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2.xml" ContentType="application/vnd.openxmlformats-officedocument.drawing+xml"/>
  <Override PartName="/xl/charts/chart7.xml" ContentType="application/vnd.openxmlformats-officedocument.drawingml.chart+xml"/>
  <Override PartName="/xl/drawings/drawing3.xml" ContentType="application/vnd.openxmlformats-officedocument.drawing+xml"/>
  <Override PartName="/xl/charts/chart8.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heckCompatibility="1" autoCompressPictures="0" defaultThemeVersion="124226"/>
  <mc:AlternateContent xmlns:mc="http://schemas.openxmlformats.org/markup-compatibility/2006">
    <mc:Choice Requires="x15">
      <x15ac:absPath xmlns:x15ac="http://schemas.microsoft.com/office/spreadsheetml/2010/11/ac" url="\\Commun.cas.pm.gouv.fr\cor-commun$\07 - Projections\Actualisations annuelles\2026\Envoi\"/>
    </mc:Choice>
  </mc:AlternateContent>
  <xr:revisionPtr revIDLastSave="0" documentId="13_ncr:1_{5EB43FA0-82A0-45D1-B452-8C01D7812323}" xr6:coauthVersionLast="47" xr6:coauthVersionMax="47" xr10:uidLastSave="{00000000-0000-0000-0000-000000000000}"/>
  <bookViews>
    <workbookView xWindow="-120" yWindow="-120" windowWidth="29040" windowHeight="15720" activeTab="6" xr2:uid="{00000000-000D-0000-FFFF-FFFF00000000}"/>
  </bookViews>
  <sheets>
    <sheet name="INFO" sheetId="22" r:id="rId1"/>
    <sheet name="Graph" sheetId="43" r:id="rId2"/>
    <sheet name="SMPT_rég_1,0%" sheetId="55" r:id="rId3"/>
    <sheet name="SMPT_rég_0,7%" sheetId="56" r:id="rId4"/>
    <sheet name="SMPT_CSR_rég_0,7%" sheetId="58" r:id="rId5"/>
    <sheet name="SMPT_rég_0,4%" sheetId="57" r:id="rId6"/>
    <sheet name="MS_plafonnée" sheetId="59" r:id="rId7"/>
    <sheet name="SMPT_FPE" sheetId="41" r:id="rId8"/>
    <sheet name="TI_SMPT_CNRACL" sheetId="42" r:id="rId9"/>
    <sheet name="SMPT" sheetId="11" r:id="rId10"/>
    <sheet name="SMPT_AP" sheetId="44" r:id="rId11"/>
    <sheet name="SMIC" sheetId="19" r:id="rId12"/>
    <sheet name="PSS" sheetId="40" r:id="rId13"/>
    <sheet name="Prix" sheetId="15" r:id="rId14"/>
    <sheet name="PIB" sheetId="35" r:id="rId15"/>
    <sheet name="Rdt_fi" sheetId="37" r:id="rId1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Y57" i="57" l="1"/>
  <c r="Y56" i="57"/>
  <c r="Y55" i="57"/>
  <c r="Y54" i="57"/>
  <c r="Y53" i="57"/>
  <c r="Y52" i="57"/>
  <c r="Y51" i="57"/>
  <c r="Y50" i="57"/>
  <c r="Y49" i="57"/>
  <c r="Y48" i="57"/>
  <c r="Y47" i="57"/>
  <c r="Y46" i="57"/>
  <c r="Y45" i="57"/>
  <c r="Y44" i="57"/>
  <c r="Y43" i="57"/>
  <c r="Y42" i="57"/>
  <c r="Y41" i="57"/>
  <c r="Y40" i="57"/>
  <c r="Y39" i="57"/>
  <c r="Y38" i="57"/>
  <c r="Y37" i="57"/>
  <c r="Y36" i="57"/>
  <c r="Y35" i="57"/>
  <c r="Y34" i="57"/>
  <c r="Y33" i="57"/>
  <c r="Y32" i="57"/>
  <c r="Y31" i="57"/>
  <c r="Y30" i="57"/>
  <c r="Y29" i="57"/>
  <c r="Y28" i="57"/>
  <c r="Y27" i="57"/>
  <c r="Y26" i="57"/>
  <c r="Y25" i="57"/>
  <c r="Y24" i="57"/>
  <c r="Y23" i="57"/>
  <c r="Y22" i="57"/>
  <c r="Y21" i="57"/>
  <c r="Y20" i="57"/>
  <c r="Y19" i="57"/>
  <c r="Y18" i="57"/>
  <c r="Y17" i="57"/>
  <c r="Y16" i="57"/>
  <c r="Y15" i="57"/>
  <c r="Y14" i="57"/>
  <c r="Y13" i="57"/>
  <c r="Y12" i="57"/>
  <c r="Y11" i="57"/>
  <c r="Y5" i="57"/>
  <c r="Y57" i="55"/>
  <c r="Y56" i="55"/>
  <c r="Y55" i="55"/>
  <c r="Y54" i="55"/>
  <c r="Y53" i="55"/>
  <c r="Y52" i="55"/>
  <c r="Y51" i="55"/>
  <c r="Y50" i="55"/>
  <c r="Y49" i="55"/>
  <c r="Y48" i="55"/>
  <c r="Y47" i="55"/>
  <c r="Y46" i="55"/>
  <c r="Y45" i="55"/>
  <c r="Y44" i="55"/>
  <c r="Y43" i="55"/>
  <c r="Y42" i="55"/>
  <c r="Y41" i="55"/>
  <c r="Y40" i="55"/>
  <c r="Y39" i="55"/>
  <c r="Y38" i="55"/>
  <c r="Y37" i="55"/>
  <c r="Y36" i="55"/>
  <c r="Y35" i="55"/>
  <c r="Y34" i="55"/>
  <c r="Y33" i="55"/>
  <c r="Y32" i="55"/>
  <c r="Y31" i="55"/>
  <c r="Y30" i="55"/>
  <c r="Y29" i="55"/>
  <c r="Y28" i="55"/>
  <c r="Y27" i="55"/>
  <c r="Y26" i="55"/>
  <c r="Y25" i="55"/>
  <c r="Y24" i="55"/>
  <c r="Y23" i="55"/>
  <c r="Y22" i="55"/>
  <c r="Y21" i="55"/>
  <c r="Y20" i="55"/>
  <c r="Y19" i="55"/>
  <c r="Y18" i="55"/>
  <c r="Y17" i="55"/>
  <c r="Y16" i="55"/>
  <c r="Y15" i="55"/>
  <c r="Y14" i="55"/>
  <c r="Y13" i="55"/>
  <c r="Y12" i="55"/>
  <c r="Y11" i="55"/>
  <c r="Y5" i="55"/>
  <c r="Y57" i="58"/>
  <c r="Y56" i="58"/>
  <c r="Y55" i="58"/>
  <c r="Y54" i="58"/>
  <c r="Y53" i="58"/>
  <c r="Y52" i="58"/>
  <c r="Y51" i="58"/>
  <c r="Y50" i="58"/>
  <c r="Y49" i="58"/>
  <c r="Y48" i="58"/>
  <c r="Y47" i="58"/>
  <c r="Y46" i="58"/>
  <c r="Y45" i="58"/>
  <c r="Y44" i="58"/>
  <c r="Y43" i="58"/>
  <c r="Y42" i="58"/>
  <c r="Y41" i="58"/>
  <c r="Y40" i="58"/>
  <c r="Y39" i="58"/>
  <c r="Y38" i="58"/>
  <c r="Y37" i="58"/>
  <c r="Y36" i="58"/>
  <c r="Y35" i="58"/>
  <c r="Y34" i="58"/>
  <c r="Y33" i="58"/>
  <c r="Y32" i="58"/>
  <c r="Y31" i="58"/>
  <c r="Y30" i="58"/>
  <c r="Y29" i="58"/>
  <c r="Y28" i="58"/>
  <c r="Y27" i="58"/>
  <c r="Y26" i="58"/>
  <c r="Y25" i="58"/>
  <c r="Y24" i="58"/>
  <c r="Y23" i="58"/>
  <c r="Y22" i="58"/>
  <c r="Y21" i="58"/>
  <c r="Y20" i="58"/>
  <c r="Y19" i="58"/>
  <c r="Y18" i="58"/>
  <c r="Y17" i="58"/>
  <c r="Y16" i="58"/>
  <c r="Y15" i="58"/>
  <c r="Y14" i="58"/>
  <c r="Y13" i="58"/>
  <c r="Y12" i="58"/>
  <c r="Y11" i="58"/>
  <c r="Y5" i="58"/>
  <c r="Y57" i="56"/>
  <c r="Y56" i="56"/>
  <c r="Y55" i="56"/>
  <c r="Y54" i="56"/>
  <c r="Y53" i="56"/>
  <c r="Y52" i="56"/>
  <c r="Y51" i="56"/>
  <c r="Y50" i="56"/>
  <c r="Y49" i="56"/>
  <c r="Y48" i="56"/>
  <c r="Y47" i="56"/>
  <c r="Y46" i="56"/>
  <c r="Y45" i="56"/>
  <c r="Y44" i="56"/>
  <c r="Y43" i="56"/>
  <c r="Y42" i="56"/>
  <c r="Y41" i="56"/>
  <c r="Y40" i="56"/>
  <c r="Y39" i="56"/>
  <c r="Y38" i="56"/>
  <c r="Y37" i="56"/>
  <c r="Y36" i="56"/>
  <c r="Y35" i="56"/>
  <c r="Y34" i="56"/>
  <c r="Y33" i="56"/>
  <c r="Y32" i="56"/>
  <c r="Y31" i="56"/>
  <c r="Y30" i="56"/>
  <c r="Y29" i="56"/>
  <c r="Y28" i="56"/>
  <c r="Y27" i="56"/>
  <c r="Y26" i="56"/>
  <c r="Y25" i="56"/>
  <c r="Y24" i="56"/>
  <c r="Y23" i="56"/>
  <c r="Y22" i="56"/>
  <c r="Y21" i="56"/>
  <c r="Y20" i="56"/>
  <c r="Y19" i="56"/>
  <c r="Y17" i="56"/>
  <c r="Y16" i="56"/>
  <c r="Y15" i="56"/>
  <c r="Y14" i="56"/>
  <c r="Y13" i="56"/>
  <c r="Y12" i="56"/>
  <c r="Y11" i="56"/>
  <c r="Y18" i="56"/>
  <c r="H48" i="59"/>
  <c r="H49" i="59" s="1"/>
  <c r="H50" i="59" s="1"/>
  <c r="H51" i="59" s="1"/>
  <c r="H52" i="59" s="1"/>
  <c r="H53" i="59" s="1"/>
  <c r="H54" i="59" s="1"/>
  <c r="H55" i="59" s="1"/>
  <c r="H56" i="59" s="1"/>
  <c r="H57" i="59" s="1"/>
  <c r="F11" i="22"/>
  <c r="B48" i="59" l="1"/>
  <c r="E16" i="22"/>
  <c r="L18" i="43"/>
  <c r="S18" i="43"/>
  <c r="Z18" i="43" s="1"/>
  <c r="B7" i="58"/>
  <c r="X5" i="58"/>
  <c r="W5" i="58"/>
  <c r="V5" i="58"/>
  <c r="U5" i="58"/>
  <c r="T5" i="58"/>
  <c r="S5" i="58"/>
  <c r="R5" i="58"/>
  <c r="Q5" i="58"/>
  <c r="P5" i="58"/>
  <c r="O5" i="58"/>
  <c r="N5" i="58"/>
  <c r="M5" i="58"/>
  <c r="L5" i="58"/>
  <c r="K5" i="58"/>
  <c r="J5" i="58"/>
  <c r="I5" i="58"/>
  <c r="H5" i="58"/>
  <c r="G5" i="58"/>
  <c r="F5" i="58"/>
  <c r="E5" i="58"/>
  <c r="D5" i="58"/>
  <c r="D5" i="41"/>
  <c r="C18" i="43" s="1"/>
  <c r="J18" i="43" s="1"/>
  <c r="Q18" i="43" s="1"/>
  <c r="X18" i="43" s="1"/>
  <c r="AE18" i="43" s="1"/>
  <c r="AL18" i="43" s="1"/>
  <c r="B49" i="59" l="1"/>
  <c r="B8" i="58"/>
  <c r="D5" i="42"/>
  <c r="I5" i="42" s="1"/>
  <c r="D117" i="15"/>
  <c r="D116" i="15"/>
  <c r="D115" i="15"/>
  <c r="D114" i="15"/>
  <c r="D113" i="15"/>
  <c r="D112" i="15"/>
  <c r="D111" i="15"/>
  <c r="D110" i="15"/>
  <c r="D109" i="15"/>
  <c r="D108" i="15"/>
  <c r="D107" i="15"/>
  <c r="D106" i="15"/>
  <c r="D105" i="15"/>
  <c r="D104" i="15"/>
  <c r="D103" i="15"/>
  <c r="D102" i="15"/>
  <c r="D101" i="15"/>
  <c r="D100" i="15"/>
  <c r="D99" i="15"/>
  <c r="D98" i="15"/>
  <c r="D97" i="15"/>
  <c r="D96" i="15"/>
  <c r="D95" i="15"/>
  <c r="D94" i="15"/>
  <c r="D93" i="15"/>
  <c r="D92" i="15"/>
  <c r="D91" i="15"/>
  <c r="D90" i="15"/>
  <c r="D89" i="15"/>
  <c r="D88" i="15"/>
  <c r="D87" i="15"/>
  <c r="D86" i="15"/>
  <c r="D85" i="15"/>
  <c r="D84" i="15"/>
  <c r="D83" i="15"/>
  <c r="D82" i="15"/>
  <c r="D81" i="15"/>
  <c r="D80" i="15"/>
  <c r="D79" i="15"/>
  <c r="D78" i="15"/>
  <c r="D77" i="15"/>
  <c r="D76" i="15"/>
  <c r="D75" i="15"/>
  <c r="D74" i="15"/>
  <c r="D73" i="15"/>
  <c r="D72" i="15"/>
  <c r="D71" i="15"/>
  <c r="D70" i="15"/>
  <c r="D69" i="15"/>
  <c r="D68" i="15"/>
  <c r="D67" i="15"/>
  <c r="D66" i="15"/>
  <c r="D65" i="15"/>
  <c r="D64" i="15"/>
  <c r="D63" i="15"/>
  <c r="D62" i="15"/>
  <c r="D61" i="15"/>
  <c r="D60" i="15"/>
  <c r="D59" i="15"/>
  <c r="D58" i="15"/>
  <c r="D57" i="15"/>
  <c r="D56" i="15"/>
  <c r="D55" i="15"/>
  <c r="D54" i="15"/>
  <c r="D53" i="15"/>
  <c r="D52" i="15"/>
  <c r="D51" i="15"/>
  <c r="D50" i="15"/>
  <c r="D49" i="15"/>
  <c r="D48" i="15"/>
  <c r="D47" i="15"/>
  <c r="D46" i="15"/>
  <c r="D45" i="15"/>
  <c r="D44" i="15"/>
  <c r="D43" i="15"/>
  <c r="D42" i="15"/>
  <c r="D41" i="15"/>
  <c r="D40" i="15"/>
  <c r="D39" i="15"/>
  <c r="D38" i="15"/>
  <c r="D37" i="15"/>
  <c r="D36" i="15"/>
  <c r="D35" i="15"/>
  <c r="D34" i="15"/>
  <c r="D33" i="15"/>
  <c r="D32" i="15"/>
  <c r="D31" i="15"/>
  <c r="D30" i="15"/>
  <c r="D29" i="15"/>
  <c r="D28" i="15"/>
  <c r="D27" i="15"/>
  <c r="D26" i="15"/>
  <c r="D25" i="15"/>
  <c r="D24" i="15"/>
  <c r="D23" i="15"/>
  <c r="D22" i="15"/>
  <c r="D21" i="15"/>
  <c r="D20" i="15"/>
  <c r="D19" i="15"/>
  <c r="D18" i="15"/>
  <c r="D17" i="15"/>
  <c r="D16" i="15"/>
  <c r="D15" i="15"/>
  <c r="D14" i="15"/>
  <c r="D13" i="15"/>
  <c r="D12" i="15"/>
  <c r="D11" i="15"/>
  <c r="D10" i="15"/>
  <c r="D9" i="15"/>
  <c r="D8" i="15"/>
  <c r="D7" i="15"/>
  <c r="D6" i="15"/>
  <c r="B50" i="59" l="1"/>
  <c r="B9" i="58"/>
  <c r="P5" i="42"/>
  <c r="U5" i="42" s="1"/>
  <c r="AB5" i="42" s="1"/>
  <c r="AG5" i="42" s="1"/>
  <c r="D5" i="15"/>
  <c r="I5" i="15" s="1"/>
  <c r="E6" i="22"/>
  <c r="B51" i="59" l="1"/>
  <c r="B10" i="58"/>
  <c r="B52" i="59" l="1"/>
  <c r="B11" i="58"/>
  <c r="C20" i="43"/>
  <c r="J12" i="15"/>
  <c r="I12" i="15" s="1"/>
  <c r="J28" i="15"/>
  <c r="I28" i="15" s="1"/>
  <c r="J36" i="15"/>
  <c r="I36" i="15" s="1"/>
  <c r="J68" i="15"/>
  <c r="I68" i="15" s="1"/>
  <c r="J76" i="15"/>
  <c r="J100" i="15"/>
  <c r="L7" i="15"/>
  <c r="K65" i="15"/>
  <c r="K97" i="15"/>
  <c r="J7" i="15"/>
  <c r="I7" i="15" s="1"/>
  <c r="J23" i="15"/>
  <c r="I23" i="15" s="1"/>
  <c r="J39" i="15"/>
  <c r="I39" i="15" s="1"/>
  <c r="J55" i="15"/>
  <c r="I55" i="15" s="1"/>
  <c r="J71" i="15"/>
  <c r="I71" i="15" s="1"/>
  <c r="J87" i="15"/>
  <c r="J15" i="15"/>
  <c r="I15" i="15" s="1"/>
  <c r="J31" i="15"/>
  <c r="I31" i="15" s="1"/>
  <c r="J47" i="15"/>
  <c r="I47" i="15" s="1"/>
  <c r="J63" i="15"/>
  <c r="I63" i="15" s="1"/>
  <c r="J79" i="15"/>
  <c r="K10" i="15"/>
  <c r="K18" i="15"/>
  <c r="K22" i="15"/>
  <c r="K26" i="15"/>
  <c r="K30" i="15"/>
  <c r="K34" i="15"/>
  <c r="K58" i="15"/>
  <c r="K62" i="15"/>
  <c r="K66" i="15"/>
  <c r="K70" i="15"/>
  <c r="K74" i="15"/>
  <c r="M7" i="37" s="1"/>
  <c r="K78" i="15"/>
  <c r="K82" i="15"/>
  <c r="K86" i="15"/>
  <c r="K90" i="15"/>
  <c r="K94" i="15"/>
  <c r="J107" i="15"/>
  <c r="L11" i="15"/>
  <c r="L15" i="15"/>
  <c r="L19" i="15"/>
  <c r="L23" i="15"/>
  <c r="L27" i="15"/>
  <c r="L31" i="15"/>
  <c r="L35" i="15"/>
  <c r="L39" i="15"/>
  <c r="L43" i="15"/>
  <c r="L47" i="15"/>
  <c r="L51" i="15"/>
  <c r="L55" i="15"/>
  <c r="L59" i="15"/>
  <c r="L63" i="15"/>
  <c r="L67" i="15"/>
  <c r="L71" i="15"/>
  <c r="L75" i="15"/>
  <c r="L79" i="15"/>
  <c r="L83" i="15"/>
  <c r="L87" i="15"/>
  <c r="L91" i="15"/>
  <c r="L95" i="15"/>
  <c r="L99" i="15"/>
  <c r="L103" i="15"/>
  <c r="L107" i="15"/>
  <c r="L111" i="15"/>
  <c r="L115" i="15"/>
  <c r="J95" i="15"/>
  <c r="J103" i="15"/>
  <c r="J111" i="15"/>
  <c r="L46" i="15"/>
  <c r="J13" i="15"/>
  <c r="I13" i="15" s="1"/>
  <c r="J21" i="15"/>
  <c r="I21" i="15" s="1"/>
  <c r="J29" i="15"/>
  <c r="I29" i="15" s="1"/>
  <c r="J37" i="15"/>
  <c r="I37" i="15" s="1"/>
  <c r="J45" i="15"/>
  <c r="I45" i="15" s="1"/>
  <c r="J53" i="15"/>
  <c r="I53" i="15" s="1"/>
  <c r="J61" i="15"/>
  <c r="I61" i="15" s="1"/>
  <c r="J69" i="15"/>
  <c r="I69" i="15" s="1"/>
  <c r="J77" i="15"/>
  <c r="J85" i="15"/>
  <c r="J93" i="15"/>
  <c r="J101" i="15"/>
  <c r="J109" i="15"/>
  <c r="J117" i="15"/>
  <c r="J17" i="15"/>
  <c r="I17" i="15" s="1"/>
  <c r="J33" i="15"/>
  <c r="I33" i="15" s="1"/>
  <c r="J41" i="15"/>
  <c r="I41" i="15" s="1"/>
  <c r="J49" i="15"/>
  <c r="I49" i="15" s="1"/>
  <c r="J57" i="15"/>
  <c r="I57" i="15" s="1"/>
  <c r="J65" i="15"/>
  <c r="I65" i="15" s="1"/>
  <c r="J73" i="15"/>
  <c r="J6" i="37" s="1"/>
  <c r="J81" i="15"/>
  <c r="J89" i="15"/>
  <c r="J97" i="15"/>
  <c r="J105" i="15"/>
  <c r="L14" i="15"/>
  <c r="L78" i="15"/>
  <c r="J9" i="15"/>
  <c r="I9" i="15" s="1"/>
  <c r="J25" i="15"/>
  <c r="I25" i="15" s="1"/>
  <c r="J10" i="15"/>
  <c r="I10" i="15" s="1"/>
  <c r="J18" i="15"/>
  <c r="I18" i="15" s="1"/>
  <c r="J26" i="15"/>
  <c r="I26" i="15" s="1"/>
  <c r="J34" i="15"/>
  <c r="I34" i="15" s="1"/>
  <c r="J42" i="15"/>
  <c r="I42" i="15" s="1"/>
  <c r="J50" i="15"/>
  <c r="I50" i="15" s="1"/>
  <c r="J58" i="15"/>
  <c r="I58" i="15" s="1"/>
  <c r="J66" i="15"/>
  <c r="I66" i="15" s="1"/>
  <c r="J74" i="15"/>
  <c r="J82" i="15"/>
  <c r="J90" i="15"/>
  <c r="J98" i="15"/>
  <c r="J106" i="15"/>
  <c r="J114" i="15"/>
  <c r="K7" i="15"/>
  <c r="K11" i="15"/>
  <c r="K15" i="15"/>
  <c r="K19" i="15"/>
  <c r="K23" i="15"/>
  <c r="K27" i="15"/>
  <c r="K31" i="15"/>
  <c r="K35" i="15"/>
  <c r="K39" i="15"/>
  <c r="K43" i="15"/>
  <c r="K47" i="15"/>
  <c r="K51" i="15"/>
  <c r="K55" i="15"/>
  <c r="K59" i="15"/>
  <c r="K63" i="15"/>
  <c r="K67" i="15"/>
  <c r="K71" i="15"/>
  <c r="K75" i="15"/>
  <c r="F8" i="37" s="1"/>
  <c r="K79" i="15"/>
  <c r="K83" i="15"/>
  <c r="K87" i="15"/>
  <c r="K91" i="15"/>
  <c r="K95" i="15"/>
  <c r="K99" i="15"/>
  <c r="K103" i="15"/>
  <c r="K107" i="15"/>
  <c r="K111" i="15"/>
  <c r="K115" i="15"/>
  <c r="L16" i="15"/>
  <c r="L32" i="15"/>
  <c r="L44" i="15"/>
  <c r="L60" i="15"/>
  <c r="L72" i="15"/>
  <c r="L84" i="15"/>
  <c r="L100" i="15"/>
  <c r="L112" i="15"/>
  <c r="L116" i="15"/>
  <c r="K9" i="15"/>
  <c r="K17" i="15"/>
  <c r="K25" i="15"/>
  <c r="K33" i="15"/>
  <c r="K41" i="15"/>
  <c r="K49" i="15"/>
  <c r="K57" i="15"/>
  <c r="K81" i="15"/>
  <c r="K89" i="15"/>
  <c r="L20" i="15"/>
  <c r="L36" i="15"/>
  <c r="L52" i="15"/>
  <c r="L68" i="15"/>
  <c r="L80" i="15"/>
  <c r="L96" i="15"/>
  <c r="L108" i="15"/>
  <c r="J91" i="15"/>
  <c r="L12" i="15"/>
  <c r="L28" i="15"/>
  <c r="L48" i="15"/>
  <c r="L64" i="15"/>
  <c r="L76" i="15"/>
  <c r="L88" i="15"/>
  <c r="L104" i="15"/>
  <c r="K14" i="15"/>
  <c r="K38" i="15"/>
  <c r="K42" i="15"/>
  <c r="K46" i="15"/>
  <c r="K50" i="15"/>
  <c r="K54" i="15"/>
  <c r="K98" i="15"/>
  <c r="K102" i="15"/>
  <c r="K106" i="15"/>
  <c r="K110" i="15"/>
  <c r="K114" i="15"/>
  <c r="L8" i="15"/>
  <c r="L24" i="15"/>
  <c r="L40" i="15"/>
  <c r="L56" i="15"/>
  <c r="L92" i="15"/>
  <c r="J113" i="15"/>
  <c r="L22" i="15"/>
  <c r="L30" i="15"/>
  <c r="L38" i="15"/>
  <c r="L54" i="15"/>
  <c r="L62" i="15"/>
  <c r="L70" i="15"/>
  <c r="L94" i="15"/>
  <c r="J115" i="15"/>
  <c r="J14" i="15"/>
  <c r="I14" i="15" s="1"/>
  <c r="J22" i="15"/>
  <c r="I22" i="15" s="1"/>
  <c r="J30" i="15"/>
  <c r="I30" i="15" s="1"/>
  <c r="J38" i="15"/>
  <c r="I38" i="15" s="1"/>
  <c r="J46" i="15"/>
  <c r="I46" i="15" s="1"/>
  <c r="J54" i="15"/>
  <c r="I54" i="15" s="1"/>
  <c r="J62" i="15"/>
  <c r="I62" i="15" s="1"/>
  <c r="J70" i="15"/>
  <c r="I70" i="15" s="1"/>
  <c r="J78" i="15"/>
  <c r="J86" i="15"/>
  <c r="J94" i="15"/>
  <c r="J102" i="15"/>
  <c r="J110" i="15"/>
  <c r="K13" i="15"/>
  <c r="K21" i="15"/>
  <c r="K29" i="15"/>
  <c r="K37" i="15"/>
  <c r="K45" i="15"/>
  <c r="K53" i="15"/>
  <c r="K61" i="15"/>
  <c r="K69" i="15"/>
  <c r="K77" i="15"/>
  <c r="K85" i="15"/>
  <c r="K93" i="15"/>
  <c r="K101" i="15"/>
  <c r="K109" i="15"/>
  <c r="K117" i="15"/>
  <c r="L13" i="15"/>
  <c r="L17" i="15"/>
  <c r="L21" i="15"/>
  <c r="L25" i="15"/>
  <c r="L29" i="15"/>
  <c r="L33" i="15"/>
  <c r="L37" i="15"/>
  <c r="L41" i="15"/>
  <c r="L45" i="15"/>
  <c r="L49" i="15"/>
  <c r="L53" i="15"/>
  <c r="L57" i="15"/>
  <c r="L61" i="15"/>
  <c r="L65" i="15"/>
  <c r="L69" i="15"/>
  <c r="L73" i="15"/>
  <c r="L77" i="15"/>
  <c r="L81" i="15"/>
  <c r="L85" i="15"/>
  <c r="L89" i="15"/>
  <c r="L93" i="15"/>
  <c r="L97" i="15"/>
  <c r="L101" i="15"/>
  <c r="L105" i="15"/>
  <c r="L109" i="15"/>
  <c r="L113" i="15"/>
  <c r="L117" i="15"/>
  <c r="L86" i="15"/>
  <c r="L9" i="15"/>
  <c r="J8" i="15"/>
  <c r="I8" i="15" s="1"/>
  <c r="J16" i="15"/>
  <c r="I16" i="15" s="1"/>
  <c r="J24" i="15"/>
  <c r="I24" i="15" s="1"/>
  <c r="J32" i="15"/>
  <c r="I32" i="15" s="1"/>
  <c r="J40" i="15"/>
  <c r="I40" i="15" s="1"/>
  <c r="J48" i="15"/>
  <c r="I48" i="15" s="1"/>
  <c r="J56" i="15"/>
  <c r="I56" i="15" s="1"/>
  <c r="J64" i="15"/>
  <c r="I64" i="15" s="1"/>
  <c r="J72" i="15"/>
  <c r="I72" i="15" s="1"/>
  <c r="J80" i="15"/>
  <c r="J88" i="15"/>
  <c r="J96" i="15"/>
  <c r="J104" i="15"/>
  <c r="J112" i="15"/>
  <c r="L10" i="15"/>
  <c r="L18" i="15"/>
  <c r="L26" i="15"/>
  <c r="L34" i="15"/>
  <c r="L42" i="15"/>
  <c r="L50" i="15"/>
  <c r="L58" i="15"/>
  <c r="L66" i="15"/>
  <c r="L74" i="15"/>
  <c r="L82" i="15"/>
  <c r="L90" i="15"/>
  <c r="L98" i="15"/>
  <c r="L114" i="15"/>
  <c r="J19" i="15"/>
  <c r="I19" i="15" s="1"/>
  <c r="J51" i="15"/>
  <c r="I51" i="15" s="1"/>
  <c r="J59" i="15"/>
  <c r="I59" i="15" s="1"/>
  <c r="J83" i="15"/>
  <c r="L102" i="15"/>
  <c r="J43" i="15"/>
  <c r="I43" i="15" s="1"/>
  <c r="K8" i="15"/>
  <c r="K12" i="15"/>
  <c r="K16" i="15"/>
  <c r="K20" i="15"/>
  <c r="K24" i="15"/>
  <c r="K28" i="15"/>
  <c r="K32" i="15"/>
  <c r="K36" i="15"/>
  <c r="K40" i="15"/>
  <c r="K44" i="15"/>
  <c r="K48" i="15"/>
  <c r="K52" i="15"/>
  <c r="K56" i="15"/>
  <c r="K60" i="15"/>
  <c r="K64" i="15"/>
  <c r="K68" i="15"/>
  <c r="K72" i="15"/>
  <c r="K76" i="15"/>
  <c r="K80" i="15"/>
  <c r="K84" i="15"/>
  <c r="K88" i="15"/>
  <c r="K92" i="15"/>
  <c r="K96" i="15"/>
  <c r="K100" i="15"/>
  <c r="K104" i="15"/>
  <c r="K73" i="15"/>
  <c r="L106" i="15"/>
  <c r="J20" i="15"/>
  <c r="I20" i="15" s="1"/>
  <c r="J108" i="15"/>
  <c r="J116" i="15"/>
  <c r="K108" i="15"/>
  <c r="K112" i="15"/>
  <c r="K116" i="15"/>
  <c r="J44" i="15"/>
  <c r="I44" i="15" s="1"/>
  <c r="J52" i="15"/>
  <c r="I52" i="15" s="1"/>
  <c r="J60" i="15"/>
  <c r="I60" i="15" s="1"/>
  <c r="J84" i="15"/>
  <c r="J92" i="15"/>
  <c r="K105" i="15"/>
  <c r="K113" i="15"/>
  <c r="J11" i="15"/>
  <c r="I11" i="15" s="1"/>
  <c r="J27" i="15"/>
  <c r="I27" i="15" s="1"/>
  <c r="J35" i="15"/>
  <c r="I35" i="15" s="1"/>
  <c r="J67" i="15"/>
  <c r="I67" i="15" s="1"/>
  <c r="J75" i="15"/>
  <c r="I75" i="15" s="1"/>
  <c r="J99" i="15"/>
  <c r="L110" i="15"/>
  <c r="I111" i="15" l="1"/>
  <c r="I41" i="41" s="1"/>
  <c r="AE51" i="43" s="1"/>
  <c r="I108" i="15"/>
  <c r="I38" i="41" s="1"/>
  <c r="AE48" i="43" s="1"/>
  <c r="I112" i="15"/>
  <c r="I42" i="41" s="1"/>
  <c r="AE52" i="43" s="1"/>
  <c r="I99" i="15"/>
  <c r="I29" i="41" s="1"/>
  <c r="AE39" i="43" s="1"/>
  <c r="I83" i="15"/>
  <c r="I13" i="41" s="1"/>
  <c r="AE23" i="43" s="1"/>
  <c r="I97" i="15"/>
  <c r="I27" i="41" s="1"/>
  <c r="AE37" i="43" s="1"/>
  <c r="I101" i="15"/>
  <c r="I31" i="41" s="1"/>
  <c r="AE41" i="43" s="1"/>
  <c r="I110" i="15"/>
  <c r="I40" i="41" s="1"/>
  <c r="AE50" i="43" s="1"/>
  <c r="I85" i="15"/>
  <c r="I15" i="41" s="1"/>
  <c r="AE25" i="43" s="1"/>
  <c r="I103" i="15"/>
  <c r="I33" i="41" s="1"/>
  <c r="AE43" i="43" s="1"/>
  <c r="I100" i="15"/>
  <c r="I30" i="41" s="1"/>
  <c r="AE40" i="43" s="1"/>
  <c r="I95" i="15"/>
  <c r="I25" i="41" s="1"/>
  <c r="AE35" i="43" s="1"/>
  <c r="I94" i="15"/>
  <c r="I24" i="41" s="1"/>
  <c r="AE34" i="43" s="1"/>
  <c r="I114" i="15"/>
  <c r="I44" i="41" s="1"/>
  <c r="AE54" i="43" s="1"/>
  <c r="I87" i="15"/>
  <c r="I17" i="41" s="1"/>
  <c r="AE27" i="43" s="1"/>
  <c r="I102" i="15"/>
  <c r="I32" i="41" s="1"/>
  <c r="AE42" i="43" s="1"/>
  <c r="I115" i="15"/>
  <c r="I45" i="41" s="1"/>
  <c r="AE55" i="43" s="1"/>
  <c r="I116" i="15"/>
  <c r="I46" i="41" s="1"/>
  <c r="AE56" i="43" s="1"/>
  <c r="I104" i="15"/>
  <c r="I34" i="41" s="1"/>
  <c r="AE44" i="43" s="1"/>
  <c r="I78" i="15"/>
  <c r="I8" i="41" s="1"/>
  <c r="I106" i="15"/>
  <c r="I36" i="41" s="1"/>
  <c r="AE46" i="43" s="1"/>
  <c r="I89" i="15"/>
  <c r="I19" i="41" s="1"/>
  <c r="AE29" i="43" s="1"/>
  <c r="I93" i="15"/>
  <c r="I23" i="41" s="1"/>
  <c r="AE33" i="43" s="1"/>
  <c r="I98" i="15"/>
  <c r="I28" i="41" s="1"/>
  <c r="AE38" i="43" s="1"/>
  <c r="I107" i="15"/>
  <c r="I37" i="41" s="1"/>
  <c r="AE47" i="43" s="1"/>
  <c r="I86" i="15"/>
  <c r="I16" i="41" s="1"/>
  <c r="AE26" i="43" s="1"/>
  <c r="I92" i="15"/>
  <c r="I22" i="41" s="1"/>
  <c r="AE32" i="43" s="1"/>
  <c r="I88" i="15"/>
  <c r="I18" i="41" s="1"/>
  <c r="AE28" i="43" s="1"/>
  <c r="I82" i="15"/>
  <c r="I12" i="41" s="1"/>
  <c r="AE22" i="43" s="1"/>
  <c r="I96" i="15"/>
  <c r="I26" i="41" s="1"/>
  <c r="AE36" i="43" s="1"/>
  <c r="I90" i="15"/>
  <c r="I20" i="41" s="1"/>
  <c r="AE30" i="43" s="1"/>
  <c r="I84" i="15"/>
  <c r="I14" i="41" s="1"/>
  <c r="AE24" i="43" s="1"/>
  <c r="I80" i="15"/>
  <c r="I10" i="41" s="1"/>
  <c r="AE20" i="43" s="1"/>
  <c r="I117" i="15"/>
  <c r="I47" i="41" s="1"/>
  <c r="AE57" i="43" s="1"/>
  <c r="I113" i="15"/>
  <c r="I43" i="41" s="1"/>
  <c r="AE53" i="43" s="1"/>
  <c r="I91" i="15"/>
  <c r="I21" i="41" s="1"/>
  <c r="AE31" i="43" s="1"/>
  <c r="I105" i="15"/>
  <c r="I35" i="41" s="1"/>
  <c r="AE45" i="43" s="1"/>
  <c r="I109" i="15"/>
  <c r="I39" i="41" s="1"/>
  <c r="AE49" i="43" s="1"/>
  <c r="B53" i="59"/>
  <c r="K9" i="37"/>
  <c r="I76" i="15"/>
  <c r="K7" i="37"/>
  <c r="I74" i="15"/>
  <c r="L12" i="37"/>
  <c r="I79" i="15"/>
  <c r="I9" i="41" s="1"/>
  <c r="K14" i="37"/>
  <c r="I81" i="15"/>
  <c r="I11" i="41" s="1"/>
  <c r="AE21" i="43" s="1"/>
  <c r="L10" i="37"/>
  <c r="I77" i="15"/>
  <c r="I7" i="41" s="1"/>
  <c r="L6" i="37"/>
  <c r="I73" i="15"/>
  <c r="Q11" i="58"/>
  <c r="P11" i="58"/>
  <c r="O11" i="58"/>
  <c r="N11" i="58"/>
  <c r="B12" i="58"/>
  <c r="C21" i="43"/>
  <c r="F12" i="37"/>
  <c r="N9" i="58"/>
  <c r="O9" i="58"/>
  <c r="P9" i="58"/>
  <c r="Q9" i="58"/>
  <c r="Q10" i="58"/>
  <c r="P10" i="58"/>
  <c r="O10" i="58"/>
  <c r="N10" i="58"/>
  <c r="M14" i="37"/>
  <c r="F11" i="37"/>
  <c r="Q8" i="58"/>
  <c r="P8" i="58"/>
  <c r="O8" i="58"/>
  <c r="N8" i="58"/>
  <c r="V8" i="58"/>
  <c r="Q7" i="58"/>
  <c r="N7" i="58"/>
  <c r="V7" i="58"/>
  <c r="P7" i="58"/>
  <c r="O7" i="58"/>
  <c r="F14" i="37"/>
  <c r="L9" i="37"/>
  <c r="F7" i="37"/>
  <c r="J9" i="37"/>
  <c r="M12" i="37"/>
  <c r="M8" i="37"/>
  <c r="K6" i="37"/>
  <c r="K12" i="37"/>
  <c r="K10" i="37"/>
  <c r="J12" i="37"/>
  <c r="J10" i="37"/>
  <c r="M11" i="37"/>
  <c r="L7" i="37"/>
  <c r="J7" i="37"/>
  <c r="L14" i="37"/>
  <c r="J14" i="37"/>
  <c r="K8" i="37"/>
  <c r="L8" i="37"/>
  <c r="J8" i="37"/>
  <c r="M6" i="37"/>
  <c r="F6" i="37"/>
  <c r="F9" i="37"/>
  <c r="M9" i="37"/>
  <c r="J13" i="37"/>
  <c r="K13" i="37"/>
  <c r="L13" i="37"/>
  <c r="J11" i="37"/>
  <c r="L11" i="37"/>
  <c r="K11" i="37"/>
  <c r="F10" i="37"/>
  <c r="M10" i="37"/>
  <c r="M13" i="37"/>
  <c r="F13" i="37"/>
  <c r="F14" i="22"/>
  <c r="V42" i="42"/>
  <c r="AH40" i="42"/>
  <c r="AK21" i="43"/>
  <c r="AK22" i="43" s="1"/>
  <c r="AK23" i="43" s="1"/>
  <c r="AK24" i="43" s="1"/>
  <c r="AK25" i="43" s="1"/>
  <c r="AK26" i="43" s="1"/>
  <c r="AK27" i="43" s="1"/>
  <c r="AK28" i="43" s="1"/>
  <c r="AK29" i="43" s="1"/>
  <c r="AK30" i="43" s="1"/>
  <c r="AK31" i="43" s="1"/>
  <c r="AK32" i="43" s="1"/>
  <c r="AK33" i="43" s="1"/>
  <c r="AK34" i="43" s="1"/>
  <c r="AK35" i="43" s="1"/>
  <c r="AK36" i="43" s="1"/>
  <c r="AK37" i="43" s="1"/>
  <c r="AK38" i="43" s="1"/>
  <c r="AK39" i="43" s="1"/>
  <c r="AK40" i="43" s="1"/>
  <c r="AK41" i="43" s="1"/>
  <c r="AK42" i="43" s="1"/>
  <c r="AK43" i="43" s="1"/>
  <c r="AK44" i="43" s="1"/>
  <c r="AK45" i="43" s="1"/>
  <c r="AK46" i="43" s="1"/>
  <c r="AK47" i="43" s="1"/>
  <c r="AK48" i="43" s="1"/>
  <c r="AK49" i="43" s="1"/>
  <c r="AK50" i="43" s="1"/>
  <c r="AK51" i="43" s="1"/>
  <c r="AK52" i="43" s="1"/>
  <c r="AK53" i="43" s="1"/>
  <c r="AK54" i="43" s="1"/>
  <c r="AK55" i="43" s="1"/>
  <c r="AK56" i="43" s="1"/>
  <c r="AK57" i="43" s="1"/>
  <c r="AK58" i="43" s="1"/>
  <c r="AK59" i="43" s="1"/>
  <c r="AK60" i="43" s="1"/>
  <c r="AK61" i="43" s="1"/>
  <c r="AK62" i="43" s="1"/>
  <c r="AK63" i="43" s="1"/>
  <c r="AK64" i="43" s="1"/>
  <c r="AK65" i="43" s="1"/>
  <c r="AK66" i="43" s="1"/>
  <c r="AK67" i="43" s="1"/>
  <c r="AD21" i="43"/>
  <c r="AD22" i="43" s="1"/>
  <c r="AD23" i="43" s="1"/>
  <c r="AD24" i="43" s="1"/>
  <c r="AD25" i="43" s="1"/>
  <c r="AD26" i="43" s="1"/>
  <c r="AD27" i="43" s="1"/>
  <c r="AD28" i="43" s="1"/>
  <c r="AD29" i="43" s="1"/>
  <c r="AD30" i="43" s="1"/>
  <c r="AD31" i="43" s="1"/>
  <c r="AD32" i="43" s="1"/>
  <c r="AD33" i="43" s="1"/>
  <c r="AD34" i="43" s="1"/>
  <c r="AD35" i="43" s="1"/>
  <c r="AD36" i="43" s="1"/>
  <c r="AD37" i="43" s="1"/>
  <c r="AD38" i="43" s="1"/>
  <c r="AD39" i="43" s="1"/>
  <c r="AD40" i="43" s="1"/>
  <c r="AD41" i="43" s="1"/>
  <c r="AD42" i="43" s="1"/>
  <c r="AD43" i="43" s="1"/>
  <c r="AD44" i="43" s="1"/>
  <c r="AD45" i="43" s="1"/>
  <c r="AD46" i="43" s="1"/>
  <c r="AD47" i="43" s="1"/>
  <c r="AD48" i="43" s="1"/>
  <c r="AD49" i="43" s="1"/>
  <c r="AD50" i="43" s="1"/>
  <c r="AD51" i="43" s="1"/>
  <c r="AD52" i="43" s="1"/>
  <c r="AD53" i="43" s="1"/>
  <c r="AD54" i="43" s="1"/>
  <c r="AD55" i="43" s="1"/>
  <c r="AD56" i="43" s="1"/>
  <c r="AD57" i="43" s="1"/>
  <c r="AD58" i="43" s="1"/>
  <c r="AD59" i="43" s="1"/>
  <c r="AD60" i="43" s="1"/>
  <c r="AD61" i="43" s="1"/>
  <c r="AD62" i="43" s="1"/>
  <c r="AD63" i="43" s="1"/>
  <c r="AD64" i="43" s="1"/>
  <c r="AD65" i="43" s="1"/>
  <c r="AD66" i="43" s="1"/>
  <c r="AD67" i="43" s="1"/>
  <c r="B7" i="56"/>
  <c r="Y5" i="56"/>
  <c r="X5" i="56"/>
  <c r="W5" i="56"/>
  <c r="V5" i="56"/>
  <c r="U5" i="56"/>
  <c r="T5" i="56"/>
  <c r="S5" i="56"/>
  <c r="R5" i="56"/>
  <c r="Q5" i="56"/>
  <c r="P5" i="56"/>
  <c r="O5" i="56"/>
  <c r="N5" i="56"/>
  <c r="M5" i="56"/>
  <c r="L5" i="56"/>
  <c r="K5" i="56"/>
  <c r="J5" i="56"/>
  <c r="I5" i="56"/>
  <c r="H5" i="56"/>
  <c r="G5" i="56"/>
  <c r="F5" i="56"/>
  <c r="E5" i="56"/>
  <c r="D5" i="56"/>
  <c r="B7" i="55"/>
  <c r="X5" i="55"/>
  <c r="W5" i="55"/>
  <c r="V5" i="55"/>
  <c r="U5" i="55"/>
  <c r="T5" i="55"/>
  <c r="S5" i="55"/>
  <c r="R5" i="55"/>
  <c r="Q5" i="55"/>
  <c r="P5" i="55"/>
  <c r="O5" i="55"/>
  <c r="N5" i="55"/>
  <c r="M5" i="55"/>
  <c r="L5" i="55"/>
  <c r="K5" i="55"/>
  <c r="J5" i="55"/>
  <c r="I5" i="55"/>
  <c r="H5" i="55"/>
  <c r="G5" i="55"/>
  <c r="F5" i="55"/>
  <c r="E5" i="55"/>
  <c r="D5" i="55"/>
  <c r="AK34" i="35"/>
  <c r="AY25" i="35"/>
  <c r="AW7" i="35"/>
  <c r="AK7" i="35"/>
  <c r="P32" i="19"/>
  <c r="P11" i="19"/>
  <c r="K117" i="44"/>
  <c r="K100" i="44"/>
  <c r="K88" i="44"/>
  <c r="K82" i="44"/>
  <c r="K78" i="44"/>
  <c r="J65" i="44"/>
  <c r="K15" i="44"/>
  <c r="J112" i="11"/>
  <c r="O112" i="11" s="1"/>
  <c r="J105" i="11"/>
  <c r="J104" i="11"/>
  <c r="J102" i="11"/>
  <c r="J97" i="11"/>
  <c r="J96" i="11"/>
  <c r="J94" i="11"/>
  <c r="J92" i="11"/>
  <c r="J90" i="11"/>
  <c r="J87" i="11"/>
  <c r="J86" i="11"/>
  <c r="J81" i="11"/>
  <c r="J78" i="11"/>
  <c r="J76" i="11"/>
  <c r="J72" i="11"/>
  <c r="J68" i="11"/>
  <c r="J64" i="11"/>
  <c r="J61" i="11"/>
  <c r="O61" i="11" s="1"/>
  <c r="J60" i="11"/>
  <c r="J55" i="11"/>
  <c r="J54" i="11"/>
  <c r="J52" i="11"/>
  <c r="J50" i="11"/>
  <c r="J47" i="11"/>
  <c r="J45" i="11"/>
  <c r="J43" i="11"/>
  <c r="J39" i="11"/>
  <c r="J36" i="11"/>
  <c r="K34" i="11"/>
  <c r="J31" i="11"/>
  <c r="J30" i="11"/>
  <c r="J28" i="11"/>
  <c r="J24" i="11"/>
  <c r="J22" i="11"/>
  <c r="J15" i="11"/>
  <c r="J13" i="11"/>
  <c r="J12" i="11"/>
  <c r="J10" i="11"/>
  <c r="J8" i="11"/>
  <c r="AX68" i="35"/>
  <c r="AF39" i="35"/>
  <c r="B118" i="15"/>
  <c r="O80" i="40"/>
  <c r="Q11" i="40"/>
  <c r="O83" i="19"/>
  <c r="Q56" i="19"/>
  <c r="B118" i="44"/>
  <c r="J97" i="44"/>
  <c r="L59" i="44"/>
  <c r="J58" i="44"/>
  <c r="B119" i="11"/>
  <c r="B118" i="11"/>
  <c r="J89" i="11"/>
  <c r="Z48" i="42"/>
  <c r="Z49" i="42" s="1"/>
  <c r="Z50" i="42" s="1"/>
  <c r="Z51" i="42" s="1"/>
  <c r="Z52" i="42" s="1"/>
  <c r="Z53" i="42" s="1"/>
  <c r="Z54" i="42" s="1"/>
  <c r="Z55" i="42" s="1"/>
  <c r="Z56" i="42" s="1"/>
  <c r="Z57" i="42" s="1"/>
  <c r="N48" i="42"/>
  <c r="N49" i="42" s="1"/>
  <c r="N50" i="42" s="1"/>
  <c r="N51" i="42" s="1"/>
  <c r="N52" i="42" s="1"/>
  <c r="N53" i="42" s="1"/>
  <c r="N54" i="42" s="1"/>
  <c r="N55" i="42" s="1"/>
  <c r="N56" i="42" s="1"/>
  <c r="N57" i="42" s="1"/>
  <c r="B48" i="42"/>
  <c r="B48" i="41"/>
  <c r="B7" i="57"/>
  <c r="X5" i="57"/>
  <c r="W5" i="57"/>
  <c r="V5" i="57"/>
  <c r="U5" i="57"/>
  <c r="T5" i="57"/>
  <c r="S5" i="57"/>
  <c r="R5" i="57"/>
  <c r="Q5" i="57"/>
  <c r="P5" i="57"/>
  <c r="O5" i="57"/>
  <c r="N5" i="57"/>
  <c r="M5" i="57"/>
  <c r="L5" i="57"/>
  <c r="K5" i="57"/>
  <c r="J5" i="57"/>
  <c r="I5" i="57"/>
  <c r="H5" i="57"/>
  <c r="G5" i="57"/>
  <c r="F5" i="57"/>
  <c r="E5" i="57"/>
  <c r="D5" i="57"/>
  <c r="W21" i="43"/>
  <c r="W22" i="43" s="1"/>
  <c r="W23" i="43" s="1"/>
  <c r="W24" i="43" s="1"/>
  <c r="W25" i="43" s="1"/>
  <c r="W26" i="43" s="1"/>
  <c r="W27" i="43" s="1"/>
  <c r="W28" i="43" s="1"/>
  <c r="W29" i="43" s="1"/>
  <c r="W30" i="43" s="1"/>
  <c r="W31" i="43" s="1"/>
  <c r="W32" i="43" s="1"/>
  <c r="W33" i="43" s="1"/>
  <c r="W34" i="43" s="1"/>
  <c r="W35" i="43" s="1"/>
  <c r="W36" i="43" s="1"/>
  <c r="W37" i="43" s="1"/>
  <c r="W38" i="43" s="1"/>
  <c r="W39" i="43" s="1"/>
  <c r="W40" i="43" s="1"/>
  <c r="W41" i="43" s="1"/>
  <c r="W42" i="43" s="1"/>
  <c r="W43" i="43" s="1"/>
  <c r="W44" i="43" s="1"/>
  <c r="W45" i="43" s="1"/>
  <c r="W46" i="43" s="1"/>
  <c r="W47" i="43" s="1"/>
  <c r="W48" i="43" s="1"/>
  <c r="W49" i="43" s="1"/>
  <c r="W50" i="43" s="1"/>
  <c r="W51" i="43" s="1"/>
  <c r="W52" i="43" s="1"/>
  <c r="W53" i="43" s="1"/>
  <c r="W54" i="43" s="1"/>
  <c r="W55" i="43" s="1"/>
  <c r="W56" i="43" s="1"/>
  <c r="W57" i="43" s="1"/>
  <c r="W58" i="43" s="1"/>
  <c r="W59" i="43" s="1"/>
  <c r="W60" i="43" s="1"/>
  <c r="W61" i="43" s="1"/>
  <c r="W62" i="43" s="1"/>
  <c r="W63" i="43" s="1"/>
  <c r="W64" i="43" s="1"/>
  <c r="W65" i="43" s="1"/>
  <c r="W66" i="43" s="1"/>
  <c r="W67" i="43" s="1"/>
  <c r="P21" i="43"/>
  <c r="P22" i="43" s="1"/>
  <c r="P23" i="43" s="1"/>
  <c r="P24" i="43" s="1"/>
  <c r="P25" i="43" s="1"/>
  <c r="P26" i="43" s="1"/>
  <c r="P27" i="43" s="1"/>
  <c r="P28" i="43" s="1"/>
  <c r="P29" i="43" s="1"/>
  <c r="P30" i="43" s="1"/>
  <c r="P31" i="43" s="1"/>
  <c r="P32" i="43" s="1"/>
  <c r="P33" i="43" s="1"/>
  <c r="P34" i="43" s="1"/>
  <c r="P35" i="43" s="1"/>
  <c r="P36" i="43" s="1"/>
  <c r="P37" i="43" s="1"/>
  <c r="P38" i="43" s="1"/>
  <c r="P39" i="43" s="1"/>
  <c r="P40" i="43" s="1"/>
  <c r="P41" i="43" s="1"/>
  <c r="P42" i="43" s="1"/>
  <c r="P43" i="43" s="1"/>
  <c r="P44" i="43" s="1"/>
  <c r="P45" i="43" s="1"/>
  <c r="P46" i="43" s="1"/>
  <c r="P47" i="43" s="1"/>
  <c r="P48" i="43" s="1"/>
  <c r="P49" i="43" s="1"/>
  <c r="P50" i="43" s="1"/>
  <c r="P51" i="43" s="1"/>
  <c r="P52" i="43" s="1"/>
  <c r="P53" i="43" s="1"/>
  <c r="P54" i="43" s="1"/>
  <c r="P55" i="43" s="1"/>
  <c r="P56" i="43" s="1"/>
  <c r="P57" i="43" s="1"/>
  <c r="P58" i="43" s="1"/>
  <c r="P59" i="43" s="1"/>
  <c r="P60" i="43" s="1"/>
  <c r="P61" i="43" s="1"/>
  <c r="P62" i="43" s="1"/>
  <c r="P63" i="43" s="1"/>
  <c r="P64" i="43" s="1"/>
  <c r="P65" i="43" s="1"/>
  <c r="P66" i="43" s="1"/>
  <c r="P67" i="43" s="1"/>
  <c r="I21" i="43"/>
  <c r="I22" i="43" s="1"/>
  <c r="I23" i="43" s="1"/>
  <c r="I24" i="43" s="1"/>
  <c r="I25" i="43" s="1"/>
  <c r="I26" i="43" s="1"/>
  <c r="I27" i="43" s="1"/>
  <c r="I28" i="43" s="1"/>
  <c r="I29" i="43" s="1"/>
  <c r="I30" i="43" s="1"/>
  <c r="I31" i="43" s="1"/>
  <c r="I32" i="43" s="1"/>
  <c r="I33" i="43" s="1"/>
  <c r="I34" i="43" s="1"/>
  <c r="I35" i="43" s="1"/>
  <c r="I36" i="43" s="1"/>
  <c r="I37" i="43" s="1"/>
  <c r="I38" i="43" s="1"/>
  <c r="I39" i="43" s="1"/>
  <c r="I40" i="43" s="1"/>
  <c r="I41" i="43" s="1"/>
  <c r="I42" i="43" s="1"/>
  <c r="I43" i="43" s="1"/>
  <c r="I44" i="43" s="1"/>
  <c r="I45" i="43" s="1"/>
  <c r="I46" i="43" s="1"/>
  <c r="I47" i="43" s="1"/>
  <c r="I48" i="43" s="1"/>
  <c r="I49" i="43" s="1"/>
  <c r="I50" i="43" s="1"/>
  <c r="I51" i="43" s="1"/>
  <c r="I52" i="43" s="1"/>
  <c r="I53" i="43" s="1"/>
  <c r="I54" i="43" s="1"/>
  <c r="I55" i="43" s="1"/>
  <c r="I56" i="43" s="1"/>
  <c r="I57" i="43" s="1"/>
  <c r="I58" i="43" s="1"/>
  <c r="I59" i="43" s="1"/>
  <c r="I60" i="43" s="1"/>
  <c r="I61" i="43" s="1"/>
  <c r="I62" i="43" s="1"/>
  <c r="I63" i="43" s="1"/>
  <c r="I64" i="43" s="1"/>
  <c r="I65" i="43" s="1"/>
  <c r="I66" i="43" s="1"/>
  <c r="I67" i="43" s="1"/>
  <c r="B21" i="43"/>
  <c r="B22" i="43" s="1"/>
  <c r="B23" i="43" s="1"/>
  <c r="B24" i="43" s="1"/>
  <c r="B25" i="43" s="1"/>
  <c r="B26" i="43" s="1"/>
  <c r="B27" i="43" s="1"/>
  <c r="B28" i="43" s="1"/>
  <c r="B29" i="43" s="1"/>
  <c r="B30" i="43" s="1"/>
  <c r="B31" i="43" s="1"/>
  <c r="B32" i="43" s="1"/>
  <c r="B33" i="43" s="1"/>
  <c r="B34" i="43" s="1"/>
  <c r="B35" i="43" s="1"/>
  <c r="B36" i="43" s="1"/>
  <c r="B37" i="43" s="1"/>
  <c r="B38" i="43" s="1"/>
  <c r="B39" i="43" s="1"/>
  <c r="B40" i="43" s="1"/>
  <c r="B41" i="43" s="1"/>
  <c r="B42" i="43" s="1"/>
  <c r="B43" i="43" s="1"/>
  <c r="B44" i="43" s="1"/>
  <c r="B45" i="43" s="1"/>
  <c r="B46" i="43" s="1"/>
  <c r="B47" i="43" s="1"/>
  <c r="B48" i="43" s="1"/>
  <c r="B49" i="43" s="1"/>
  <c r="B50" i="43" s="1"/>
  <c r="B51" i="43" s="1"/>
  <c r="B52" i="43" s="1"/>
  <c r="B53" i="43" s="1"/>
  <c r="B54" i="43" s="1"/>
  <c r="B55" i="43" s="1"/>
  <c r="B56" i="43" s="1"/>
  <c r="B57" i="43" s="1"/>
  <c r="B58" i="43" s="1"/>
  <c r="B59" i="43" s="1"/>
  <c r="B60" i="43" s="1"/>
  <c r="B61" i="43" s="1"/>
  <c r="B62" i="43" s="1"/>
  <c r="B63" i="43" s="1"/>
  <c r="B64" i="43" s="1"/>
  <c r="B65" i="43" s="1"/>
  <c r="B66" i="43" s="1"/>
  <c r="B67" i="43" s="1"/>
  <c r="F18" i="22"/>
  <c r="Q43" i="19"/>
  <c r="J43" i="44"/>
  <c r="L49" i="44"/>
  <c r="Q49" i="44" s="1"/>
  <c r="J83" i="44"/>
  <c r="J91" i="44"/>
  <c r="Q46" i="19"/>
  <c r="AW53" i="35"/>
  <c r="L13" i="11"/>
  <c r="L117" i="11"/>
  <c r="AZ40" i="35"/>
  <c r="Q50" i="19"/>
  <c r="AZ11" i="35"/>
  <c r="AJ51" i="35"/>
  <c r="AZ51" i="35"/>
  <c r="L30" i="11"/>
  <c r="O17" i="19"/>
  <c r="O118" i="19"/>
  <c r="L91" i="11"/>
  <c r="O28" i="40"/>
  <c r="L20" i="11"/>
  <c r="J94" i="44"/>
  <c r="Q94" i="19"/>
  <c r="AJ22" i="35"/>
  <c r="AX27" i="35"/>
  <c r="AZ46" i="35"/>
  <c r="AZ54" i="35"/>
  <c r="AJ74" i="35"/>
  <c r="AK37" i="35"/>
  <c r="AK45" i="35"/>
  <c r="L19" i="11"/>
  <c r="L62" i="11"/>
  <c r="Q47" i="19"/>
  <c r="AW8" i="35"/>
  <c r="AY51" i="35"/>
  <c r="AY63" i="35"/>
  <c r="AS70" i="35"/>
  <c r="O123" i="19"/>
  <c r="L108" i="11"/>
  <c r="L116" i="11"/>
  <c r="O35" i="19"/>
  <c r="Q42" i="19"/>
  <c r="O73" i="19"/>
  <c r="AS39" i="35"/>
  <c r="AS43" i="35"/>
  <c r="J106" i="11"/>
  <c r="Q38" i="40"/>
  <c r="L74" i="11"/>
  <c r="L60" i="44"/>
  <c r="L98" i="44"/>
  <c r="L106" i="44"/>
  <c r="O19" i="19"/>
  <c r="O27" i="19"/>
  <c r="Q44" i="19"/>
  <c r="O122" i="19"/>
  <c r="Q125" i="19"/>
  <c r="O33" i="40"/>
  <c r="AW45" i="35"/>
  <c r="AL46" i="35"/>
  <c r="L78" i="11"/>
  <c r="O33" i="19"/>
  <c r="Q39" i="40"/>
  <c r="O74" i="40"/>
  <c r="AM20" i="35"/>
  <c r="AK29" i="35"/>
  <c r="AM67" i="35"/>
  <c r="L75" i="11"/>
  <c r="O76" i="19"/>
  <c r="O87" i="19"/>
  <c r="Q17" i="40"/>
  <c r="Q77" i="40"/>
  <c r="O79" i="40"/>
  <c r="AF50" i="35"/>
  <c r="AJ72" i="35"/>
  <c r="AZ72" i="35"/>
  <c r="L99" i="11"/>
  <c r="J66" i="44"/>
  <c r="J104" i="44"/>
  <c r="O98" i="19"/>
  <c r="Q35" i="40"/>
  <c r="O37" i="40"/>
  <c r="Q69" i="40"/>
  <c r="AF63" i="35"/>
  <c r="Q48" i="19"/>
  <c r="AS15" i="35"/>
  <c r="AS19" i="35"/>
  <c r="AS31" i="35"/>
  <c r="AS35" i="35"/>
  <c r="L93" i="44"/>
  <c r="L96" i="44"/>
  <c r="O25" i="19"/>
  <c r="Q10" i="40"/>
  <c r="Q22" i="40"/>
  <c r="Q43" i="40"/>
  <c r="Q70" i="40"/>
  <c r="O83" i="40"/>
  <c r="AF10" i="35"/>
  <c r="L43" i="11"/>
  <c r="L80" i="44"/>
  <c r="J108" i="44"/>
  <c r="Q74" i="19"/>
  <c r="Q80" i="19"/>
  <c r="Q122" i="19"/>
  <c r="O125" i="19"/>
  <c r="Q16" i="40"/>
  <c r="O35" i="40"/>
  <c r="AS10" i="35"/>
  <c r="AF19" i="35"/>
  <c r="AX28" i="35"/>
  <c r="AS30" i="35"/>
  <c r="AS47" i="35"/>
  <c r="AF75" i="35"/>
  <c r="L66" i="11"/>
  <c r="L90" i="11"/>
  <c r="AL9" i="35"/>
  <c r="AM12" i="35"/>
  <c r="AS13" i="35"/>
  <c r="AM16" i="35"/>
  <c r="AK17" i="35"/>
  <c r="AS17" i="35"/>
  <c r="AZ21" i="35"/>
  <c r="AW29" i="35"/>
  <c r="AL30" i="35"/>
  <c r="AF46" i="35"/>
  <c r="AJ59" i="35"/>
  <c r="J57" i="44"/>
  <c r="L76" i="44"/>
  <c r="J78" i="44"/>
  <c r="J81" i="44"/>
  <c r="L112" i="44"/>
  <c r="J114" i="44"/>
  <c r="Q79" i="19"/>
  <c r="Q83" i="19"/>
  <c r="O94" i="19"/>
  <c r="Q101" i="19"/>
  <c r="Q41" i="40"/>
  <c r="O50" i="40"/>
  <c r="AJ7" i="35"/>
  <c r="AZ7" i="35"/>
  <c r="AS14" i="35"/>
  <c r="AL21" i="35"/>
  <c r="AY27" i="35"/>
  <c r="AS29" i="35"/>
  <c r="AF58" i="35"/>
  <c r="AL71" i="35"/>
  <c r="AS78" i="35"/>
  <c r="L50" i="11"/>
  <c r="L68" i="11"/>
  <c r="J114" i="11"/>
  <c r="J39" i="44"/>
  <c r="L45" i="44"/>
  <c r="L48" i="44"/>
  <c r="L102" i="44"/>
  <c r="O91" i="19"/>
  <c r="Q100" i="19"/>
  <c r="Q103" i="19"/>
  <c r="Q113" i="19"/>
  <c r="O64" i="40"/>
  <c r="O82" i="40"/>
  <c r="AZ19" i="35"/>
  <c r="AW20" i="35"/>
  <c r="AW37" i="35"/>
  <c r="AL38" i="35"/>
  <c r="AM64" i="35"/>
  <c r="AJ64" i="35"/>
  <c r="AZ64" i="35"/>
  <c r="AS67" i="35"/>
  <c r="Q51" i="40"/>
  <c r="AS11" i="35"/>
  <c r="AJ79" i="35"/>
  <c r="AZ79" i="35"/>
  <c r="L12" i="11"/>
  <c r="L27" i="11"/>
  <c r="L38" i="11"/>
  <c r="L52" i="11"/>
  <c r="L58" i="11"/>
  <c r="L85" i="11"/>
  <c r="L88" i="11"/>
  <c r="L94" i="11"/>
  <c r="L100" i="11"/>
  <c r="J41" i="44"/>
  <c r="L75" i="44"/>
  <c r="Q40" i="19"/>
  <c r="O43" i="19"/>
  <c r="Q72" i="19"/>
  <c r="Q91" i="19"/>
  <c r="O24" i="40"/>
  <c r="O57" i="40"/>
  <c r="AJ16" i="35"/>
  <c r="AZ16" i="35"/>
  <c r="AZ23" i="35"/>
  <c r="AS50" i="35"/>
  <c r="AJ76" i="35"/>
  <c r="AZ76" i="35"/>
  <c r="L21" i="11"/>
  <c r="L82" i="11"/>
  <c r="L19" i="44"/>
  <c r="J49" i="44"/>
  <c r="L61" i="44"/>
  <c r="L83" i="44"/>
  <c r="L91" i="44"/>
  <c r="J110" i="44"/>
  <c r="L116" i="44"/>
  <c r="Q58" i="19"/>
  <c r="Q66" i="19"/>
  <c r="Q102" i="19"/>
  <c r="O110" i="19"/>
  <c r="Q33" i="40"/>
  <c r="O62" i="40"/>
  <c r="AJ9" i="35"/>
  <c r="AZ9" i="35"/>
  <c r="AF23" i="35"/>
  <c r="AX31" i="35"/>
  <c r="AJ38" i="35"/>
  <c r="AZ38" i="35"/>
  <c r="AL68" i="35"/>
  <c r="L54" i="11"/>
  <c r="J38" i="11"/>
  <c r="L42" i="11"/>
  <c r="L14" i="11"/>
  <c r="L11" i="11"/>
  <c r="L28" i="11"/>
  <c r="J37" i="11"/>
  <c r="L44" i="11"/>
  <c r="L59" i="11"/>
  <c r="J67" i="44"/>
  <c r="J87" i="44"/>
  <c r="J100" i="44"/>
  <c r="L113" i="44"/>
  <c r="O16" i="19"/>
  <c r="O69" i="19"/>
  <c r="Q73" i="19"/>
  <c r="L60" i="11"/>
  <c r="L67" i="11"/>
  <c r="L70" i="11"/>
  <c r="L92" i="11"/>
  <c r="L106" i="11"/>
  <c r="L37" i="44"/>
  <c r="Q37" i="44" s="1"/>
  <c r="J42" i="44"/>
  <c r="L43" i="44"/>
  <c r="L53" i="44"/>
  <c r="L56" i="44"/>
  <c r="L72" i="44"/>
  <c r="J74" i="44"/>
  <c r="L104" i="44"/>
  <c r="J106" i="44"/>
  <c r="L107" i="44"/>
  <c r="J112" i="44"/>
  <c r="O71" i="19"/>
  <c r="L34" i="11"/>
  <c r="L37" i="11"/>
  <c r="L46" i="11"/>
  <c r="J49" i="11"/>
  <c r="L77" i="11"/>
  <c r="L80" i="11"/>
  <c r="L98" i="11"/>
  <c r="J27" i="44"/>
  <c r="J30" i="44"/>
  <c r="J33" i="44"/>
  <c r="L67" i="44"/>
  <c r="L69" i="44"/>
  <c r="J89" i="44"/>
  <c r="L100" i="44"/>
  <c r="J103" i="44"/>
  <c r="O8" i="19"/>
  <c r="O67" i="19"/>
  <c r="O104" i="19"/>
  <c r="O113" i="19"/>
  <c r="L72" i="11"/>
  <c r="J117" i="11"/>
  <c r="L27" i="44"/>
  <c r="J35" i="44"/>
  <c r="J47" i="44"/>
  <c r="J51" i="44"/>
  <c r="J54" i="44"/>
  <c r="L77" i="44"/>
  <c r="L89" i="44"/>
  <c r="J95" i="44"/>
  <c r="J105" i="44"/>
  <c r="J111" i="44"/>
  <c r="O15" i="19"/>
  <c r="Q49" i="19"/>
  <c r="Q53" i="19"/>
  <c r="Q57" i="19"/>
  <c r="Q88" i="19"/>
  <c r="O109" i="19"/>
  <c r="J100" i="11"/>
  <c r="J110" i="11"/>
  <c r="J113" i="11"/>
  <c r="L114" i="11"/>
  <c r="J19" i="44"/>
  <c r="L20" i="44"/>
  <c r="J25" i="44"/>
  <c r="L68" i="44"/>
  <c r="J70" i="44"/>
  <c r="L99" i="44"/>
  <c r="O36" i="19"/>
  <c r="O44" i="19"/>
  <c r="Q52" i="19"/>
  <c r="Q75" i="19"/>
  <c r="L51" i="11"/>
  <c r="L83" i="11"/>
  <c r="J95" i="11"/>
  <c r="L35" i="44"/>
  <c r="L44" i="44"/>
  <c r="L51" i="44"/>
  <c r="J63" i="44"/>
  <c r="L64" i="44"/>
  <c r="L73" i="44"/>
  <c r="Q73" i="44" s="1"/>
  <c r="J82" i="44"/>
  <c r="L105" i="44"/>
  <c r="L109" i="44"/>
  <c r="J113" i="44"/>
  <c r="J116" i="44"/>
  <c r="O9" i="19"/>
  <c r="O31" i="19"/>
  <c r="O47" i="19"/>
  <c r="O59" i="19"/>
  <c r="O77" i="19"/>
  <c r="O86" i="19"/>
  <c r="Q109" i="19"/>
  <c r="O116" i="19"/>
  <c r="O112" i="19"/>
  <c r="Q117" i="19"/>
  <c r="Q36" i="40"/>
  <c r="Q78" i="40"/>
  <c r="AF14" i="35"/>
  <c r="AW17" i="35"/>
  <c r="O12" i="40"/>
  <c r="Q25" i="40"/>
  <c r="O61" i="40"/>
  <c r="Q72" i="40"/>
  <c r="O18" i="40"/>
  <c r="AK13" i="35"/>
  <c r="AF15" i="35"/>
  <c r="AJ21" i="35"/>
  <c r="AW12" i="35"/>
  <c r="O79" i="19"/>
  <c r="Q90" i="19"/>
  <c r="O96" i="19"/>
  <c r="Q110" i="19"/>
  <c r="Q114" i="19"/>
  <c r="O124" i="19"/>
  <c r="O20" i="40"/>
  <c r="O40" i="40"/>
  <c r="Q42" i="40"/>
  <c r="Q45" i="40"/>
  <c r="O51" i="40"/>
  <c r="Q57" i="40"/>
  <c r="AJ14" i="35"/>
  <c r="AZ14" i="35"/>
  <c r="Q31" i="40"/>
  <c r="Q60" i="40"/>
  <c r="AL7" i="35"/>
  <c r="AY15" i="35"/>
  <c r="AW16" i="35"/>
  <c r="AJ18" i="35"/>
  <c r="AZ18" i="35"/>
  <c r="Q84" i="19"/>
  <c r="O88" i="19"/>
  <c r="Q89" i="19"/>
  <c r="O101" i="19"/>
  <c r="O105" i="19"/>
  <c r="O117" i="19"/>
  <c r="Q7" i="40"/>
  <c r="O9" i="40"/>
  <c r="Q14" i="40"/>
  <c r="Q23" i="40"/>
  <c r="Q40" i="40"/>
  <c r="AW9" i="35"/>
  <c r="AJ12" i="35"/>
  <c r="AZ12" i="35"/>
  <c r="AW13" i="35"/>
  <c r="AK21" i="35"/>
  <c r="AM24" i="35"/>
  <c r="AY19" i="35"/>
  <c r="AW32" i="35"/>
  <c r="AK36" i="35"/>
  <c r="AS36" i="35"/>
  <c r="AJ39" i="35"/>
  <c r="AW40" i="35"/>
  <c r="AJ42" i="35"/>
  <c r="AF43" i="35"/>
  <c r="AK44" i="35"/>
  <c r="AS44" i="35"/>
  <c r="AJ47" i="35"/>
  <c r="AZ47" i="35"/>
  <c r="AW48" i="35"/>
  <c r="AS54" i="35"/>
  <c r="AX61" i="35"/>
  <c r="AX64" i="35"/>
  <c r="AY68" i="35"/>
  <c r="AL69" i="35"/>
  <c r="AK76" i="35"/>
  <c r="AS76" i="35"/>
  <c r="AW24" i="35"/>
  <c r="AJ57" i="35"/>
  <c r="AX58" i="35"/>
  <c r="AL60" i="35"/>
  <c r="AJ67" i="35"/>
  <c r="AZ67" i="35"/>
  <c r="AM44" i="35"/>
  <c r="AJ45" i="35"/>
  <c r="AY48" i="35"/>
  <c r="AX55" i="35"/>
  <c r="AM60" i="35"/>
  <c r="AZ74" i="35"/>
  <c r="AF18" i="35"/>
  <c r="AZ22" i="35"/>
  <c r="AX33" i="35"/>
  <c r="AX41" i="35"/>
  <c r="AM47" i="35"/>
  <c r="AL57" i="35"/>
  <c r="AF66" i="35"/>
  <c r="AJ68" i="35"/>
  <c r="AZ68" i="35"/>
  <c r="AS74" i="35"/>
  <c r="AK77" i="35"/>
  <c r="AS77" i="35"/>
  <c r="AF79" i="35"/>
  <c r="AZ24" i="35"/>
  <c r="AX25" i="35"/>
  <c r="AW28" i="35"/>
  <c r="AL29" i="35"/>
  <c r="AW36" i="35"/>
  <c r="AL37" i="35"/>
  <c r="AW44" i="35"/>
  <c r="AL45" i="35"/>
  <c r="AY52" i="35"/>
  <c r="AM55" i="35"/>
  <c r="AJ55" i="35"/>
  <c r="AZ56" i="35"/>
  <c r="AJ62" i="35"/>
  <c r="AZ62" i="35"/>
  <c r="AX69" i="35"/>
  <c r="AS71" i="35"/>
  <c r="AW73" i="35"/>
  <c r="AJ78" i="35"/>
  <c r="AZ78" i="35"/>
  <c r="AL32" i="35"/>
  <c r="AX36" i="35"/>
  <c r="AL40" i="35"/>
  <c r="AX44" i="35"/>
  <c r="AL48" i="35"/>
  <c r="AJ50" i="35"/>
  <c r="AZ50" i="35"/>
  <c r="AJ52" i="35"/>
  <c r="AX56" i="35"/>
  <c r="AX66" i="35"/>
  <c r="AJ75" i="35"/>
  <c r="AZ75" i="35"/>
  <c r="AM23" i="35"/>
  <c r="AK33" i="35"/>
  <c r="AS33" i="35"/>
  <c r="AX35" i="35"/>
  <c r="AL35" i="35"/>
  <c r="AS38" i="35"/>
  <c r="AX39" i="35"/>
  <c r="AK41" i="35"/>
  <c r="AS41" i="35"/>
  <c r="AX43" i="35"/>
  <c r="AL43" i="35"/>
  <c r="AS46" i="35"/>
  <c r="AX47" i="35"/>
  <c r="AK49" i="35"/>
  <c r="AS49" i="35"/>
  <c r="AM59" i="35"/>
  <c r="AL62" i="35"/>
  <c r="AL65" i="35"/>
  <c r="AJ69" i="35"/>
  <c r="AZ69" i="35"/>
  <c r="AX70" i="35"/>
  <c r="AK72" i="35"/>
  <c r="AS72" i="35"/>
  <c r="AF74" i="35"/>
  <c r="L35" i="11"/>
  <c r="L36" i="11"/>
  <c r="O11" i="19"/>
  <c r="L84" i="44"/>
  <c r="L85" i="44"/>
  <c r="J73" i="44"/>
  <c r="O73" i="44" s="1"/>
  <c r="Q81" i="19"/>
  <c r="O21" i="40"/>
  <c r="O10" i="19"/>
  <c r="J99" i="44"/>
  <c r="J98" i="44"/>
  <c r="L114" i="44"/>
  <c r="O14" i="19"/>
  <c r="O13" i="19"/>
  <c r="O63" i="19"/>
  <c r="J59" i="44"/>
  <c r="O12" i="19"/>
  <c r="O24" i="19"/>
  <c r="O23" i="19"/>
  <c r="J14" i="11"/>
  <c r="L16" i="11"/>
  <c r="L32" i="11"/>
  <c r="L33" i="11"/>
  <c r="L53" i="11"/>
  <c r="L86" i="11"/>
  <c r="J93" i="11"/>
  <c r="L107" i="11"/>
  <c r="L110" i="11"/>
  <c r="L115" i="11"/>
  <c r="L24" i="44"/>
  <c r="J38" i="44"/>
  <c r="L88" i="44"/>
  <c r="L108" i="44"/>
  <c r="L111" i="44"/>
  <c r="L115" i="44"/>
  <c r="O38" i="19"/>
  <c r="O37" i="19"/>
  <c r="O66" i="19"/>
  <c r="O10" i="40"/>
  <c r="L15" i="11"/>
  <c r="J27" i="11"/>
  <c r="J29" i="11"/>
  <c r="L31" i="11"/>
  <c r="L45" i="11"/>
  <c r="J51" i="11"/>
  <c r="L61" i="11"/>
  <c r="L69" i="11"/>
  <c r="J84" i="11"/>
  <c r="J101" i="11"/>
  <c r="L102" i="11"/>
  <c r="J109" i="11"/>
  <c r="J71" i="44"/>
  <c r="O7" i="19"/>
  <c r="Q24" i="40"/>
  <c r="J11" i="11"/>
  <c r="L40" i="11"/>
  <c r="J83" i="11"/>
  <c r="L93" i="11"/>
  <c r="L7" i="44"/>
  <c r="J10" i="44"/>
  <c r="L13" i="44"/>
  <c r="Q13" i="44" s="1"/>
  <c r="J46" i="44"/>
  <c r="L57" i="44"/>
  <c r="Q57" i="44" s="1"/>
  <c r="J62" i="44"/>
  <c r="L81" i="44"/>
  <c r="L97" i="44"/>
  <c r="O40" i="19"/>
  <c r="L24" i="11"/>
  <c r="L29" i="11"/>
  <c r="L41" i="11"/>
  <c r="L49" i="11"/>
  <c r="L56" i="11"/>
  <c r="L57" i="11"/>
  <c r="L64" i="11"/>
  <c r="L65" i="11"/>
  <c r="J91" i="11"/>
  <c r="J99" i="11"/>
  <c r="L101" i="11"/>
  <c r="J108" i="11"/>
  <c r="L109" i="11"/>
  <c r="J116" i="11"/>
  <c r="J15" i="44"/>
  <c r="J22" i="44"/>
  <c r="J26" i="44"/>
  <c r="L28" i="44"/>
  <c r="J31" i="44"/>
  <c r="L32" i="44"/>
  <c r="L41" i="44"/>
  <c r="J50" i="44"/>
  <c r="L52" i="44"/>
  <c r="J86" i="44"/>
  <c r="J90" i="44"/>
  <c r="L92" i="44"/>
  <c r="O29" i="19"/>
  <c r="O30" i="19"/>
  <c r="Q51" i="19"/>
  <c r="Q59" i="19"/>
  <c r="O17" i="40"/>
  <c r="O27" i="40"/>
  <c r="O26" i="40"/>
  <c r="L48" i="11"/>
  <c r="L73" i="11"/>
  <c r="L76" i="11"/>
  <c r="L81" i="11"/>
  <c r="L84" i="11"/>
  <c r="J107" i="11"/>
  <c r="J115" i="11"/>
  <c r="J55" i="44"/>
  <c r="J79" i="44"/>
  <c r="O20" i="19"/>
  <c r="O22" i="19"/>
  <c r="O64" i="19"/>
  <c r="Q92" i="19"/>
  <c r="Q93" i="19"/>
  <c r="L9" i="11"/>
  <c r="L22" i="11"/>
  <c r="J70" i="11"/>
  <c r="L89" i="11"/>
  <c r="L96" i="11"/>
  <c r="L97" i="11"/>
  <c r="J103" i="11"/>
  <c r="J111" i="11"/>
  <c r="L40" i="44"/>
  <c r="L65" i="44"/>
  <c r="Q65" i="44" s="1"/>
  <c r="L101" i="44"/>
  <c r="J107" i="44"/>
  <c r="L110" i="44"/>
  <c r="O21" i="19"/>
  <c r="O28" i="19"/>
  <c r="L7" i="11"/>
  <c r="J56" i="11"/>
  <c r="L104" i="11"/>
  <c r="L105" i="11"/>
  <c r="L112" i="11"/>
  <c r="L113" i="11"/>
  <c r="L9" i="44"/>
  <c r="J14" i="44"/>
  <c r="J34" i="44"/>
  <c r="L36" i="44"/>
  <c r="J75" i="44"/>
  <c r="J115" i="44"/>
  <c r="L117" i="44"/>
  <c r="Q7" i="19"/>
  <c r="O32" i="19"/>
  <c r="O39" i="19"/>
  <c r="O18" i="19"/>
  <c r="O26" i="19"/>
  <c r="O34" i="19"/>
  <c r="O41" i="19"/>
  <c r="O45" i="19"/>
  <c r="Q54" i="19"/>
  <c r="O62" i="19"/>
  <c r="O70" i="19"/>
  <c r="O78" i="19"/>
  <c r="O100" i="19"/>
  <c r="Q15" i="40"/>
  <c r="O42" i="40"/>
  <c r="O45" i="40"/>
  <c r="Q41" i="19"/>
  <c r="Q45" i="19"/>
  <c r="Q65" i="19"/>
  <c r="O68" i="19"/>
  <c r="Q119" i="19"/>
  <c r="Q18" i="40"/>
  <c r="Q86" i="40"/>
  <c r="Q85" i="40"/>
  <c r="O42" i="19"/>
  <c r="O46" i="19"/>
  <c r="O108" i="19"/>
  <c r="O13" i="40"/>
  <c r="O29" i="40"/>
  <c r="O60" i="19"/>
  <c r="O95" i="19"/>
  <c r="O120" i="19"/>
  <c r="O121" i="19"/>
  <c r="O8" i="40"/>
  <c r="Q9" i="40"/>
  <c r="Q20" i="40"/>
  <c r="O66" i="40"/>
  <c r="Q61" i="19"/>
  <c r="Q85" i="19"/>
  <c r="O89" i="19"/>
  <c r="Q108" i="19"/>
  <c r="Q112" i="19"/>
  <c r="O19" i="40"/>
  <c r="O111" i="19"/>
  <c r="Q120" i="19"/>
  <c r="Q121" i="19"/>
  <c r="Q8" i="40"/>
  <c r="O72" i="40"/>
  <c r="O71" i="40"/>
  <c r="Q67" i="19"/>
  <c r="Q69" i="19"/>
  <c r="O72" i="19"/>
  <c r="O84" i="19"/>
  <c r="O85" i="19"/>
  <c r="O93" i="19"/>
  <c r="O97" i="19"/>
  <c r="O99" i="19"/>
  <c r="Q106" i="19"/>
  <c r="Q107" i="19"/>
  <c r="Q116" i="19"/>
  <c r="Q19" i="40"/>
  <c r="O43" i="40"/>
  <c r="AK9" i="35"/>
  <c r="AK8" i="35"/>
  <c r="AS8" i="35"/>
  <c r="AS9" i="35"/>
  <c r="O22" i="40"/>
  <c r="O23" i="40"/>
  <c r="Q30" i="40"/>
  <c r="O34" i="40"/>
  <c r="O38" i="40"/>
  <c r="O39" i="40"/>
  <c r="Q44" i="40"/>
  <c r="Q61" i="40"/>
  <c r="Q64" i="40"/>
  <c r="O75" i="40"/>
  <c r="J26" i="19"/>
  <c r="AK12" i="35"/>
  <c r="AS12" i="35"/>
  <c r="AK20" i="35"/>
  <c r="Q34" i="40"/>
  <c r="Q73" i="40"/>
  <c r="AS18" i="35"/>
  <c r="Q21" i="40"/>
  <c r="O25" i="40"/>
  <c r="Q32" i="40"/>
  <c r="O36" i="40"/>
  <c r="Q37" i="40"/>
  <c r="O63" i="40"/>
  <c r="Q80" i="40"/>
  <c r="Q81" i="40"/>
  <c r="AK16" i="35"/>
  <c r="AS16" i="35"/>
  <c r="Q48" i="40"/>
  <c r="Q52" i="40"/>
  <c r="Q53" i="40"/>
  <c r="Q56" i="40"/>
  <c r="AM7" i="35"/>
  <c r="AM8" i="35"/>
  <c r="AM11" i="35"/>
  <c r="AY12" i="35"/>
  <c r="AZ13" i="35"/>
  <c r="AM15" i="35"/>
  <c r="AZ15" i="35"/>
  <c r="AY16" i="35"/>
  <c r="AZ17" i="35"/>
  <c r="AM19" i="35"/>
  <c r="AW21" i="35"/>
  <c r="AF22" i="35"/>
  <c r="AF11" i="35"/>
  <c r="AX23" i="35"/>
  <c r="AJ10" i="35"/>
  <c r="AZ10" i="35"/>
  <c r="AJ11" i="35"/>
  <c r="AJ13" i="35"/>
  <c r="AJ15" i="35"/>
  <c r="AJ17" i="35"/>
  <c r="AJ19" i="35"/>
  <c r="AS20" i="35"/>
  <c r="AY20" i="35"/>
  <c r="AX7" i="35"/>
  <c r="AX8" i="35"/>
  <c r="AJ23" i="35"/>
  <c r="AS7" i="35"/>
  <c r="AY7" i="35"/>
  <c r="AY8" i="35"/>
  <c r="AY11" i="35"/>
  <c r="AS21" i="35"/>
  <c r="AS22" i="35"/>
  <c r="AS23" i="35"/>
  <c r="AX29" i="35"/>
  <c r="AX37" i="35"/>
  <c r="AX45" i="35"/>
  <c r="AJ8" i="35"/>
  <c r="AZ8" i="35"/>
  <c r="AX9" i="35"/>
  <c r="AJ20" i="35"/>
  <c r="AZ20" i="35"/>
  <c r="AL33" i="35"/>
  <c r="AS34" i="35"/>
  <c r="AL41" i="35"/>
  <c r="AS42" i="35"/>
  <c r="AJ43" i="35"/>
  <c r="AZ43" i="35"/>
  <c r="AY44" i="35"/>
  <c r="AF47" i="35"/>
  <c r="AF51" i="35"/>
  <c r="AL53" i="35"/>
  <c r="AK24" i="35"/>
  <c r="AS24" i="35"/>
  <c r="AX30" i="35"/>
  <c r="AS37" i="35"/>
  <c r="AX38" i="35"/>
  <c r="AJ44" i="35"/>
  <c r="AZ44" i="35"/>
  <c r="AS45" i="35"/>
  <c r="AX46" i="35"/>
  <c r="AX51" i="35"/>
  <c r="AK52" i="35"/>
  <c r="AS52" i="35"/>
  <c r="AX54" i="35"/>
  <c r="AY56" i="35"/>
  <c r="AY55" i="35"/>
  <c r="AJ56" i="35"/>
  <c r="AZ57" i="35"/>
  <c r="AK28" i="35"/>
  <c r="AS28" i="35"/>
  <c r="AL52" i="35"/>
  <c r="AL22" i="35"/>
  <c r="AL24" i="35"/>
  <c r="AX32" i="35"/>
  <c r="AW33" i="35"/>
  <c r="AX40" i="35"/>
  <c r="AW41" i="35"/>
  <c r="AF42" i="35"/>
  <c r="AM43" i="35"/>
  <c r="AJ46" i="35"/>
  <c r="AX48" i="35"/>
  <c r="AZ52" i="35"/>
  <c r="AM52" i="35"/>
  <c r="AZ53" i="35"/>
  <c r="AJ54" i="35"/>
  <c r="AZ55" i="35"/>
  <c r="AL56" i="35"/>
  <c r="AL58" i="35"/>
  <c r="AL34" i="35"/>
  <c r="AL42" i="35"/>
  <c r="AW49" i="35"/>
  <c r="AX53" i="35"/>
  <c r="AL55" i="35"/>
  <c r="AM56" i="35"/>
  <c r="AL27" i="35"/>
  <c r="AX34" i="35"/>
  <c r="AJ40" i="35"/>
  <c r="AX42" i="35"/>
  <c r="AJ48" i="35"/>
  <c r="AZ48" i="35"/>
  <c r="AL54" i="35"/>
  <c r="AY60" i="35"/>
  <c r="AY59" i="35"/>
  <c r="AS26" i="35"/>
  <c r="AL28" i="35"/>
  <c r="AL31" i="35"/>
  <c r="AK32" i="35"/>
  <c r="AS32" i="35"/>
  <c r="AL36" i="35"/>
  <c r="AL39" i="35"/>
  <c r="AK40" i="35"/>
  <c r="AS40" i="35"/>
  <c r="AJ41" i="35"/>
  <c r="AZ42" i="35"/>
  <c r="AL44" i="35"/>
  <c r="AL47" i="35"/>
  <c r="AK48" i="35"/>
  <c r="AS48" i="35"/>
  <c r="AL50" i="35"/>
  <c r="AM51" i="35"/>
  <c r="AX52" i="35"/>
  <c r="AF55" i="35"/>
  <c r="AF71" i="35"/>
  <c r="AM76" i="35"/>
  <c r="AS79" i="35"/>
  <c r="AL59" i="35"/>
  <c r="AJ61" i="35"/>
  <c r="AZ61" i="35"/>
  <c r="AM63" i="35"/>
  <c r="AL67" i="35"/>
  <c r="AW68" i="35"/>
  <c r="AX71" i="35"/>
  <c r="AL72" i="35"/>
  <c r="AW76" i="35"/>
  <c r="AF78" i="35"/>
  <c r="AJ58" i="35"/>
  <c r="AZ58" i="35"/>
  <c r="AX60" i="35"/>
  <c r="AF62" i="35"/>
  <c r="AY64" i="35"/>
  <c r="AJ66" i="35"/>
  <c r="AZ66" i="35"/>
  <c r="AJ70" i="35"/>
  <c r="AZ70" i="35"/>
  <c r="AX57" i="35"/>
  <c r="AF59" i="35"/>
  <c r="AL61" i="35"/>
  <c r="AJ63" i="35"/>
  <c r="AZ63" i="35"/>
  <c r="AF67" i="35"/>
  <c r="AJ71" i="35"/>
  <c r="AZ71" i="35"/>
  <c r="AY75" i="35"/>
  <c r="AJ60" i="35"/>
  <c r="AZ60" i="35"/>
  <c r="AX62" i="35"/>
  <c r="AY67" i="35"/>
  <c r="AW72" i="35"/>
  <c r="AX59" i="35"/>
  <c r="AL63" i="35"/>
  <c r="AJ65" i="35"/>
  <c r="AZ65" i="35"/>
  <c r="AM71" i="35"/>
  <c r="AJ73" i="35"/>
  <c r="AZ73" i="35"/>
  <c r="AS75" i="35"/>
  <c r="AJ77" i="35"/>
  <c r="AZ77" i="35"/>
  <c r="AW77" i="35"/>
  <c r="AY79" i="35"/>
  <c r="AK73" i="35"/>
  <c r="AS73" i="35"/>
  <c r="L55" i="11"/>
  <c r="L17" i="11"/>
  <c r="L18" i="11"/>
  <c r="J53" i="11"/>
  <c r="L63" i="11"/>
  <c r="L79" i="11"/>
  <c r="L95" i="11"/>
  <c r="L111" i="11"/>
  <c r="L62" i="44"/>
  <c r="L63" i="44"/>
  <c r="O52" i="19"/>
  <c r="L10" i="11"/>
  <c r="J60" i="44"/>
  <c r="J61" i="44"/>
  <c r="L39" i="11"/>
  <c r="L71" i="11"/>
  <c r="L87" i="11"/>
  <c r="L103" i="11"/>
  <c r="L25" i="11"/>
  <c r="L26" i="11"/>
  <c r="J69" i="11"/>
  <c r="J85" i="11"/>
  <c r="L8" i="11"/>
  <c r="L23" i="11"/>
  <c r="L47" i="11"/>
  <c r="L17" i="44"/>
  <c r="J68" i="44"/>
  <c r="J69" i="44"/>
  <c r="L70" i="44"/>
  <c r="L71" i="44"/>
  <c r="J12" i="44"/>
  <c r="J13" i="44"/>
  <c r="L14" i="44"/>
  <c r="L15" i="44"/>
  <c r="J52" i="44"/>
  <c r="J53" i="44"/>
  <c r="L54" i="44"/>
  <c r="L55" i="44"/>
  <c r="J44" i="44"/>
  <c r="J45" i="44"/>
  <c r="L46" i="44"/>
  <c r="L47" i="44"/>
  <c r="Q9" i="19"/>
  <c r="Q17" i="19"/>
  <c r="Q25" i="19"/>
  <c r="J36" i="44"/>
  <c r="J37" i="44"/>
  <c r="L38" i="44"/>
  <c r="L39" i="44"/>
  <c r="J28" i="44"/>
  <c r="J29" i="44"/>
  <c r="L30" i="44"/>
  <c r="L31" i="44"/>
  <c r="J92" i="44"/>
  <c r="J93" i="44"/>
  <c r="L94" i="44"/>
  <c r="L95" i="44"/>
  <c r="J7" i="44"/>
  <c r="J20" i="44"/>
  <c r="J21" i="44"/>
  <c r="L22" i="44"/>
  <c r="L23" i="44"/>
  <c r="J84" i="44"/>
  <c r="J85" i="44"/>
  <c r="L86" i="44"/>
  <c r="L87" i="44"/>
  <c r="J76" i="44"/>
  <c r="J77" i="44"/>
  <c r="L78" i="44"/>
  <c r="L79" i="44"/>
  <c r="Q13" i="19"/>
  <c r="Q21" i="19"/>
  <c r="L103" i="44"/>
  <c r="J109" i="44"/>
  <c r="O48" i="19"/>
  <c r="O56" i="19"/>
  <c r="Q13" i="40"/>
  <c r="Q12" i="40"/>
  <c r="L10" i="44"/>
  <c r="J16" i="44"/>
  <c r="L18" i="44"/>
  <c r="J24" i="44"/>
  <c r="L26" i="44"/>
  <c r="J32" i="44"/>
  <c r="L34" i="44"/>
  <c r="J40" i="44"/>
  <c r="L42" i="44"/>
  <c r="J48" i="44"/>
  <c r="L50" i="44"/>
  <c r="J56" i="44"/>
  <c r="L58" i="44"/>
  <c r="J64" i="44"/>
  <c r="L66" i="44"/>
  <c r="J72" i="44"/>
  <c r="L74" i="44"/>
  <c r="J80" i="44"/>
  <c r="L82" i="44"/>
  <c r="J88" i="44"/>
  <c r="L90" i="44"/>
  <c r="J96" i="44"/>
  <c r="J101" i="44"/>
  <c r="O49" i="19"/>
  <c r="Q76" i="19"/>
  <c r="Q78" i="19"/>
  <c r="Q77" i="19"/>
  <c r="O114" i="19"/>
  <c r="Q10" i="19"/>
  <c r="Q14" i="19"/>
  <c r="Q18" i="19"/>
  <c r="Q22" i="19"/>
  <c r="Q26" i="19"/>
  <c r="O54" i="19"/>
  <c r="O53" i="19"/>
  <c r="O58" i="19"/>
  <c r="O57" i="19"/>
  <c r="O80" i="19"/>
  <c r="Q104" i="19"/>
  <c r="Q111" i="19"/>
  <c r="J102" i="44"/>
  <c r="Q11" i="19"/>
  <c r="Q15" i="19"/>
  <c r="Q19" i="19"/>
  <c r="Q23" i="19"/>
  <c r="Q27" i="19"/>
  <c r="O50" i="19"/>
  <c r="O51" i="19"/>
  <c r="O82" i="19"/>
  <c r="O81" i="19"/>
  <c r="J117" i="44"/>
  <c r="Q28" i="19"/>
  <c r="O52" i="40"/>
  <c r="O55" i="40"/>
  <c r="Q8" i="19"/>
  <c r="Q12" i="19"/>
  <c r="Q16" i="19"/>
  <c r="Q20" i="19"/>
  <c r="Q24" i="19"/>
  <c r="O55" i="19"/>
  <c r="Q124" i="19"/>
  <c r="Q123" i="19"/>
  <c r="O46" i="40"/>
  <c r="Q60" i="19"/>
  <c r="Q62" i="19"/>
  <c r="Q63" i="19"/>
  <c r="Q64" i="19"/>
  <c r="Q68" i="19"/>
  <c r="Q70" i="19"/>
  <c r="Q71" i="19"/>
  <c r="O74" i="19"/>
  <c r="O75" i="19"/>
  <c r="Q86" i="19"/>
  <c r="Q87" i="19"/>
  <c r="O90" i="19"/>
  <c r="O92" i="19"/>
  <c r="Q95" i="19"/>
  <c r="Q96" i="19"/>
  <c r="Q97" i="19"/>
  <c r="Q98" i="19"/>
  <c r="Q99" i="19"/>
  <c r="O102" i="19"/>
  <c r="O103" i="19"/>
  <c r="Q105" i="19"/>
  <c r="O30" i="40"/>
  <c r="Q62" i="40"/>
  <c r="O107" i="19"/>
  <c r="Q118" i="19"/>
  <c r="O14" i="40"/>
  <c r="O32" i="40"/>
  <c r="O31" i="40"/>
  <c r="Q49" i="40"/>
  <c r="Q50" i="40"/>
  <c r="Q29" i="19"/>
  <c r="Q30" i="19"/>
  <c r="Q31" i="19"/>
  <c r="Q32" i="19"/>
  <c r="Q33" i="19"/>
  <c r="Q34" i="19"/>
  <c r="Q35" i="19"/>
  <c r="Q36" i="19"/>
  <c r="Q37" i="19"/>
  <c r="Q38" i="19"/>
  <c r="Q39" i="19"/>
  <c r="O16" i="40"/>
  <c r="O15" i="40"/>
  <c r="Q26" i="40"/>
  <c r="Q54" i="40"/>
  <c r="Q55" i="19"/>
  <c r="O61" i="19"/>
  <c r="O65" i="19"/>
  <c r="O115" i="19"/>
  <c r="Q82" i="19"/>
  <c r="O106" i="19"/>
  <c r="O119" i="19"/>
  <c r="Q27" i="40"/>
  <c r="Q115" i="19"/>
  <c r="O7" i="40"/>
  <c r="O59" i="40"/>
  <c r="O58" i="40"/>
  <c r="O11" i="40"/>
  <c r="Q55" i="40"/>
  <c r="O60" i="40"/>
  <c r="O48" i="40"/>
  <c r="Q71" i="40"/>
  <c r="Q79" i="40"/>
  <c r="Q46" i="40"/>
  <c r="O56" i="40"/>
  <c r="Q58" i="40"/>
  <c r="O65" i="40"/>
  <c r="O73" i="40"/>
  <c r="O81" i="40"/>
  <c r="Q28" i="40"/>
  <c r="Q29" i="40"/>
  <c r="O53" i="40"/>
  <c r="Q59" i="40"/>
  <c r="O67" i="40"/>
  <c r="O69" i="40"/>
  <c r="O68" i="40"/>
  <c r="O77" i="40"/>
  <c r="O76" i="40"/>
  <c r="O85" i="40"/>
  <c r="O84" i="40"/>
  <c r="O44" i="40"/>
  <c r="O54" i="40"/>
  <c r="Q65" i="40"/>
  <c r="O41" i="40"/>
  <c r="O47" i="40"/>
  <c r="O49" i="40"/>
  <c r="Q67" i="40"/>
  <c r="Q66" i="40"/>
  <c r="Q75" i="40"/>
  <c r="Q74" i="40"/>
  <c r="Q83" i="40"/>
  <c r="Q82" i="40"/>
  <c r="Q47" i="40"/>
  <c r="Q63" i="40"/>
  <c r="Q68" i="40"/>
  <c r="O70" i="40"/>
  <c r="Q76" i="40"/>
  <c r="O78" i="40"/>
  <c r="Q84" i="40"/>
  <c r="O86" i="40"/>
  <c r="AL8" i="35"/>
  <c r="AL12" i="35"/>
  <c r="AL11" i="35"/>
  <c r="AX13" i="35"/>
  <c r="AX12" i="35"/>
  <c r="AL14" i="35"/>
  <c r="AL13" i="35"/>
  <c r="AX15" i="35"/>
  <c r="AX14" i="35"/>
  <c r="AL16" i="35"/>
  <c r="AL15" i="35"/>
  <c r="AX17" i="35"/>
  <c r="AX16" i="35"/>
  <c r="AL18" i="35"/>
  <c r="AL17" i="35"/>
  <c r="AX19" i="35"/>
  <c r="AX18" i="35"/>
  <c r="AL20" i="35"/>
  <c r="AL19" i="35"/>
  <c r="AX20" i="35"/>
  <c r="AX21" i="35"/>
  <c r="AL25" i="35"/>
  <c r="AL26" i="35"/>
  <c r="AX11" i="35"/>
  <c r="AX10" i="35"/>
  <c r="AF7" i="35"/>
  <c r="AJ32" i="35"/>
  <c r="AJ31" i="35"/>
  <c r="AZ32" i="35"/>
  <c r="AZ31" i="35"/>
  <c r="AY32" i="35"/>
  <c r="AY40" i="35"/>
  <c r="J109" i="19"/>
  <c r="AY24" i="35"/>
  <c r="AL10" i="35"/>
  <c r="AY23" i="35"/>
  <c r="AX24" i="35"/>
  <c r="AM28" i="35"/>
  <c r="AM27" i="35"/>
  <c r="AF35" i="35"/>
  <c r="AF34" i="35"/>
  <c r="AM36" i="35"/>
  <c r="AM35" i="35"/>
  <c r="AY47" i="35"/>
  <c r="AX22" i="35"/>
  <c r="AJ24" i="35"/>
  <c r="AS25" i="35"/>
  <c r="AF27" i="35"/>
  <c r="AF26" i="35"/>
  <c r="AJ34" i="35"/>
  <c r="AJ33" i="35"/>
  <c r="AZ34" i="35"/>
  <c r="AZ33" i="35"/>
  <c r="AY35" i="35"/>
  <c r="AY43" i="35"/>
  <c r="AK64" i="35"/>
  <c r="AS64" i="35"/>
  <c r="AS63" i="35"/>
  <c r="AW25" i="35"/>
  <c r="AX26" i="35"/>
  <c r="AS27" i="35"/>
  <c r="AF31" i="35"/>
  <c r="AF30" i="35"/>
  <c r="AM32" i="35"/>
  <c r="AM31" i="35"/>
  <c r="AM40" i="35"/>
  <c r="AM39" i="35"/>
  <c r="AJ28" i="35"/>
  <c r="AJ27" i="35"/>
  <c r="AZ28" i="35"/>
  <c r="AZ27" i="35"/>
  <c r="AY28" i="35"/>
  <c r="AJ36" i="35"/>
  <c r="AJ35" i="35"/>
  <c r="AZ36" i="35"/>
  <c r="AZ35" i="35"/>
  <c r="AY36" i="35"/>
  <c r="AM48" i="35"/>
  <c r="AK25" i="35"/>
  <c r="AL23" i="35"/>
  <c r="AJ26" i="35"/>
  <c r="AJ25" i="35"/>
  <c r="AZ26" i="35"/>
  <c r="AZ25" i="35"/>
  <c r="AJ30" i="35"/>
  <c r="AJ29" i="35"/>
  <c r="AZ30" i="35"/>
  <c r="AZ29" i="35"/>
  <c r="AY31" i="35"/>
  <c r="AY39" i="35"/>
  <c r="AJ37" i="35"/>
  <c r="AZ37" i="35"/>
  <c r="AF38" i="35"/>
  <c r="AZ39" i="35"/>
  <c r="AZ41" i="35"/>
  <c r="AZ45" i="35"/>
  <c r="AL49" i="35"/>
  <c r="AL51" i="35"/>
  <c r="AK53" i="35"/>
  <c r="AS53" i="35"/>
  <c r="AW69" i="35"/>
  <c r="AX50" i="35"/>
  <c r="AW57" i="35"/>
  <c r="AW56" i="35"/>
  <c r="AW65" i="35"/>
  <c r="AW64" i="35"/>
  <c r="AK68" i="35"/>
  <c r="AS68" i="35"/>
  <c r="AZ49" i="35"/>
  <c r="AK57" i="35"/>
  <c r="AS58" i="35"/>
  <c r="AS57" i="35"/>
  <c r="AK65" i="35"/>
  <c r="AS66" i="35"/>
  <c r="AS65" i="35"/>
  <c r="AX49" i="35"/>
  <c r="AK60" i="35"/>
  <c r="AS60" i="35"/>
  <c r="AS59" i="35"/>
  <c r="AF70" i="35"/>
  <c r="AK56" i="35"/>
  <c r="AS56" i="35"/>
  <c r="AS55" i="35"/>
  <c r="AW61" i="35"/>
  <c r="AW60" i="35"/>
  <c r="AL79" i="35"/>
  <c r="AL78" i="35"/>
  <c r="AJ49" i="35"/>
  <c r="AS51" i="35"/>
  <c r="AW52" i="35"/>
  <c r="AK61" i="35"/>
  <c r="AS62" i="35"/>
  <c r="AS61" i="35"/>
  <c r="AX63" i="35"/>
  <c r="AL64" i="35"/>
  <c r="AX65" i="35"/>
  <c r="AL66" i="35"/>
  <c r="AX67" i="35"/>
  <c r="AM68" i="35"/>
  <c r="AY71" i="35"/>
  <c r="AY72" i="35"/>
  <c r="AM72" i="35"/>
  <c r="AL77" i="35"/>
  <c r="AL76" i="35"/>
  <c r="AJ53" i="35"/>
  <c r="AF54" i="35"/>
  <c r="AZ59" i="35"/>
  <c r="AX76" i="35"/>
  <c r="AX75" i="35"/>
  <c r="AX78" i="35"/>
  <c r="AX77" i="35"/>
  <c r="AK69" i="35"/>
  <c r="AS69" i="35"/>
  <c r="AX79" i="35"/>
  <c r="AL70" i="35"/>
  <c r="AX72" i="35"/>
  <c r="AX74" i="35"/>
  <c r="AX73" i="35"/>
  <c r="AL73" i="35"/>
  <c r="AL75" i="35"/>
  <c r="AL74" i="35"/>
  <c r="AM75" i="35"/>
  <c r="AY76" i="35"/>
  <c r="AM79" i="35"/>
  <c r="J34" i="40"/>
  <c r="J73" i="40"/>
  <c r="J18" i="40"/>
  <c r="J73" i="19"/>
  <c r="J83" i="40"/>
  <c r="J69" i="40"/>
  <c r="J39" i="40"/>
  <c r="J38" i="19"/>
  <c r="J95" i="19"/>
  <c r="J24" i="19"/>
  <c r="J75" i="19"/>
  <c r="J6" i="19"/>
  <c r="J26" i="40"/>
  <c r="J48" i="40"/>
  <c r="J63" i="19"/>
  <c r="J13" i="19"/>
  <c r="J28" i="19"/>
  <c r="J100" i="19"/>
  <c r="J45" i="19"/>
  <c r="U38" i="42"/>
  <c r="J113" i="19"/>
  <c r="U32" i="42"/>
  <c r="AG32" i="42"/>
  <c r="AG35" i="42"/>
  <c r="U35" i="42"/>
  <c r="U43" i="42"/>
  <c r="U44" i="42"/>
  <c r="J47" i="40"/>
  <c r="U42" i="42"/>
  <c r="AH43" i="42"/>
  <c r="AW80" i="35"/>
  <c r="AL80" i="35"/>
  <c r="AM80" i="35"/>
  <c r="AK80" i="35"/>
  <c r="AJ80" i="35"/>
  <c r="AF80" i="35"/>
  <c r="AG42" i="42" l="1"/>
  <c r="AG44" i="42"/>
  <c r="U19" i="42"/>
  <c r="AG15" i="42"/>
  <c r="AG19" i="42"/>
  <c r="U15" i="42"/>
  <c r="AG47" i="42"/>
  <c r="AG23" i="42"/>
  <c r="U23" i="42"/>
  <c r="U11" i="42"/>
  <c r="AG30" i="42"/>
  <c r="AG43" i="42"/>
  <c r="AG38" i="42"/>
  <c r="AG24" i="42"/>
  <c r="I35" i="42"/>
  <c r="AL45" i="43" s="1"/>
  <c r="U27" i="42"/>
  <c r="I43" i="42"/>
  <c r="AL53" i="43" s="1"/>
  <c r="I46" i="42"/>
  <c r="AL56" i="43" s="1"/>
  <c r="U46" i="42"/>
  <c r="AG27" i="42"/>
  <c r="B54" i="59"/>
  <c r="Q7" i="56"/>
  <c r="P7" i="56"/>
  <c r="O7" i="56"/>
  <c r="N7" i="56"/>
  <c r="V7" i="56"/>
  <c r="N12" i="58"/>
  <c r="U12" i="58"/>
  <c r="T12" i="58"/>
  <c r="S12" i="58"/>
  <c r="R12" i="58"/>
  <c r="P12" i="58"/>
  <c r="O12" i="58"/>
  <c r="Q12" i="58"/>
  <c r="C22" i="43"/>
  <c r="B13" i="58"/>
  <c r="Q7" i="57"/>
  <c r="P7" i="57"/>
  <c r="O7" i="57"/>
  <c r="N7" i="57"/>
  <c r="V7" i="57"/>
  <c r="B49" i="41"/>
  <c r="L118" i="15"/>
  <c r="K118" i="15"/>
  <c r="M7" i="55"/>
  <c r="V7" i="55"/>
  <c r="N7" i="55"/>
  <c r="B49" i="42"/>
  <c r="B8" i="55"/>
  <c r="P7" i="55"/>
  <c r="O7" i="55"/>
  <c r="Q7" i="55"/>
  <c r="J118" i="11"/>
  <c r="B120" i="11"/>
  <c r="B8" i="56"/>
  <c r="O57" i="44"/>
  <c r="O25" i="44"/>
  <c r="O112" i="44"/>
  <c r="O110" i="44"/>
  <c r="O45" i="11"/>
  <c r="AG40" i="42"/>
  <c r="J90" i="19"/>
  <c r="Q53" i="44"/>
  <c r="Q29" i="11"/>
  <c r="U40" i="42"/>
  <c r="Q61" i="11"/>
  <c r="O13" i="44"/>
  <c r="O69" i="11"/>
  <c r="AG46" i="42"/>
  <c r="O37" i="44"/>
  <c r="AG11" i="42"/>
  <c r="U30" i="42"/>
  <c r="J58" i="19"/>
  <c r="O53" i="44"/>
  <c r="V40" i="42"/>
  <c r="J71" i="40"/>
  <c r="J36" i="40"/>
  <c r="I11" i="42"/>
  <c r="AL21" i="43" s="1"/>
  <c r="O110" i="11"/>
  <c r="O81" i="11"/>
  <c r="AH11" i="42"/>
  <c r="O81" i="44"/>
  <c r="O113" i="11"/>
  <c r="J33" i="19"/>
  <c r="O116" i="11"/>
  <c r="Q25" i="11"/>
  <c r="O34" i="44"/>
  <c r="O50" i="44"/>
  <c r="J88" i="19"/>
  <c r="AG7" i="42"/>
  <c r="O10" i="44"/>
  <c r="Q22" i="44"/>
  <c r="O66" i="44"/>
  <c r="O42" i="44"/>
  <c r="AG28" i="42"/>
  <c r="AG39" i="42"/>
  <c r="Q50" i="44"/>
  <c r="O58" i="44"/>
  <c r="Q18" i="11"/>
  <c r="Q74" i="11"/>
  <c r="Q34" i="44"/>
  <c r="U39" i="42"/>
  <c r="AG36" i="42"/>
  <c r="I38" i="42"/>
  <c r="AL48" i="43" s="1"/>
  <c r="O105" i="11"/>
  <c r="U28" i="42"/>
  <c r="O113" i="44"/>
  <c r="Q26" i="44"/>
  <c r="U7" i="42"/>
  <c r="AH15" i="42"/>
  <c r="O85" i="11"/>
  <c r="O85" i="44"/>
  <c r="AH23" i="42"/>
  <c r="O93" i="44"/>
  <c r="O93" i="11"/>
  <c r="V11" i="42"/>
  <c r="V35" i="42"/>
  <c r="V43" i="42"/>
  <c r="AH42" i="42"/>
  <c r="J38" i="40"/>
  <c r="T39" i="40" s="1"/>
  <c r="J62" i="40"/>
  <c r="O21" i="44"/>
  <c r="O61" i="44"/>
  <c r="J36" i="19"/>
  <c r="V15" i="42"/>
  <c r="V23" i="42"/>
  <c r="O108" i="11"/>
  <c r="AH31" i="42"/>
  <c r="O101" i="11"/>
  <c r="J17" i="19"/>
  <c r="J24" i="41"/>
  <c r="AF34" i="43" s="1"/>
  <c r="I34" i="42"/>
  <c r="AL44" i="43" s="1"/>
  <c r="J101" i="19"/>
  <c r="T101" i="19" s="1"/>
  <c r="O49" i="44"/>
  <c r="J35" i="40"/>
  <c r="T35" i="40" s="1"/>
  <c r="J19" i="40"/>
  <c r="T19" i="40" s="1"/>
  <c r="J36" i="41"/>
  <c r="AF46" i="43" s="1"/>
  <c r="I31" i="42"/>
  <c r="AL41" i="43" s="1"/>
  <c r="O101" i="44"/>
  <c r="U34" i="42"/>
  <c r="AG31" i="42"/>
  <c r="V31" i="42"/>
  <c r="U24" i="42"/>
  <c r="U31" i="42"/>
  <c r="J56" i="19"/>
  <c r="O104" i="44"/>
  <c r="I24" i="42"/>
  <c r="AL34" i="43" s="1"/>
  <c r="I36" i="42"/>
  <c r="AL46" i="43" s="1"/>
  <c r="I44" i="42"/>
  <c r="AL54" i="43" s="1"/>
  <c r="U36" i="42"/>
  <c r="AG34" i="42"/>
  <c r="B9" i="56"/>
  <c r="B9" i="55"/>
  <c r="Q17" i="11"/>
  <c r="T48" i="40"/>
  <c r="J60" i="40"/>
  <c r="B8" i="57"/>
  <c r="B121" i="11"/>
  <c r="Q37" i="11"/>
  <c r="J67" i="40"/>
  <c r="B50" i="41"/>
  <c r="B119" i="44"/>
  <c r="B119" i="15"/>
  <c r="J75" i="40"/>
  <c r="J49" i="19"/>
  <c r="K118" i="11"/>
  <c r="L118" i="11"/>
  <c r="Q18" i="44"/>
  <c r="J84" i="19"/>
  <c r="J76" i="19"/>
  <c r="T76" i="19" s="1"/>
  <c r="O29" i="44"/>
  <c r="B50" i="42"/>
  <c r="L119" i="11"/>
  <c r="O65" i="44"/>
  <c r="Q55" i="44"/>
  <c r="O71" i="44"/>
  <c r="O105" i="44"/>
  <c r="AH38" i="42"/>
  <c r="AH47" i="42"/>
  <c r="AH35" i="42"/>
  <c r="U47" i="42"/>
  <c r="Q66" i="11"/>
  <c r="O108" i="44"/>
  <c r="V38" i="42"/>
  <c r="J62" i="19"/>
  <c r="T63" i="19" s="1"/>
  <c r="I27" i="42"/>
  <c r="AL37" i="43" s="1"/>
  <c r="I47" i="42"/>
  <c r="AL57" i="43" s="1"/>
  <c r="O117" i="44"/>
  <c r="J61" i="19"/>
  <c r="U12" i="42"/>
  <c r="V47" i="42"/>
  <c r="O117" i="11"/>
  <c r="I12" i="42"/>
  <c r="AL22" i="43" s="1"/>
  <c r="J99" i="19"/>
  <c r="T100" i="19" s="1"/>
  <c r="J63" i="40"/>
  <c r="AG12" i="42"/>
  <c r="O26" i="44"/>
  <c r="J111" i="19"/>
  <c r="J59" i="19"/>
  <c r="J41" i="19"/>
  <c r="O46" i="44"/>
  <c r="O22" i="11"/>
  <c r="Q30" i="11"/>
  <c r="J20" i="19"/>
  <c r="J7" i="40"/>
  <c r="J54" i="19"/>
  <c r="J69" i="19"/>
  <c r="J52" i="19"/>
  <c r="J53" i="19"/>
  <c r="J42" i="40"/>
  <c r="J37" i="19"/>
  <c r="T38" i="19" s="1"/>
  <c r="J46" i="19"/>
  <c r="T46" i="19" s="1"/>
  <c r="J71" i="19"/>
  <c r="J106" i="19"/>
  <c r="J43" i="19"/>
  <c r="J77" i="19"/>
  <c r="J77" i="40"/>
  <c r="J56" i="40"/>
  <c r="J54" i="40"/>
  <c r="J81" i="40"/>
  <c r="J46" i="40"/>
  <c r="T47" i="40" s="1"/>
  <c r="Q62" i="44"/>
  <c r="J57" i="19"/>
  <c r="O89" i="11"/>
  <c r="J89" i="19"/>
  <c r="O30" i="44"/>
  <c r="J66" i="19"/>
  <c r="J13" i="40"/>
  <c r="J44" i="40"/>
  <c r="J64" i="19"/>
  <c r="J7" i="19"/>
  <c r="T7" i="19" s="1"/>
  <c r="J34" i="19"/>
  <c r="J17" i="40"/>
  <c r="T18" i="40" s="1"/>
  <c r="J8" i="19"/>
  <c r="J37" i="40"/>
  <c r="J96" i="19"/>
  <c r="T96" i="19" s="1"/>
  <c r="J86" i="19"/>
  <c r="J79" i="40"/>
  <c r="Q70" i="11"/>
  <c r="O70" i="44"/>
  <c r="J30" i="40"/>
  <c r="J15" i="40"/>
  <c r="J70" i="40"/>
  <c r="T70" i="40" s="1"/>
  <c r="Q69" i="44"/>
  <c r="J114" i="19"/>
  <c r="T114" i="19" s="1"/>
  <c r="J66" i="40"/>
  <c r="J9" i="19"/>
  <c r="J102" i="19"/>
  <c r="J50" i="40"/>
  <c r="J65" i="19"/>
  <c r="J12" i="19"/>
  <c r="J12" i="40"/>
  <c r="J29" i="19"/>
  <c r="J32" i="19"/>
  <c r="J68" i="19"/>
  <c r="J98" i="19"/>
  <c r="J107" i="19"/>
  <c r="J31" i="40"/>
  <c r="J86" i="40"/>
  <c r="J72" i="19"/>
  <c r="T73" i="19" s="1"/>
  <c r="O41" i="44"/>
  <c r="J105" i="19"/>
  <c r="O54" i="44"/>
  <c r="Q14" i="44"/>
  <c r="J43" i="40"/>
  <c r="Q38" i="11"/>
  <c r="J48" i="19"/>
  <c r="J85" i="19"/>
  <c r="J24" i="40"/>
  <c r="J21" i="40"/>
  <c r="J11" i="19"/>
  <c r="J15" i="19"/>
  <c r="J22" i="40"/>
  <c r="J40" i="19"/>
  <c r="J40" i="40"/>
  <c r="T40" i="40" s="1"/>
  <c r="J81" i="19"/>
  <c r="J60" i="19"/>
  <c r="J65" i="40"/>
  <c r="J80" i="19"/>
  <c r="J55" i="40"/>
  <c r="K76" i="40"/>
  <c r="J68" i="40"/>
  <c r="T69" i="40" s="1"/>
  <c r="Q55" i="11"/>
  <c r="Q54" i="44"/>
  <c r="J76" i="40"/>
  <c r="I19" i="42"/>
  <c r="AL29" i="43" s="1"/>
  <c r="J51" i="40"/>
  <c r="J78" i="19"/>
  <c r="J64" i="40"/>
  <c r="J110" i="19"/>
  <c r="T110" i="19" s="1"/>
  <c r="J53" i="40"/>
  <c r="J45" i="40"/>
  <c r="J83" i="19"/>
  <c r="J29" i="40"/>
  <c r="J92" i="19"/>
  <c r="J82" i="40"/>
  <c r="T83" i="40" s="1"/>
  <c r="J79" i="19"/>
  <c r="J22" i="19"/>
  <c r="J44" i="19"/>
  <c r="T45" i="19" s="1"/>
  <c r="J59" i="40"/>
  <c r="J78" i="40"/>
  <c r="J14" i="40"/>
  <c r="J28" i="41"/>
  <c r="AF38" i="43" s="1"/>
  <c r="J61" i="40"/>
  <c r="J93" i="19"/>
  <c r="J74" i="19"/>
  <c r="T74" i="19" s="1"/>
  <c r="J74" i="40"/>
  <c r="T74" i="40" s="1"/>
  <c r="J19" i="19"/>
  <c r="J28" i="40"/>
  <c r="J9" i="40"/>
  <c r="J11" i="40"/>
  <c r="J115" i="19"/>
  <c r="J35" i="19"/>
  <c r="J16" i="19"/>
  <c r="J30" i="19"/>
  <c r="J51" i="19"/>
  <c r="J58" i="40"/>
  <c r="Q21" i="11"/>
  <c r="I28" i="42"/>
  <c r="AL38" i="43" s="1"/>
  <c r="J38" i="41"/>
  <c r="AF48" i="43" s="1"/>
  <c r="J15" i="41"/>
  <c r="AF25" i="43" s="1"/>
  <c r="J46" i="41"/>
  <c r="AF56" i="43" s="1"/>
  <c r="K19" i="41"/>
  <c r="AH29" i="43" s="1"/>
  <c r="K28" i="41"/>
  <c r="AH38" i="43" s="1"/>
  <c r="Q65" i="11"/>
  <c r="Q53" i="11"/>
  <c r="O13" i="11"/>
  <c r="Q47" i="11"/>
  <c r="O55" i="11"/>
  <c r="Q71" i="44"/>
  <c r="J43" i="41"/>
  <c r="AF53" i="43" s="1"/>
  <c r="K15" i="41"/>
  <c r="AH25" i="43" s="1"/>
  <c r="K35" i="41"/>
  <c r="AH45" i="43" s="1"/>
  <c r="K40" i="41"/>
  <c r="AH50" i="43" s="1"/>
  <c r="J35" i="41"/>
  <c r="AF45" i="43" s="1"/>
  <c r="P117" i="44"/>
  <c r="O33" i="44"/>
  <c r="O74" i="44"/>
  <c r="Q49" i="11"/>
  <c r="J11" i="42"/>
  <c r="AM21" i="43" s="1"/>
  <c r="O68" i="44"/>
  <c r="AI34" i="42"/>
  <c r="K36" i="41"/>
  <c r="AH46" i="43" s="1"/>
  <c r="J11" i="41"/>
  <c r="AF21" i="43" s="1"/>
  <c r="J34" i="41"/>
  <c r="AF44" i="43" s="1"/>
  <c r="K43" i="41"/>
  <c r="AH53" i="43" s="1"/>
  <c r="J84" i="40"/>
  <c r="T84" i="40" s="1"/>
  <c r="J82" i="19"/>
  <c r="J23" i="40"/>
  <c r="J21" i="19"/>
  <c r="J91" i="19"/>
  <c r="O7" i="44"/>
  <c r="Q15" i="11"/>
  <c r="Q23" i="11"/>
  <c r="O31" i="44"/>
  <c r="Q31" i="11"/>
  <c r="Q39" i="11"/>
  <c r="O39" i="44"/>
  <c r="Q10" i="44"/>
  <c r="Q10" i="11"/>
  <c r="J6" i="40"/>
  <c r="J16" i="40"/>
  <c r="J14" i="19"/>
  <c r="J39" i="19"/>
  <c r="T39" i="19" s="1"/>
  <c r="J41" i="40"/>
  <c r="J112" i="19"/>
  <c r="Q7" i="11"/>
  <c r="Q7" i="44"/>
  <c r="Q57" i="11"/>
  <c r="J27" i="40"/>
  <c r="T27" i="40" s="1"/>
  <c r="J25" i="19"/>
  <c r="J10" i="40"/>
  <c r="J32" i="40"/>
  <c r="Q66" i="44"/>
  <c r="Q22" i="11"/>
  <c r="Q73" i="11"/>
  <c r="Q42" i="11"/>
  <c r="Q42" i="44"/>
  <c r="J80" i="40"/>
  <c r="J67" i="19"/>
  <c r="Q11" i="11"/>
  <c r="O19" i="44"/>
  <c r="Q19" i="11"/>
  <c r="Q27" i="11"/>
  <c r="O27" i="44"/>
  <c r="Q35" i="11"/>
  <c r="O35" i="44"/>
  <c r="Q43" i="11"/>
  <c r="O43" i="44"/>
  <c r="O51" i="44"/>
  <c r="Q51" i="44"/>
  <c r="O59" i="44"/>
  <c r="Q59" i="11"/>
  <c r="O67" i="44"/>
  <c r="O75" i="44"/>
  <c r="J97" i="19"/>
  <c r="J20" i="40"/>
  <c r="J18" i="19"/>
  <c r="O63" i="44"/>
  <c r="J25" i="40"/>
  <c r="T26" i="40" s="1"/>
  <c r="J23" i="19"/>
  <c r="T24" i="19" s="1"/>
  <c r="J42" i="19"/>
  <c r="J55" i="19"/>
  <c r="J57" i="40"/>
  <c r="J104" i="19"/>
  <c r="O47" i="11"/>
  <c r="J10" i="19"/>
  <c r="J27" i="19"/>
  <c r="T27" i="19" s="1"/>
  <c r="J47" i="19"/>
  <c r="J49" i="40"/>
  <c r="J87" i="19"/>
  <c r="J8" i="40"/>
  <c r="O45" i="44"/>
  <c r="Q13" i="11"/>
  <c r="Q9" i="44"/>
  <c r="O53" i="11"/>
  <c r="O62" i="44"/>
  <c r="J27" i="41"/>
  <c r="AF37" i="43" s="1"/>
  <c r="P100" i="44"/>
  <c r="K32" i="41"/>
  <c r="AH42" i="43" s="1"/>
  <c r="K7" i="41"/>
  <c r="J39" i="42"/>
  <c r="AM49" i="43" s="1"/>
  <c r="K44" i="41"/>
  <c r="AH54" i="43" s="1"/>
  <c r="O50" i="11"/>
  <c r="Q33" i="11"/>
  <c r="O29" i="11"/>
  <c r="O49" i="11"/>
  <c r="O11" i="11"/>
  <c r="I30" i="42"/>
  <c r="AL40" i="43" s="1"/>
  <c r="I23" i="42"/>
  <c r="AL33" i="43" s="1"/>
  <c r="J42" i="41"/>
  <c r="AF52" i="43" s="1"/>
  <c r="I42" i="42"/>
  <c r="AL52" i="43" s="1"/>
  <c r="I7" i="42"/>
  <c r="I39" i="42"/>
  <c r="AL49" i="43" s="1"/>
  <c r="J23" i="41"/>
  <c r="AF33" i="43" s="1"/>
  <c r="J40" i="41"/>
  <c r="AF50" i="43" s="1"/>
  <c r="I15" i="42"/>
  <c r="AL25" i="43" s="1"/>
  <c r="I32" i="42"/>
  <c r="AL42" i="43" s="1"/>
  <c r="K13" i="11"/>
  <c r="P13" i="11" s="1"/>
  <c r="K14" i="11"/>
  <c r="K27" i="11"/>
  <c r="K28" i="11"/>
  <c r="K47" i="11"/>
  <c r="P47" i="11" s="1"/>
  <c r="K48" i="11"/>
  <c r="K61" i="11"/>
  <c r="K62" i="11"/>
  <c r="K73" i="11"/>
  <c r="P73" i="11" s="1"/>
  <c r="K74" i="11"/>
  <c r="P74" i="11" s="1"/>
  <c r="K89" i="11"/>
  <c r="P89" i="11" s="1"/>
  <c r="K90" i="11"/>
  <c r="K104" i="11"/>
  <c r="K103" i="11"/>
  <c r="K116" i="11"/>
  <c r="K115" i="11"/>
  <c r="K24" i="44"/>
  <c r="K23" i="44"/>
  <c r="K36" i="44"/>
  <c r="K35" i="44"/>
  <c r="K50" i="44"/>
  <c r="K49" i="44"/>
  <c r="P49" i="44" s="1"/>
  <c r="K63" i="44"/>
  <c r="P63" i="44" s="1"/>
  <c r="K64" i="44"/>
  <c r="K92" i="44"/>
  <c r="K91" i="44"/>
  <c r="P15" i="19"/>
  <c r="P16" i="19"/>
  <c r="P26" i="19"/>
  <c r="P25" i="19"/>
  <c r="P39" i="19"/>
  <c r="P40" i="19"/>
  <c r="P60" i="19"/>
  <c r="P59" i="19"/>
  <c r="P72" i="19"/>
  <c r="P71" i="19"/>
  <c r="P80" i="19"/>
  <c r="P79" i="19"/>
  <c r="P93" i="19"/>
  <c r="P94" i="19"/>
  <c r="P109" i="19"/>
  <c r="P110" i="19"/>
  <c r="P121" i="19"/>
  <c r="P122" i="19"/>
  <c r="P14" i="40"/>
  <c r="P32" i="40"/>
  <c r="P31" i="40"/>
  <c r="P48" i="40"/>
  <c r="P47" i="40"/>
  <c r="P59" i="40"/>
  <c r="P60" i="40"/>
  <c r="P76" i="40"/>
  <c r="P75" i="40"/>
  <c r="AY10" i="35"/>
  <c r="AY9" i="35"/>
  <c r="AW18" i="35"/>
  <c r="AW19" i="35"/>
  <c r="AF24" i="35"/>
  <c r="AF25" i="35"/>
  <c r="AF33" i="35"/>
  <c r="AF32" i="35"/>
  <c r="AW38" i="35"/>
  <c r="AW39" i="35"/>
  <c r="AM42" i="35"/>
  <c r="AM41" i="35"/>
  <c r="AW50" i="35"/>
  <c r="AW51" i="35"/>
  <c r="AK54" i="35"/>
  <c r="AK55" i="35"/>
  <c r="AK58" i="35"/>
  <c r="AK59" i="35"/>
  <c r="AK62" i="35"/>
  <c r="AK63" i="35"/>
  <c r="AY66" i="35"/>
  <c r="AY65" i="35"/>
  <c r="AY70" i="35"/>
  <c r="AY69" i="35"/>
  <c r="AK74" i="35"/>
  <c r="AK75" i="35"/>
  <c r="AM78" i="35"/>
  <c r="AM77" i="35"/>
  <c r="O44" i="44"/>
  <c r="K81" i="44"/>
  <c r="AK35" i="35"/>
  <c r="K10" i="11"/>
  <c r="P10" i="11" s="1"/>
  <c r="K9" i="11"/>
  <c r="P9" i="11" s="1"/>
  <c r="K46" i="11"/>
  <c r="P46" i="11" s="1"/>
  <c r="K45" i="11"/>
  <c r="P45" i="11" s="1"/>
  <c r="K59" i="11"/>
  <c r="K60" i="11"/>
  <c r="K75" i="11"/>
  <c r="K76" i="11"/>
  <c r="K88" i="11"/>
  <c r="K87" i="11"/>
  <c r="K101" i="11"/>
  <c r="K102" i="11"/>
  <c r="K111" i="11"/>
  <c r="K112" i="11"/>
  <c r="K10" i="44"/>
  <c r="P10" i="44" s="1"/>
  <c r="K9" i="44"/>
  <c r="P9" i="44" s="1"/>
  <c r="K26" i="44"/>
  <c r="K25" i="44"/>
  <c r="P25" i="44" s="1"/>
  <c r="K42" i="44"/>
  <c r="P42" i="44" s="1"/>
  <c r="K41" i="44"/>
  <c r="P41" i="44" s="1"/>
  <c r="K55" i="44"/>
  <c r="P55" i="44" s="1"/>
  <c r="K56" i="44"/>
  <c r="K66" i="44"/>
  <c r="P66" i="44" s="1"/>
  <c r="K65" i="44"/>
  <c r="P65" i="44" s="1"/>
  <c r="K79" i="44"/>
  <c r="K80" i="44"/>
  <c r="K109" i="44"/>
  <c r="K110" i="44"/>
  <c r="P110" i="44" s="1"/>
  <c r="P9" i="19"/>
  <c r="P10" i="19"/>
  <c r="P24" i="19"/>
  <c r="P23" i="19"/>
  <c r="P46" i="19"/>
  <c r="P45" i="19"/>
  <c r="P58" i="19"/>
  <c r="P57" i="19"/>
  <c r="P67" i="19"/>
  <c r="P68" i="19"/>
  <c r="P82" i="19"/>
  <c r="P81" i="19"/>
  <c r="P96" i="19"/>
  <c r="P95" i="19"/>
  <c r="K107" i="19"/>
  <c r="P107" i="19"/>
  <c r="P108" i="19"/>
  <c r="P123" i="19"/>
  <c r="P124" i="19"/>
  <c r="P15" i="40"/>
  <c r="P16" i="40"/>
  <c r="P30" i="40"/>
  <c r="P29" i="40"/>
  <c r="P45" i="40"/>
  <c r="P46" i="40"/>
  <c r="P61" i="40"/>
  <c r="P62" i="40"/>
  <c r="P74" i="40"/>
  <c r="P73" i="40"/>
  <c r="AW14" i="35"/>
  <c r="AW15" i="35"/>
  <c r="AF21" i="35"/>
  <c r="AF20" i="35"/>
  <c r="AF29" i="35"/>
  <c r="AF28" i="35"/>
  <c r="AM34" i="35"/>
  <c r="AM33" i="35"/>
  <c r="AW42" i="35"/>
  <c r="AW43" i="35"/>
  <c r="AK47" i="35"/>
  <c r="AK46" i="35"/>
  <c r="AM50" i="35"/>
  <c r="AM49" i="35"/>
  <c r="AW59" i="35"/>
  <c r="AW58" i="35"/>
  <c r="AM61" i="35"/>
  <c r="AM62" i="35"/>
  <c r="AF68" i="35"/>
  <c r="AF69" i="35"/>
  <c r="AW74" i="35"/>
  <c r="AW75" i="35"/>
  <c r="O40" i="44"/>
  <c r="AY26" i="35"/>
  <c r="P13" i="40"/>
  <c r="K12" i="11"/>
  <c r="K11" i="11"/>
  <c r="K23" i="11"/>
  <c r="K24" i="11"/>
  <c r="K43" i="11"/>
  <c r="K44" i="11"/>
  <c r="K57" i="11"/>
  <c r="P57" i="11" s="1"/>
  <c r="K58" i="11"/>
  <c r="P58" i="11" s="1"/>
  <c r="K67" i="11"/>
  <c r="P67" i="11" s="1"/>
  <c r="K68" i="11"/>
  <c r="K79" i="11"/>
  <c r="K80" i="11"/>
  <c r="K96" i="11"/>
  <c r="K95" i="11"/>
  <c r="K8" i="44"/>
  <c r="K7" i="44"/>
  <c r="P7" i="44" s="1"/>
  <c r="K21" i="44"/>
  <c r="P21" i="44" s="1"/>
  <c r="K22" i="44"/>
  <c r="P22" i="44" s="1"/>
  <c r="K37" i="44"/>
  <c r="P37" i="44" s="1"/>
  <c r="K38" i="44"/>
  <c r="P38" i="44" s="1"/>
  <c r="K52" i="44"/>
  <c r="K51" i="44"/>
  <c r="K69" i="44"/>
  <c r="P69" i="44" s="1"/>
  <c r="K70" i="44"/>
  <c r="K98" i="44"/>
  <c r="K97" i="44"/>
  <c r="K114" i="44"/>
  <c r="K113" i="44"/>
  <c r="P7" i="19"/>
  <c r="P8" i="19"/>
  <c r="P22" i="19"/>
  <c r="K21" i="19"/>
  <c r="P21" i="19"/>
  <c r="P35" i="19"/>
  <c r="P36" i="19"/>
  <c r="P53" i="19"/>
  <c r="P54" i="19"/>
  <c r="P73" i="19"/>
  <c r="P74" i="19"/>
  <c r="P90" i="19"/>
  <c r="P89" i="19"/>
  <c r="P104" i="19"/>
  <c r="P103" i="19"/>
  <c r="P117" i="19"/>
  <c r="P118" i="19"/>
  <c r="P17" i="40"/>
  <c r="P18" i="40"/>
  <c r="P27" i="40"/>
  <c r="P28" i="40"/>
  <c r="P37" i="40"/>
  <c r="K37" i="40"/>
  <c r="P52" i="40"/>
  <c r="P51" i="40"/>
  <c r="P65" i="40"/>
  <c r="P66" i="40"/>
  <c r="P79" i="40"/>
  <c r="P80" i="40"/>
  <c r="AM10" i="35"/>
  <c r="AM9" i="35"/>
  <c r="AY13" i="35"/>
  <c r="AY14" i="35"/>
  <c r="AW23" i="35"/>
  <c r="AW22" i="35"/>
  <c r="AM25" i="35"/>
  <c r="AM26" i="35"/>
  <c r="AY30" i="35"/>
  <c r="AY29" i="35"/>
  <c r="AK38" i="35"/>
  <c r="AK39" i="35"/>
  <c r="AK42" i="35"/>
  <c r="AK43" i="35"/>
  <c r="AM45" i="35"/>
  <c r="AM46" i="35"/>
  <c r="AW55" i="35"/>
  <c r="AW54" i="35"/>
  <c r="AM58" i="35"/>
  <c r="AM57" i="35"/>
  <c r="AY62" i="35"/>
  <c r="AY61" i="35"/>
  <c r="AK71" i="35"/>
  <c r="AK70" i="35"/>
  <c r="AY77" i="35"/>
  <c r="AY78" i="35"/>
  <c r="O32" i="44"/>
  <c r="K18" i="11"/>
  <c r="P18" i="11" s="1"/>
  <c r="K17" i="11"/>
  <c r="P17" i="11" s="1"/>
  <c r="K32" i="11"/>
  <c r="K31" i="11"/>
  <c r="K38" i="11"/>
  <c r="P38" i="11" s="1"/>
  <c r="K37" i="11"/>
  <c r="P37" i="11" s="1"/>
  <c r="K51" i="11"/>
  <c r="K52" i="11"/>
  <c r="K66" i="11"/>
  <c r="P66" i="11" s="1"/>
  <c r="K65" i="11"/>
  <c r="P65" i="11" s="1"/>
  <c r="K85" i="11"/>
  <c r="K86" i="11"/>
  <c r="K99" i="11"/>
  <c r="K100" i="11"/>
  <c r="P100" i="11" s="1"/>
  <c r="K114" i="11"/>
  <c r="K113" i="11"/>
  <c r="K18" i="44"/>
  <c r="P18" i="44" s="1"/>
  <c r="K17" i="44"/>
  <c r="P17" i="44" s="1"/>
  <c r="K33" i="44"/>
  <c r="P33" i="44" s="1"/>
  <c r="K34" i="44"/>
  <c r="K45" i="44"/>
  <c r="P45" i="44" s="1"/>
  <c r="K46" i="44"/>
  <c r="P46" i="44" s="1"/>
  <c r="K59" i="44"/>
  <c r="K60" i="44"/>
  <c r="K75" i="44"/>
  <c r="K76" i="44"/>
  <c r="K83" i="44"/>
  <c r="K84" i="44"/>
  <c r="K95" i="44"/>
  <c r="K96" i="44"/>
  <c r="K112" i="44"/>
  <c r="K111" i="44"/>
  <c r="P20" i="19"/>
  <c r="P19" i="19"/>
  <c r="P34" i="19"/>
  <c r="P33" i="19"/>
  <c r="P48" i="19"/>
  <c r="P47" i="19"/>
  <c r="P62" i="19"/>
  <c r="P61" i="19"/>
  <c r="P75" i="19"/>
  <c r="P76" i="19"/>
  <c r="P87" i="19"/>
  <c r="P88" i="19"/>
  <c r="P99" i="19"/>
  <c r="P100" i="19"/>
  <c r="P115" i="19"/>
  <c r="P116" i="19"/>
  <c r="P22" i="40"/>
  <c r="P21" i="40"/>
  <c r="P36" i="40"/>
  <c r="P35" i="40"/>
  <c r="P49" i="40"/>
  <c r="P50" i="40"/>
  <c r="P63" i="40"/>
  <c r="P64" i="40"/>
  <c r="P78" i="40"/>
  <c r="P77" i="40"/>
  <c r="AF9" i="35"/>
  <c r="AF8" i="35"/>
  <c r="AF17" i="35"/>
  <c r="AF16" i="35"/>
  <c r="AM21" i="35"/>
  <c r="AM22" i="35"/>
  <c r="AW34" i="35"/>
  <c r="AW35" i="35"/>
  <c r="AM38" i="35"/>
  <c r="AM37" i="35"/>
  <c r="AW46" i="35"/>
  <c r="AW47" i="35"/>
  <c r="AF52" i="35"/>
  <c r="AF53" i="35"/>
  <c r="AF61" i="35"/>
  <c r="AF60" i="35"/>
  <c r="AK67" i="35"/>
  <c r="AK66" i="35"/>
  <c r="AW71" i="35"/>
  <c r="AW70" i="35"/>
  <c r="AM74" i="35"/>
  <c r="AM73" i="35"/>
  <c r="AF77" i="35"/>
  <c r="AF76" i="35"/>
  <c r="AW79" i="35"/>
  <c r="AW78" i="35"/>
  <c r="Q8" i="11"/>
  <c r="O8" i="11"/>
  <c r="O20" i="44"/>
  <c r="O48" i="44"/>
  <c r="O60" i="44"/>
  <c r="Q32" i="44"/>
  <c r="K87" i="44"/>
  <c r="K19" i="11"/>
  <c r="K20" i="11"/>
  <c r="K29" i="11"/>
  <c r="P29" i="11" s="1"/>
  <c r="K30" i="11"/>
  <c r="K42" i="11"/>
  <c r="P42" i="11" s="1"/>
  <c r="K41" i="11"/>
  <c r="P41" i="11" s="1"/>
  <c r="K55" i="11"/>
  <c r="P55" i="11" s="1"/>
  <c r="K56" i="11"/>
  <c r="K71" i="11"/>
  <c r="P71" i="11" s="1"/>
  <c r="K72" i="11"/>
  <c r="K83" i="11"/>
  <c r="K84" i="11"/>
  <c r="K97" i="11"/>
  <c r="K98" i="11"/>
  <c r="K109" i="11"/>
  <c r="K110" i="11"/>
  <c r="P110" i="11" s="1"/>
  <c r="K14" i="44"/>
  <c r="K13" i="44"/>
  <c r="P13" i="44" s="1"/>
  <c r="K28" i="44"/>
  <c r="K27" i="44"/>
  <c r="P27" i="44" s="1"/>
  <c r="K40" i="44"/>
  <c r="K39" i="44"/>
  <c r="K54" i="44"/>
  <c r="P54" i="44" s="1"/>
  <c r="K53" i="44"/>
  <c r="P53" i="44" s="1"/>
  <c r="K68" i="44"/>
  <c r="K67" i="44"/>
  <c r="P67" i="44" s="1"/>
  <c r="K103" i="44"/>
  <c r="K104" i="44"/>
  <c r="K106" i="44"/>
  <c r="K105" i="44"/>
  <c r="P12" i="19"/>
  <c r="P27" i="19"/>
  <c r="P28" i="19"/>
  <c r="P44" i="19"/>
  <c r="P43" i="19"/>
  <c r="P52" i="19"/>
  <c r="P51" i="19"/>
  <c r="P69" i="19"/>
  <c r="P70" i="19"/>
  <c r="P83" i="19"/>
  <c r="P84" i="19"/>
  <c r="P98" i="19"/>
  <c r="P97" i="19"/>
  <c r="P111" i="19"/>
  <c r="P112" i="19"/>
  <c r="P125" i="19"/>
  <c r="P9" i="40"/>
  <c r="P10" i="40"/>
  <c r="P23" i="40"/>
  <c r="P24" i="40"/>
  <c r="P42" i="40"/>
  <c r="P41" i="40"/>
  <c r="P55" i="40"/>
  <c r="P56" i="40"/>
  <c r="P70" i="40"/>
  <c r="P69" i="40"/>
  <c r="P84" i="40"/>
  <c r="P83" i="40"/>
  <c r="AW10" i="35"/>
  <c r="AW11" i="35"/>
  <c r="AK14" i="35"/>
  <c r="AK15" i="35"/>
  <c r="AK19" i="35"/>
  <c r="AK18" i="35"/>
  <c r="AK22" i="35"/>
  <c r="AK23" i="35"/>
  <c r="AK26" i="35"/>
  <c r="AK27" i="35"/>
  <c r="AK30" i="35"/>
  <c r="AK31" i="35"/>
  <c r="AY34" i="35"/>
  <c r="AY33" i="35"/>
  <c r="AY37" i="35"/>
  <c r="AY38" i="35"/>
  <c r="AY41" i="35"/>
  <c r="AY42" i="35"/>
  <c r="AY46" i="35"/>
  <c r="AY45" i="35"/>
  <c r="AY50" i="35"/>
  <c r="AY49" i="35"/>
  <c r="AY54" i="35"/>
  <c r="AY53" i="35"/>
  <c r="AY58" i="35"/>
  <c r="AY57" i="35"/>
  <c r="AW67" i="35"/>
  <c r="AW66" i="35"/>
  <c r="AY74" i="35"/>
  <c r="AY73" i="35"/>
  <c r="O56" i="44"/>
  <c r="K93" i="19"/>
  <c r="K77" i="44"/>
  <c r="K16" i="44"/>
  <c r="P38" i="40"/>
  <c r="K117" i="11"/>
  <c r="P117" i="11" s="1"/>
  <c r="K15" i="11"/>
  <c r="P15" i="11" s="1"/>
  <c r="K16" i="11"/>
  <c r="K25" i="11"/>
  <c r="P25" i="11" s="1"/>
  <c r="K26" i="11"/>
  <c r="K39" i="11"/>
  <c r="K40" i="11"/>
  <c r="K53" i="11"/>
  <c r="P53" i="11" s="1"/>
  <c r="K54" i="11"/>
  <c r="P54" i="11" s="1"/>
  <c r="K69" i="11"/>
  <c r="P69" i="11" s="1"/>
  <c r="K70" i="11"/>
  <c r="K82" i="11"/>
  <c r="K81" i="11"/>
  <c r="K93" i="11"/>
  <c r="K94" i="11"/>
  <c r="K108" i="11"/>
  <c r="P108" i="11" s="1"/>
  <c r="K107" i="11"/>
  <c r="K20" i="44"/>
  <c r="K19" i="44"/>
  <c r="K32" i="44"/>
  <c r="K31" i="44"/>
  <c r="K48" i="44"/>
  <c r="K47" i="44"/>
  <c r="P47" i="44" s="1"/>
  <c r="K61" i="44"/>
  <c r="K62" i="44"/>
  <c r="K71" i="44"/>
  <c r="P71" i="44" s="1"/>
  <c r="K72" i="44"/>
  <c r="K85" i="44"/>
  <c r="K86" i="44"/>
  <c r="K93" i="44"/>
  <c r="K94" i="44"/>
  <c r="K115" i="44"/>
  <c r="K116" i="44"/>
  <c r="P18" i="19"/>
  <c r="P17" i="19"/>
  <c r="P29" i="19"/>
  <c r="P30" i="19"/>
  <c r="P37" i="19"/>
  <c r="K37" i="19"/>
  <c r="P38" i="19"/>
  <c r="P50" i="19"/>
  <c r="P49" i="19"/>
  <c r="P63" i="19"/>
  <c r="P64" i="19"/>
  <c r="P77" i="19"/>
  <c r="P78" i="19"/>
  <c r="P91" i="19"/>
  <c r="P92" i="19"/>
  <c r="P105" i="19"/>
  <c r="P106" i="19"/>
  <c r="P119" i="19"/>
  <c r="P120" i="19"/>
  <c r="P8" i="40"/>
  <c r="P7" i="40"/>
  <c r="P19" i="40"/>
  <c r="P20" i="40"/>
  <c r="P33" i="40"/>
  <c r="P34" i="40"/>
  <c r="P43" i="40"/>
  <c r="P44" i="40"/>
  <c r="P57" i="40"/>
  <c r="P58" i="40"/>
  <c r="P67" i="40"/>
  <c r="P68" i="40"/>
  <c r="P82" i="40"/>
  <c r="P81" i="40"/>
  <c r="AK11" i="35"/>
  <c r="AK10" i="35"/>
  <c r="AM14" i="35"/>
  <c r="AM13" i="35"/>
  <c r="AY18" i="35"/>
  <c r="AY17" i="35"/>
  <c r="AY21" i="35"/>
  <c r="AY22" i="35"/>
  <c r="AM30" i="35"/>
  <c r="AM29" i="35"/>
  <c r="AF40" i="35"/>
  <c r="AF41" i="35"/>
  <c r="AF49" i="35"/>
  <c r="AF48" i="35"/>
  <c r="AM53" i="35"/>
  <c r="AM54" i="35"/>
  <c r="AW63" i="35"/>
  <c r="AW62" i="35"/>
  <c r="AM66" i="35"/>
  <c r="AM65" i="35"/>
  <c r="O16" i="44"/>
  <c r="Q16" i="11"/>
  <c r="O36" i="44"/>
  <c r="K99" i="44"/>
  <c r="K7" i="11"/>
  <c r="P7" i="11" s="1"/>
  <c r="K8" i="11"/>
  <c r="K22" i="11"/>
  <c r="P22" i="11" s="1"/>
  <c r="K21" i="11"/>
  <c r="P21" i="11" s="1"/>
  <c r="K36" i="11"/>
  <c r="K35" i="11"/>
  <c r="K49" i="11"/>
  <c r="P49" i="11" s="1"/>
  <c r="K50" i="11"/>
  <c r="K64" i="11"/>
  <c r="K63" i="11"/>
  <c r="P63" i="11" s="1"/>
  <c r="K78" i="11"/>
  <c r="K77" i="11"/>
  <c r="K91" i="11"/>
  <c r="K92" i="11"/>
  <c r="K105" i="11"/>
  <c r="K106" i="11"/>
  <c r="K119" i="11"/>
  <c r="K12" i="44"/>
  <c r="K11" i="44"/>
  <c r="K29" i="44"/>
  <c r="P29" i="44" s="1"/>
  <c r="K30" i="44"/>
  <c r="K43" i="44"/>
  <c r="K44" i="44"/>
  <c r="K58" i="44"/>
  <c r="P58" i="44" s="1"/>
  <c r="K57" i="44"/>
  <c r="P57" i="44" s="1"/>
  <c r="K73" i="44"/>
  <c r="P73" i="44" s="1"/>
  <c r="K74" i="44"/>
  <c r="P74" i="44" s="1"/>
  <c r="K90" i="44"/>
  <c r="K89" i="44"/>
  <c r="K101" i="44"/>
  <c r="K102" i="44"/>
  <c r="K107" i="44"/>
  <c r="K108" i="44"/>
  <c r="P108" i="44" s="1"/>
  <c r="P13" i="19"/>
  <c r="P14" i="19"/>
  <c r="P31" i="19"/>
  <c r="P41" i="19"/>
  <c r="P42" i="19"/>
  <c r="P56" i="19"/>
  <c r="P55" i="19"/>
  <c r="P66" i="19"/>
  <c r="P65" i="19"/>
  <c r="P86" i="19"/>
  <c r="P85" i="19"/>
  <c r="P102" i="19"/>
  <c r="P101" i="19"/>
  <c r="P114" i="19"/>
  <c r="P113" i="19"/>
  <c r="P11" i="40"/>
  <c r="P12" i="40"/>
  <c r="P26" i="40"/>
  <c r="P25" i="40"/>
  <c r="P39" i="40"/>
  <c r="P40" i="40"/>
  <c r="P53" i="40"/>
  <c r="P54" i="40"/>
  <c r="P71" i="40"/>
  <c r="P72" i="40"/>
  <c r="P86" i="40"/>
  <c r="P85" i="40"/>
  <c r="AF12" i="35"/>
  <c r="AF13" i="35"/>
  <c r="AM18" i="35"/>
  <c r="AM17" i="35"/>
  <c r="AW27" i="35"/>
  <c r="AW26" i="35"/>
  <c r="AW30" i="35"/>
  <c r="AW31" i="35"/>
  <c r="AF37" i="35"/>
  <c r="AF36" i="35"/>
  <c r="AF44" i="35"/>
  <c r="AF45" i="35"/>
  <c r="AK51" i="35"/>
  <c r="AK50" i="35"/>
  <c r="AF56" i="35"/>
  <c r="AF57" i="35"/>
  <c r="AF65" i="35"/>
  <c r="AF64" i="35"/>
  <c r="AM69" i="35"/>
  <c r="AM70" i="35"/>
  <c r="AF72" i="35"/>
  <c r="AF73" i="35"/>
  <c r="AK78" i="35"/>
  <c r="AK79" i="35"/>
  <c r="Q12" i="11"/>
  <c r="O24" i="11"/>
  <c r="O64" i="44"/>
  <c r="Q64" i="44"/>
  <c r="Q26" i="11"/>
  <c r="Q15" i="44"/>
  <c r="K33" i="11"/>
  <c r="P33" i="11" s="1"/>
  <c r="Q41" i="11"/>
  <c r="Q41" i="44"/>
  <c r="Q17" i="44"/>
  <c r="J52" i="40"/>
  <c r="J50" i="19"/>
  <c r="T50" i="19" s="1"/>
  <c r="Q69" i="11"/>
  <c r="J103" i="19"/>
  <c r="Q63" i="44"/>
  <c r="Q63" i="11"/>
  <c r="Q58" i="44"/>
  <c r="Q58" i="11"/>
  <c r="Q46" i="11"/>
  <c r="Q46" i="44"/>
  <c r="J31" i="19"/>
  <c r="J33" i="40"/>
  <c r="J108" i="19"/>
  <c r="Q54" i="11"/>
  <c r="Q9" i="11"/>
  <c r="J94" i="19"/>
  <c r="Q45" i="11"/>
  <c r="Q45" i="44"/>
  <c r="J85" i="40"/>
  <c r="K60" i="40"/>
  <c r="O47" i="44"/>
  <c r="J72" i="40"/>
  <c r="J48" i="11"/>
  <c r="J46" i="11"/>
  <c r="J75" i="11"/>
  <c r="J67" i="11"/>
  <c r="J23" i="11"/>
  <c r="J16" i="11"/>
  <c r="J40" i="11"/>
  <c r="J63" i="11"/>
  <c r="J32" i="11"/>
  <c r="J62" i="11"/>
  <c r="O62" i="11" s="1"/>
  <c r="J71" i="11"/>
  <c r="O71" i="11" s="1"/>
  <c r="J44" i="11"/>
  <c r="J35" i="11"/>
  <c r="J88" i="11"/>
  <c r="J70" i="19"/>
  <c r="J59" i="11"/>
  <c r="J98" i="11"/>
  <c r="J9" i="11"/>
  <c r="O9" i="11" s="1"/>
  <c r="J21" i="11"/>
  <c r="O21" i="11" s="1"/>
  <c r="J7" i="11"/>
  <c r="O7" i="11" s="1"/>
  <c r="J77" i="11"/>
  <c r="J82" i="11"/>
  <c r="J18" i="11"/>
  <c r="O18" i="11" s="1"/>
  <c r="J17" i="11"/>
  <c r="O17" i="11" s="1"/>
  <c r="J20" i="11"/>
  <c r="J19" i="11"/>
  <c r="J26" i="11"/>
  <c r="O26" i="11" s="1"/>
  <c r="J25" i="11"/>
  <c r="O25" i="11" s="1"/>
  <c r="J33" i="11"/>
  <c r="O33" i="11" s="1"/>
  <c r="J34" i="11"/>
  <c r="O34" i="11" s="1"/>
  <c r="J42" i="11"/>
  <c r="J41" i="11"/>
  <c r="O41" i="11" s="1"/>
  <c r="J58" i="11"/>
  <c r="O58" i="11" s="1"/>
  <c r="J57" i="11"/>
  <c r="O57" i="11" s="1"/>
  <c r="J65" i="11"/>
  <c r="O65" i="11" s="1"/>
  <c r="J66" i="11"/>
  <c r="J74" i="11"/>
  <c r="O74" i="11" s="1"/>
  <c r="J73" i="11"/>
  <c r="O73" i="11" s="1"/>
  <c r="J79" i="11"/>
  <c r="J80" i="11"/>
  <c r="J39" i="41"/>
  <c r="AF49" i="43" s="1"/>
  <c r="K27" i="41"/>
  <c r="AH37" i="43" s="1"/>
  <c r="J31" i="41"/>
  <c r="AF41" i="43" s="1"/>
  <c r="J47" i="41"/>
  <c r="AF57" i="43" s="1"/>
  <c r="I40" i="42"/>
  <c r="AL50" i="43" s="1"/>
  <c r="J44" i="42"/>
  <c r="AM54" i="43" s="1"/>
  <c r="J19" i="42"/>
  <c r="AM29" i="43" s="1"/>
  <c r="J40" i="42"/>
  <c r="AM50" i="43" s="1"/>
  <c r="J27" i="42"/>
  <c r="AM37" i="43" s="1"/>
  <c r="L118" i="44"/>
  <c r="L25" i="44"/>
  <c r="Q25" i="44" s="1"/>
  <c r="L33" i="44"/>
  <c r="Q33" i="44" s="1"/>
  <c r="L12" i="44"/>
  <c r="L21" i="44"/>
  <c r="Q21" i="44" s="1"/>
  <c r="L8" i="44"/>
  <c r="Q8" i="44" s="1"/>
  <c r="L29" i="44"/>
  <c r="Q29" i="44" s="1"/>
  <c r="J17" i="44"/>
  <c r="O17" i="44" s="1"/>
  <c r="J11" i="44"/>
  <c r="O11" i="44" s="1"/>
  <c r="J8" i="44"/>
  <c r="O8" i="44" s="1"/>
  <c r="J9" i="44"/>
  <c r="O9" i="44" s="1"/>
  <c r="L16" i="44"/>
  <c r="J18" i="44"/>
  <c r="O18" i="44" s="1"/>
  <c r="L11" i="44"/>
  <c r="Q11" i="44" s="1"/>
  <c r="J23" i="44"/>
  <c r="B55" i="59" l="1"/>
  <c r="J118" i="15"/>
  <c r="D118" i="15"/>
  <c r="Q8" i="56"/>
  <c r="P8" i="56"/>
  <c r="O8" i="56"/>
  <c r="N8" i="56"/>
  <c r="V8" i="56"/>
  <c r="P9" i="56"/>
  <c r="N9" i="56"/>
  <c r="O9" i="56"/>
  <c r="Q9" i="56"/>
  <c r="Q13" i="58"/>
  <c r="R13" i="58"/>
  <c r="P13" i="58"/>
  <c r="N13" i="58"/>
  <c r="S13" i="58"/>
  <c r="U13" i="58"/>
  <c r="T13" i="58"/>
  <c r="C23" i="43"/>
  <c r="B14" i="58"/>
  <c r="V8" i="57"/>
  <c r="Q8" i="57"/>
  <c r="P8" i="57"/>
  <c r="O8" i="57"/>
  <c r="N8" i="57"/>
  <c r="K119" i="15"/>
  <c r="L119" i="15"/>
  <c r="N8" i="55"/>
  <c r="M8" i="55"/>
  <c r="V8" i="55"/>
  <c r="Q9" i="55"/>
  <c r="P9" i="55"/>
  <c r="O9" i="55"/>
  <c r="N9" i="55"/>
  <c r="M9" i="55"/>
  <c r="T94" i="19"/>
  <c r="T85" i="40"/>
  <c r="T18" i="19"/>
  <c r="J119" i="44"/>
  <c r="T78" i="19"/>
  <c r="J121" i="11"/>
  <c r="K121" i="11"/>
  <c r="T50" i="40"/>
  <c r="T20" i="40"/>
  <c r="T62" i="40"/>
  <c r="T63" i="40"/>
  <c r="T56" i="40"/>
  <c r="T59" i="19"/>
  <c r="T22" i="19"/>
  <c r="T21" i="40"/>
  <c r="T67" i="40"/>
  <c r="T45" i="40"/>
  <c r="T87" i="19"/>
  <c r="T34" i="19"/>
  <c r="Q8" i="55"/>
  <c r="P8" i="55"/>
  <c r="O8" i="55"/>
  <c r="K120" i="11"/>
  <c r="T36" i="40"/>
  <c r="T69" i="19"/>
  <c r="T23" i="19"/>
  <c r="T84" i="19"/>
  <c r="T37" i="40"/>
  <c r="T14" i="40"/>
  <c r="O63" i="11"/>
  <c r="O46" i="11"/>
  <c r="P89" i="44"/>
  <c r="P19" i="11"/>
  <c r="P11" i="11"/>
  <c r="Q47" i="44"/>
  <c r="P11" i="44"/>
  <c r="P93" i="44"/>
  <c r="P34" i="11"/>
  <c r="Q50" i="11"/>
  <c r="O69" i="44"/>
  <c r="P26" i="11"/>
  <c r="O66" i="11"/>
  <c r="O77" i="11"/>
  <c r="O60" i="11"/>
  <c r="P26" i="44"/>
  <c r="O68" i="11"/>
  <c r="T88" i="19"/>
  <c r="K41" i="19"/>
  <c r="P39" i="11"/>
  <c r="K21" i="40"/>
  <c r="K13" i="40"/>
  <c r="K79" i="19"/>
  <c r="P116" i="11"/>
  <c r="P61" i="11"/>
  <c r="J19" i="41"/>
  <c r="AF29" i="43" s="1"/>
  <c r="O37" i="11"/>
  <c r="T90" i="19"/>
  <c r="O10" i="11"/>
  <c r="K85" i="19"/>
  <c r="K99" i="19"/>
  <c r="J28" i="42"/>
  <c r="AM38" i="43" s="1"/>
  <c r="O67" i="11"/>
  <c r="K24" i="19"/>
  <c r="P101" i="44"/>
  <c r="P105" i="11"/>
  <c r="K19" i="40"/>
  <c r="P109" i="11"/>
  <c r="K59" i="40"/>
  <c r="T76" i="40"/>
  <c r="K56" i="40"/>
  <c r="J7" i="42"/>
  <c r="O75" i="11"/>
  <c r="K8" i="40"/>
  <c r="K105" i="19"/>
  <c r="K23" i="40"/>
  <c r="P39" i="44"/>
  <c r="K103" i="19"/>
  <c r="T11" i="40"/>
  <c r="T91" i="19"/>
  <c r="T33" i="19"/>
  <c r="T61" i="40"/>
  <c r="K95" i="19"/>
  <c r="K19" i="19"/>
  <c r="O42" i="11"/>
  <c r="K50" i="40"/>
  <c r="Q61" i="44"/>
  <c r="P116" i="44"/>
  <c r="P62" i="44"/>
  <c r="K9" i="40"/>
  <c r="T57" i="19"/>
  <c r="K63" i="40"/>
  <c r="K48" i="19"/>
  <c r="K55" i="19"/>
  <c r="K13" i="19"/>
  <c r="P61" i="44"/>
  <c r="P98" i="44"/>
  <c r="K9" i="19"/>
  <c r="O70" i="11"/>
  <c r="K71" i="40"/>
  <c r="K25" i="40"/>
  <c r="P8" i="11"/>
  <c r="P77" i="44"/>
  <c r="K111" i="19"/>
  <c r="K69" i="19"/>
  <c r="K61" i="19"/>
  <c r="K79" i="40"/>
  <c r="K51" i="40"/>
  <c r="K53" i="19"/>
  <c r="K57" i="19"/>
  <c r="K47" i="40"/>
  <c r="P62" i="11"/>
  <c r="P94" i="11"/>
  <c r="Q31" i="44"/>
  <c r="K38" i="19"/>
  <c r="U38" i="19" s="1"/>
  <c r="Q62" i="11"/>
  <c r="K74" i="19"/>
  <c r="K53" i="40"/>
  <c r="K113" i="19"/>
  <c r="P50" i="11"/>
  <c r="K7" i="40"/>
  <c r="K55" i="40"/>
  <c r="P113" i="11"/>
  <c r="K6" i="40"/>
  <c r="K89" i="19"/>
  <c r="K7" i="19"/>
  <c r="P51" i="44"/>
  <c r="K108" i="19"/>
  <c r="U108" i="19" s="1"/>
  <c r="K76" i="19"/>
  <c r="K36" i="40"/>
  <c r="U37" i="40" s="1"/>
  <c r="Q74" i="44"/>
  <c r="P94" i="44"/>
  <c r="O24" i="44"/>
  <c r="K70" i="19"/>
  <c r="K11" i="40"/>
  <c r="K81" i="40"/>
  <c r="K43" i="40"/>
  <c r="K63" i="19"/>
  <c r="K29" i="19"/>
  <c r="P31" i="44"/>
  <c r="K97" i="19"/>
  <c r="K51" i="19"/>
  <c r="K11" i="19"/>
  <c r="K77" i="40"/>
  <c r="K35" i="40"/>
  <c r="P51" i="11"/>
  <c r="K27" i="40"/>
  <c r="K35" i="19"/>
  <c r="K45" i="40"/>
  <c r="K81" i="19"/>
  <c r="K45" i="19"/>
  <c r="K31" i="40"/>
  <c r="K15" i="19"/>
  <c r="P50" i="44"/>
  <c r="K34" i="19"/>
  <c r="K18" i="40"/>
  <c r="T60" i="40"/>
  <c r="T61" i="19"/>
  <c r="K17" i="19"/>
  <c r="K83" i="40"/>
  <c r="K115" i="19"/>
  <c r="P113" i="44"/>
  <c r="K75" i="40"/>
  <c r="K59" i="19"/>
  <c r="O82" i="11"/>
  <c r="K39" i="40"/>
  <c r="K101" i="19"/>
  <c r="K65" i="19"/>
  <c r="P98" i="11"/>
  <c r="K75" i="19"/>
  <c r="K65" i="40"/>
  <c r="K73" i="19"/>
  <c r="K71" i="19"/>
  <c r="K73" i="40"/>
  <c r="K106" i="19"/>
  <c r="U107" i="19" s="1"/>
  <c r="Q34" i="11"/>
  <c r="K58" i="19"/>
  <c r="K26" i="40"/>
  <c r="K67" i="40"/>
  <c r="K77" i="19"/>
  <c r="K43" i="19"/>
  <c r="K33" i="19"/>
  <c r="P34" i="44"/>
  <c r="P31" i="11"/>
  <c r="K17" i="40"/>
  <c r="K61" i="40"/>
  <c r="U61" i="40" s="1"/>
  <c r="K15" i="40"/>
  <c r="T7" i="40"/>
  <c r="K39" i="41"/>
  <c r="AH49" i="43" s="1"/>
  <c r="O116" i="44"/>
  <c r="AH46" i="42"/>
  <c r="V46" i="42"/>
  <c r="J35" i="42"/>
  <c r="AM45" i="43" s="1"/>
  <c r="K87" i="19"/>
  <c r="O39" i="11"/>
  <c r="T105" i="19"/>
  <c r="T106" i="19"/>
  <c r="P109" i="44"/>
  <c r="K30" i="41"/>
  <c r="AH40" i="43" s="1"/>
  <c r="O55" i="44"/>
  <c r="T107" i="19"/>
  <c r="P81" i="44"/>
  <c r="K30" i="40"/>
  <c r="T65" i="40"/>
  <c r="T59" i="40"/>
  <c r="K68" i="40"/>
  <c r="T38" i="40"/>
  <c r="AH24" i="42"/>
  <c r="T46" i="40"/>
  <c r="P81" i="11"/>
  <c r="T60" i="19"/>
  <c r="AH39" i="42"/>
  <c r="O109" i="11"/>
  <c r="V39" i="42"/>
  <c r="O109" i="44"/>
  <c r="K41" i="40"/>
  <c r="T89" i="19"/>
  <c r="P19" i="44"/>
  <c r="P114" i="11"/>
  <c r="Q51" i="11"/>
  <c r="P27" i="11"/>
  <c r="Q38" i="44"/>
  <c r="Q71" i="11"/>
  <c r="K10" i="40"/>
  <c r="T22" i="40"/>
  <c r="T49" i="19"/>
  <c r="P77" i="11"/>
  <c r="P105" i="44"/>
  <c r="P101" i="11"/>
  <c r="Q39" i="44"/>
  <c r="K64" i="40"/>
  <c r="K62" i="40"/>
  <c r="T35" i="19"/>
  <c r="T102" i="19"/>
  <c r="T65" i="19"/>
  <c r="P114" i="44"/>
  <c r="Q19" i="44"/>
  <c r="T82" i="40"/>
  <c r="T28" i="40"/>
  <c r="T92" i="19"/>
  <c r="O32" i="11"/>
  <c r="O27" i="11"/>
  <c r="K91" i="19"/>
  <c r="K67" i="19"/>
  <c r="O22" i="44"/>
  <c r="T86" i="19"/>
  <c r="V24" i="42"/>
  <c r="O94" i="44"/>
  <c r="K82" i="19"/>
  <c r="P72" i="44"/>
  <c r="T68" i="40"/>
  <c r="T44" i="19"/>
  <c r="T81" i="19"/>
  <c r="V36" i="42"/>
  <c r="O106" i="11"/>
  <c r="O94" i="11"/>
  <c r="K84" i="40"/>
  <c r="K57" i="40"/>
  <c r="T49" i="40"/>
  <c r="T51" i="40"/>
  <c r="T75" i="40"/>
  <c r="K116" i="19"/>
  <c r="J116" i="19"/>
  <c r="T116" i="19" s="1"/>
  <c r="AH36" i="42"/>
  <c r="O106" i="44"/>
  <c r="O16" i="11"/>
  <c r="O59" i="11"/>
  <c r="T64" i="40"/>
  <c r="K69" i="40"/>
  <c r="T15" i="40"/>
  <c r="J119" i="11"/>
  <c r="V34" i="42"/>
  <c r="O104" i="11"/>
  <c r="AH34" i="42"/>
  <c r="P82" i="11"/>
  <c r="Q32" i="11"/>
  <c r="Q16" i="44"/>
  <c r="Q23" i="44"/>
  <c r="P106" i="44"/>
  <c r="P40" i="44"/>
  <c r="T62" i="19"/>
  <c r="P106" i="11"/>
  <c r="P32" i="44"/>
  <c r="O64" i="11"/>
  <c r="P40" i="11"/>
  <c r="P23" i="11"/>
  <c r="P23" i="44"/>
  <c r="T13" i="40"/>
  <c r="O20" i="11"/>
  <c r="K8" i="19"/>
  <c r="K78" i="40"/>
  <c r="T64" i="19"/>
  <c r="K28" i="19"/>
  <c r="K82" i="40"/>
  <c r="T115" i="19"/>
  <c r="T55" i="40"/>
  <c r="T43" i="40"/>
  <c r="T71" i="40"/>
  <c r="T31" i="40"/>
  <c r="B10" i="55"/>
  <c r="B10" i="56"/>
  <c r="P97" i="11"/>
  <c r="P97" i="44"/>
  <c r="K39" i="19"/>
  <c r="T85" i="19"/>
  <c r="O43" i="11"/>
  <c r="K80" i="19"/>
  <c r="T12" i="40"/>
  <c r="K114" i="19"/>
  <c r="K66" i="19"/>
  <c r="T78" i="40"/>
  <c r="T77" i="19"/>
  <c r="B120" i="15"/>
  <c r="L121" i="11"/>
  <c r="B122" i="11"/>
  <c r="P30" i="11"/>
  <c r="P75" i="11"/>
  <c r="T8" i="40"/>
  <c r="T58" i="40"/>
  <c r="K40" i="19"/>
  <c r="K92" i="19"/>
  <c r="U93" i="19" s="1"/>
  <c r="J47" i="42"/>
  <c r="AM57" i="43" s="1"/>
  <c r="B120" i="44"/>
  <c r="B9" i="57"/>
  <c r="J120" i="11"/>
  <c r="J15" i="42"/>
  <c r="AM25" i="43" s="1"/>
  <c r="Q43" i="44"/>
  <c r="O56" i="11"/>
  <c r="P14" i="44"/>
  <c r="K23" i="19"/>
  <c r="K25" i="19"/>
  <c r="O51" i="11"/>
  <c r="K6" i="19"/>
  <c r="K86" i="19"/>
  <c r="T67" i="19"/>
  <c r="K74" i="40"/>
  <c r="K42" i="40"/>
  <c r="Q30" i="44"/>
  <c r="K110" i="19"/>
  <c r="B51" i="41"/>
  <c r="O36" i="11"/>
  <c r="P102" i="44"/>
  <c r="P44" i="44"/>
  <c r="P112" i="44"/>
  <c r="P85" i="11"/>
  <c r="K72" i="19"/>
  <c r="T99" i="19"/>
  <c r="B51" i="42"/>
  <c r="L120" i="11"/>
  <c r="O30" i="11"/>
  <c r="K49" i="19"/>
  <c r="P85" i="44"/>
  <c r="P102" i="11"/>
  <c r="P14" i="11"/>
  <c r="K60" i="19"/>
  <c r="K36" i="19"/>
  <c r="U37" i="19" s="1"/>
  <c r="T23" i="40"/>
  <c r="K16" i="19"/>
  <c r="P30" i="44"/>
  <c r="O31" i="11"/>
  <c r="T80" i="19"/>
  <c r="T24" i="40"/>
  <c r="T30" i="19"/>
  <c r="T111" i="19"/>
  <c r="T93" i="19"/>
  <c r="T79" i="19"/>
  <c r="T8" i="19"/>
  <c r="P93" i="11"/>
  <c r="P104" i="11"/>
  <c r="T21" i="19"/>
  <c r="T29" i="19"/>
  <c r="J12" i="41"/>
  <c r="AF22" i="43" s="1"/>
  <c r="O82" i="44"/>
  <c r="V12" i="42"/>
  <c r="O98" i="11"/>
  <c r="K47" i="19"/>
  <c r="P59" i="44"/>
  <c r="P70" i="44"/>
  <c r="P15" i="44"/>
  <c r="T32" i="40"/>
  <c r="O40" i="11"/>
  <c r="O48" i="11"/>
  <c r="P59" i="11"/>
  <c r="Q59" i="44"/>
  <c r="T25" i="40"/>
  <c r="AH12" i="42"/>
  <c r="T68" i="19"/>
  <c r="P70" i="11"/>
  <c r="P104" i="44"/>
  <c r="K49" i="40"/>
  <c r="T112" i="19"/>
  <c r="O23" i="44"/>
  <c r="P35" i="11"/>
  <c r="T16" i="19"/>
  <c r="T54" i="19"/>
  <c r="Q70" i="44"/>
  <c r="P35" i="44"/>
  <c r="Q35" i="44"/>
  <c r="T9" i="19"/>
  <c r="T53" i="19"/>
  <c r="V28" i="42"/>
  <c r="AH28" i="42"/>
  <c r="O98" i="44"/>
  <c r="K32" i="19"/>
  <c r="K54" i="40"/>
  <c r="K46" i="19"/>
  <c r="L42" i="40"/>
  <c r="K86" i="40"/>
  <c r="K14" i="40"/>
  <c r="K46" i="40"/>
  <c r="K70" i="40"/>
  <c r="K98" i="19"/>
  <c r="K38" i="40"/>
  <c r="U38" i="40" s="1"/>
  <c r="K56" i="19"/>
  <c r="K102" i="19"/>
  <c r="K68" i="19"/>
  <c r="K48" i="40"/>
  <c r="K28" i="40"/>
  <c r="K58" i="40"/>
  <c r="K90" i="19"/>
  <c r="K12" i="19"/>
  <c r="K96" i="19"/>
  <c r="K72" i="40"/>
  <c r="K62" i="19"/>
  <c r="K40" i="40"/>
  <c r="K84" i="19"/>
  <c r="K44" i="19"/>
  <c r="K52" i="19"/>
  <c r="K54" i="19"/>
  <c r="K24" i="40"/>
  <c r="K22" i="19"/>
  <c r="U22" i="19" s="1"/>
  <c r="K64" i="19"/>
  <c r="K20" i="19"/>
  <c r="U21" i="19" s="1"/>
  <c r="K22" i="40"/>
  <c r="K34" i="40"/>
  <c r="K66" i="40"/>
  <c r="K26" i="19"/>
  <c r="T79" i="40"/>
  <c r="AH19" i="42"/>
  <c r="O89" i="44"/>
  <c r="V19" i="42"/>
  <c r="T54" i="40"/>
  <c r="T41" i="19"/>
  <c r="O54" i="11"/>
  <c r="T75" i="19"/>
  <c r="T13" i="19"/>
  <c r="T12" i="19"/>
  <c r="O14" i="11"/>
  <c r="O14" i="44"/>
  <c r="K88" i="19"/>
  <c r="T17" i="19"/>
  <c r="T20" i="19"/>
  <c r="T51" i="19"/>
  <c r="T44" i="40"/>
  <c r="T77" i="40"/>
  <c r="T29" i="40"/>
  <c r="O38" i="44"/>
  <c r="O38" i="11"/>
  <c r="T30" i="40"/>
  <c r="T66" i="19"/>
  <c r="T52" i="19"/>
  <c r="T58" i="19"/>
  <c r="T36" i="19"/>
  <c r="Q14" i="11"/>
  <c r="T37" i="19"/>
  <c r="T66" i="40"/>
  <c r="T72" i="19"/>
  <c r="I22" i="42"/>
  <c r="AL32" i="43" s="1"/>
  <c r="P32" i="11"/>
  <c r="AI46" i="42"/>
  <c r="J46" i="42"/>
  <c r="AM56" i="43" s="1"/>
  <c r="W46" i="42"/>
  <c r="W31" i="42"/>
  <c r="AI31" i="42"/>
  <c r="AI47" i="42"/>
  <c r="W47" i="42"/>
  <c r="W23" i="42"/>
  <c r="AI23" i="42"/>
  <c r="AI19" i="42"/>
  <c r="W19" i="42"/>
  <c r="T86" i="40"/>
  <c r="AI43" i="42"/>
  <c r="W43" i="42"/>
  <c r="J24" i="42"/>
  <c r="AM34" i="43" s="1"/>
  <c r="AI24" i="42"/>
  <c r="W24" i="42"/>
  <c r="AI11" i="42"/>
  <c r="W11" i="42"/>
  <c r="W12" i="42"/>
  <c r="P82" i="44"/>
  <c r="AI12" i="42"/>
  <c r="K31" i="41"/>
  <c r="AH41" i="43" s="1"/>
  <c r="K23" i="41"/>
  <c r="AH33" i="43" s="1"/>
  <c r="J34" i="42"/>
  <c r="AM44" i="43" s="1"/>
  <c r="K11" i="41"/>
  <c r="AH21" i="43" s="1"/>
  <c r="I18" i="42"/>
  <c r="AL28" i="43" s="1"/>
  <c r="P16" i="11"/>
  <c r="T9" i="40"/>
  <c r="J31" i="42"/>
  <c r="AM41" i="43" s="1"/>
  <c r="W40" i="42"/>
  <c r="AI40" i="42"/>
  <c r="W15" i="42"/>
  <c r="AI15" i="42"/>
  <c r="T113" i="19"/>
  <c r="AI36" i="42"/>
  <c r="W36" i="42"/>
  <c r="J12" i="42"/>
  <c r="AM22" i="43" s="1"/>
  <c r="K12" i="41"/>
  <c r="AH22" i="43" s="1"/>
  <c r="J23" i="42"/>
  <c r="AM33" i="43" s="1"/>
  <c r="Q27" i="44"/>
  <c r="J43" i="42"/>
  <c r="AM53" i="43" s="1"/>
  <c r="K24" i="41"/>
  <c r="AH34" i="43" s="1"/>
  <c r="W38" i="42"/>
  <c r="J38" i="42"/>
  <c r="AM48" i="43" s="1"/>
  <c r="AI38" i="42"/>
  <c r="K46" i="41"/>
  <c r="AH56" i="43" s="1"/>
  <c r="P16" i="44"/>
  <c r="W34" i="42"/>
  <c r="K38" i="41"/>
  <c r="AH48" i="43" s="1"/>
  <c r="I16" i="42"/>
  <c r="AL26" i="43" s="1"/>
  <c r="J36" i="42"/>
  <c r="AM46" i="43" s="1"/>
  <c r="K47" i="41"/>
  <c r="AH57" i="43" s="1"/>
  <c r="AI35" i="42"/>
  <c r="W35" i="42"/>
  <c r="W28" i="42"/>
  <c r="AI28" i="42"/>
  <c r="K34" i="41"/>
  <c r="AH44" i="43" s="1"/>
  <c r="Q75" i="44"/>
  <c r="Q75" i="11"/>
  <c r="T26" i="19"/>
  <c r="T25" i="19"/>
  <c r="T80" i="40"/>
  <c r="T81" i="40"/>
  <c r="P118" i="11"/>
  <c r="K48" i="41"/>
  <c r="AH58" i="43" s="1"/>
  <c r="J44" i="41"/>
  <c r="AF54" i="43" s="1"/>
  <c r="AH44" i="42"/>
  <c r="O114" i="11"/>
  <c r="O114" i="44"/>
  <c r="V44" i="42"/>
  <c r="K18" i="19"/>
  <c r="K20" i="40"/>
  <c r="J42" i="42"/>
  <c r="AM52" i="43" s="1"/>
  <c r="W42" i="42"/>
  <c r="AI42" i="42"/>
  <c r="K42" i="41"/>
  <c r="AH52" i="43" s="1"/>
  <c r="T43" i="19"/>
  <c r="T42" i="19"/>
  <c r="I20" i="42"/>
  <c r="AL30" i="43" s="1"/>
  <c r="O28" i="44"/>
  <c r="O28" i="11"/>
  <c r="K27" i="19"/>
  <c r="K29" i="40"/>
  <c r="K44" i="40"/>
  <c r="K42" i="19"/>
  <c r="K14" i="19"/>
  <c r="K16" i="40"/>
  <c r="T82" i="19"/>
  <c r="T83" i="19"/>
  <c r="U37" i="42"/>
  <c r="I8" i="42"/>
  <c r="T11" i="19"/>
  <c r="T10" i="19"/>
  <c r="P20" i="44"/>
  <c r="P72" i="11"/>
  <c r="P20" i="11"/>
  <c r="P112" i="11"/>
  <c r="J32" i="42"/>
  <c r="AM42" i="43" s="1"/>
  <c r="AI32" i="42"/>
  <c r="W32" i="42"/>
  <c r="T57" i="40"/>
  <c r="K12" i="40"/>
  <c r="K10" i="19"/>
  <c r="T10" i="40"/>
  <c r="Q67" i="11"/>
  <c r="Q67" i="44"/>
  <c r="P52" i="11"/>
  <c r="P43" i="11"/>
  <c r="AI7" i="42"/>
  <c r="W7" i="42"/>
  <c r="J30" i="42"/>
  <c r="AM40" i="43" s="1"/>
  <c r="AI30" i="42"/>
  <c r="W30" i="42"/>
  <c r="O97" i="44"/>
  <c r="O97" i="11"/>
  <c r="AH27" i="42"/>
  <c r="V27" i="42"/>
  <c r="T40" i="19"/>
  <c r="K30" i="19"/>
  <c r="K32" i="40"/>
  <c r="T42" i="40"/>
  <c r="T41" i="40"/>
  <c r="O19" i="11"/>
  <c r="K85" i="40"/>
  <c r="P43" i="44"/>
  <c r="J7" i="41"/>
  <c r="AH7" i="42"/>
  <c r="O77" i="44"/>
  <c r="V7" i="42"/>
  <c r="J32" i="41"/>
  <c r="AF42" i="43" s="1"/>
  <c r="O102" i="11"/>
  <c r="V32" i="42"/>
  <c r="O102" i="44"/>
  <c r="K104" i="19"/>
  <c r="O15" i="44"/>
  <c r="O15" i="11"/>
  <c r="J30" i="41"/>
  <c r="AF40" i="43" s="1"/>
  <c r="AH30" i="42"/>
  <c r="V30" i="42"/>
  <c r="O100" i="11"/>
  <c r="O100" i="44"/>
  <c r="K80" i="40"/>
  <c r="K78" i="19"/>
  <c r="Q12" i="44"/>
  <c r="P48" i="44"/>
  <c r="P75" i="44"/>
  <c r="P68" i="11"/>
  <c r="AI44" i="42"/>
  <c r="W44" i="42"/>
  <c r="W39" i="42"/>
  <c r="AI39" i="42"/>
  <c r="W27" i="42"/>
  <c r="AI27" i="42"/>
  <c r="T47" i="19"/>
  <c r="T48" i="19"/>
  <c r="T56" i="19"/>
  <c r="T55" i="19"/>
  <c r="T19" i="19"/>
  <c r="T98" i="19"/>
  <c r="T97" i="19"/>
  <c r="T15" i="19"/>
  <c r="T14" i="19"/>
  <c r="O35" i="11"/>
  <c r="O23" i="11"/>
  <c r="P52" i="44"/>
  <c r="K100" i="19"/>
  <c r="AH32" i="42"/>
  <c r="K112" i="19"/>
  <c r="T16" i="40"/>
  <c r="T17" i="40"/>
  <c r="T28" i="19"/>
  <c r="L72" i="40"/>
  <c r="Q76" i="11"/>
  <c r="Q76" i="44"/>
  <c r="Q56" i="44"/>
  <c r="Q56" i="11"/>
  <c r="Q44" i="44"/>
  <c r="Q44" i="11"/>
  <c r="P115" i="11"/>
  <c r="I45" i="42"/>
  <c r="AL55" i="43" s="1"/>
  <c r="AG45" i="42"/>
  <c r="I10" i="42"/>
  <c r="AL20" i="43" s="1"/>
  <c r="T71" i="19"/>
  <c r="T70" i="19"/>
  <c r="L76" i="40"/>
  <c r="O76" i="11"/>
  <c r="O76" i="44"/>
  <c r="K31" i="19"/>
  <c r="P56" i="11"/>
  <c r="P12" i="11"/>
  <c r="P60" i="11"/>
  <c r="I26" i="42"/>
  <c r="AL36" i="43" s="1"/>
  <c r="Q28" i="11"/>
  <c r="Q28" i="44"/>
  <c r="Q24" i="44"/>
  <c r="Q24" i="11"/>
  <c r="P107" i="11"/>
  <c r="I37" i="42"/>
  <c r="AL47" i="43" s="1"/>
  <c r="AG37" i="42"/>
  <c r="P79" i="44"/>
  <c r="O79" i="11"/>
  <c r="U9" i="42"/>
  <c r="AG9" i="42"/>
  <c r="L24" i="19"/>
  <c r="L26" i="40"/>
  <c r="P64" i="11"/>
  <c r="AG14" i="42"/>
  <c r="P28" i="44"/>
  <c r="AG22" i="42"/>
  <c r="U29" i="42"/>
  <c r="P103" i="11"/>
  <c r="I33" i="42"/>
  <c r="AL43" i="43" s="1"/>
  <c r="U33" i="42"/>
  <c r="AG33" i="42"/>
  <c r="P91" i="44"/>
  <c r="I21" i="42"/>
  <c r="AL31" i="43" s="1"/>
  <c r="AG21" i="42"/>
  <c r="P80" i="44"/>
  <c r="O80" i="11"/>
  <c r="U10" i="42"/>
  <c r="AG10" i="42"/>
  <c r="I14" i="42"/>
  <c r="AL24" i="43" s="1"/>
  <c r="Q36" i="44"/>
  <c r="Q36" i="11"/>
  <c r="K33" i="40"/>
  <c r="U45" i="42"/>
  <c r="Q48" i="44"/>
  <c r="Q48" i="11"/>
  <c r="P44" i="11"/>
  <c r="P36" i="44"/>
  <c r="P83" i="11"/>
  <c r="I13" i="42"/>
  <c r="AL23" i="43" s="1"/>
  <c r="AG13" i="42"/>
  <c r="P84" i="44"/>
  <c r="U14" i="42"/>
  <c r="P99" i="11"/>
  <c r="I29" i="42"/>
  <c r="AL39" i="43" s="1"/>
  <c r="AG29" i="42"/>
  <c r="P90" i="11"/>
  <c r="AG20" i="42"/>
  <c r="U20" i="42"/>
  <c r="P86" i="44"/>
  <c r="AG16" i="42"/>
  <c r="U16" i="42"/>
  <c r="P92" i="11"/>
  <c r="U22" i="42"/>
  <c r="P78" i="11"/>
  <c r="U8" i="42"/>
  <c r="AG8" i="42"/>
  <c r="T72" i="40"/>
  <c r="T73" i="40"/>
  <c r="T95" i="19"/>
  <c r="L48" i="19"/>
  <c r="Q64" i="11"/>
  <c r="L6" i="19"/>
  <c r="L8" i="40"/>
  <c r="T104" i="19"/>
  <c r="T103" i="19"/>
  <c r="P12" i="44"/>
  <c r="U13" i="42"/>
  <c r="P68" i="44"/>
  <c r="P76" i="44"/>
  <c r="Q40" i="44"/>
  <c r="Q40" i="11"/>
  <c r="P56" i="44"/>
  <c r="P48" i="11"/>
  <c r="L109" i="19"/>
  <c r="L33" i="40"/>
  <c r="L31" i="19"/>
  <c r="I9" i="42"/>
  <c r="J48" i="41"/>
  <c r="AF58" i="43" s="1"/>
  <c r="O118" i="11"/>
  <c r="V48" i="42"/>
  <c r="O44" i="11"/>
  <c r="L85" i="40"/>
  <c r="L83" i="19"/>
  <c r="T33" i="40"/>
  <c r="T34" i="40"/>
  <c r="T53" i="40"/>
  <c r="T52" i="40"/>
  <c r="O52" i="11"/>
  <c r="O52" i="44"/>
  <c r="Q60" i="11"/>
  <c r="Q60" i="44"/>
  <c r="O72" i="44"/>
  <c r="O72" i="11"/>
  <c r="P8" i="44"/>
  <c r="P24" i="11"/>
  <c r="K109" i="19"/>
  <c r="P24" i="44"/>
  <c r="P96" i="44"/>
  <c r="U26" i="42"/>
  <c r="AG26" i="42"/>
  <c r="P111" i="11"/>
  <c r="I41" i="42"/>
  <c r="AL51" i="43" s="1"/>
  <c r="U41" i="42"/>
  <c r="AG41" i="42"/>
  <c r="T109" i="19"/>
  <c r="T108" i="19"/>
  <c r="Q68" i="11"/>
  <c r="Q68" i="44"/>
  <c r="P87" i="44"/>
  <c r="I17" i="42"/>
  <c r="AL27" i="43" s="1"/>
  <c r="U17" i="42"/>
  <c r="AG17" i="42"/>
  <c r="P88" i="11"/>
  <c r="O88" i="11"/>
  <c r="AG18" i="42"/>
  <c r="U18" i="42"/>
  <c r="P95" i="11"/>
  <c r="I25" i="42"/>
  <c r="AL35" i="43" s="1"/>
  <c r="AG25" i="42"/>
  <c r="U25" i="42"/>
  <c r="J48" i="42"/>
  <c r="AM58" i="43" s="1"/>
  <c r="AI48" i="42"/>
  <c r="W48" i="42"/>
  <c r="K94" i="19"/>
  <c r="U94" i="19" s="1"/>
  <c r="T32" i="19"/>
  <c r="T31" i="19"/>
  <c r="K52" i="40"/>
  <c r="K50" i="19"/>
  <c r="Q52" i="11"/>
  <c r="Q52" i="44"/>
  <c r="O12" i="11"/>
  <c r="O12" i="44"/>
  <c r="P36" i="11"/>
  <c r="K83" i="19"/>
  <c r="Q72" i="11"/>
  <c r="Q72" i="44"/>
  <c r="Q20" i="11"/>
  <c r="Q20" i="44"/>
  <c r="P60" i="44"/>
  <c r="P86" i="11"/>
  <c r="P76" i="11"/>
  <c r="L108" i="19"/>
  <c r="U21" i="42"/>
  <c r="P64" i="44"/>
  <c r="P28" i="11"/>
  <c r="K118" i="44"/>
  <c r="P118" i="44" s="1"/>
  <c r="J118" i="44"/>
  <c r="L119" i="44"/>
  <c r="K119" i="44"/>
  <c r="O118" i="44" l="1"/>
  <c r="B56" i="59"/>
  <c r="J119" i="15"/>
  <c r="D119" i="15"/>
  <c r="AH48" i="42"/>
  <c r="I118" i="15"/>
  <c r="P10" i="56"/>
  <c r="O10" i="56"/>
  <c r="N10" i="56"/>
  <c r="Q10" i="56"/>
  <c r="F20" i="43"/>
  <c r="T14" i="58"/>
  <c r="N14" i="58"/>
  <c r="S14" i="58"/>
  <c r="U14" i="58"/>
  <c r="R14" i="58"/>
  <c r="Q14" i="58"/>
  <c r="P14" i="58"/>
  <c r="B15" i="58"/>
  <c r="C24" i="43"/>
  <c r="O9" i="57"/>
  <c r="N9" i="57"/>
  <c r="Q9" i="57"/>
  <c r="P9" i="57"/>
  <c r="K120" i="15"/>
  <c r="L120" i="15"/>
  <c r="U79" i="40"/>
  <c r="O10" i="55"/>
  <c r="N10" i="55"/>
  <c r="M10" i="55"/>
  <c r="D20" i="43"/>
  <c r="U42" i="19"/>
  <c r="U41" i="40"/>
  <c r="L120" i="44"/>
  <c r="K122" i="11"/>
  <c r="L122" i="11"/>
  <c r="U53" i="19"/>
  <c r="U16" i="19"/>
  <c r="U70" i="19"/>
  <c r="U77" i="19"/>
  <c r="U62" i="19"/>
  <c r="U17" i="40"/>
  <c r="U33" i="19"/>
  <c r="U71" i="40"/>
  <c r="U31" i="40"/>
  <c r="U85" i="19"/>
  <c r="U55" i="40"/>
  <c r="U14" i="40"/>
  <c r="U74" i="40"/>
  <c r="U78" i="40"/>
  <c r="U73" i="40"/>
  <c r="U77" i="40"/>
  <c r="U25" i="40"/>
  <c r="U42" i="40"/>
  <c r="U18" i="19"/>
  <c r="U44" i="40"/>
  <c r="U52" i="40"/>
  <c r="U80" i="40"/>
  <c r="U30" i="40"/>
  <c r="U57" i="40"/>
  <c r="U19" i="40"/>
  <c r="U115" i="19"/>
  <c r="U41" i="19"/>
  <c r="U54" i="19"/>
  <c r="U59" i="19"/>
  <c r="U44" i="19"/>
  <c r="U7" i="19"/>
  <c r="U48" i="40"/>
  <c r="U63" i="19"/>
  <c r="U69" i="19"/>
  <c r="U60" i="19"/>
  <c r="U71" i="19"/>
  <c r="U113" i="19"/>
  <c r="U86" i="19"/>
  <c r="U8" i="19"/>
  <c r="U25" i="19"/>
  <c r="U65" i="19"/>
  <c r="U88" i="19"/>
  <c r="U45" i="19"/>
  <c r="U46" i="19"/>
  <c r="U76" i="19"/>
  <c r="U100" i="19"/>
  <c r="U78" i="19"/>
  <c r="U99" i="19"/>
  <c r="Q10" i="55"/>
  <c r="P10" i="55"/>
  <c r="U83" i="40"/>
  <c r="U84" i="40"/>
  <c r="U22" i="40"/>
  <c r="U19" i="19"/>
  <c r="U116" i="19"/>
  <c r="U21" i="40"/>
  <c r="U90" i="19"/>
  <c r="U54" i="40"/>
  <c r="U29" i="19"/>
  <c r="U9" i="40"/>
  <c r="U10" i="19"/>
  <c r="U28" i="40"/>
  <c r="U56" i="40"/>
  <c r="U23" i="40"/>
  <c r="U96" i="19"/>
  <c r="U20" i="19"/>
  <c r="U106" i="19"/>
  <c r="U62" i="40"/>
  <c r="U10" i="40"/>
  <c r="U43" i="19"/>
  <c r="U35" i="40"/>
  <c r="U43" i="40"/>
  <c r="U82" i="40"/>
  <c r="U75" i="19"/>
  <c r="U87" i="19"/>
  <c r="U24" i="19"/>
  <c r="U36" i="19"/>
  <c r="U85" i="40"/>
  <c r="U36" i="40"/>
  <c r="U32" i="40"/>
  <c r="U16" i="40"/>
  <c r="U74" i="19"/>
  <c r="U39" i="40"/>
  <c r="U12" i="19"/>
  <c r="U11" i="40"/>
  <c r="U7" i="40"/>
  <c r="U49" i="19"/>
  <c r="U51" i="40"/>
  <c r="U114" i="19"/>
  <c r="U30" i="19"/>
  <c r="U14" i="19"/>
  <c r="U13" i="19"/>
  <c r="U57" i="19"/>
  <c r="U18" i="40"/>
  <c r="U26" i="40"/>
  <c r="U65" i="40"/>
  <c r="U46" i="40"/>
  <c r="U52" i="19"/>
  <c r="U64" i="40"/>
  <c r="U59" i="40"/>
  <c r="U58" i="19"/>
  <c r="U66" i="19"/>
  <c r="U39" i="19"/>
  <c r="U35" i="19"/>
  <c r="P91" i="11"/>
  <c r="U60" i="40"/>
  <c r="U8" i="40"/>
  <c r="U12" i="40"/>
  <c r="U50" i="40"/>
  <c r="U68" i="40"/>
  <c r="U81" i="40"/>
  <c r="U75" i="40"/>
  <c r="U27" i="40"/>
  <c r="U47" i="40"/>
  <c r="U111" i="19"/>
  <c r="U73" i="19"/>
  <c r="U72" i="19"/>
  <c r="U67" i="40"/>
  <c r="U103" i="19"/>
  <c r="U9" i="19"/>
  <c r="U63" i="40"/>
  <c r="U98" i="19"/>
  <c r="U61" i="19"/>
  <c r="U24" i="40"/>
  <c r="U40" i="40"/>
  <c r="U40" i="19"/>
  <c r="U70" i="40"/>
  <c r="U82" i="19"/>
  <c r="U69" i="40"/>
  <c r="U76" i="40"/>
  <c r="U34" i="19"/>
  <c r="U68" i="19"/>
  <c r="U72" i="40"/>
  <c r="U67" i="19"/>
  <c r="U81" i="19"/>
  <c r="U112" i="19"/>
  <c r="U20" i="40"/>
  <c r="P111" i="44"/>
  <c r="U23" i="19"/>
  <c r="U58" i="40"/>
  <c r="U45" i="40"/>
  <c r="U26" i="19"/>
  <c r="P80" i="11"/>
  <c r="U89" i="19"/>
  <c r="U92" i="19"/>
  <c r="U79" i="19"/>
  <c r="P84" i="11"/>
  <c r="L88" i="19"/>
  <c r="L25" i="19"/>
  <c r="V25" i="19" s="1"/>
  <c r="U91" i="19"/>
  <c r="U80" i="19"/>
  <c r="L116" i="19"/>
  <c r="P107" i="44"/>
  <c r="U47" i="19"/>
  <c r="P115" i="44"/>
  <c r="U49" i="40"/>
  <c r="U101" i="19"/>
  <c r="U86" i="40"/>
  <c r="U50" i="19"/>
  <c r="U55" i="19"/>
  <c r="U66" i="40"/>
  <c r="P92" i="44"/>
  <c r="U97" i="19"/>
  <c r="U17" i="19"/>
  <c r="U27" i="19"/>
  <c r="U28" i="19"/>
  <c r="U104" i="19"/>
  <c r="U105" i="19"/>
  <c r="L106" i="19"/>
  <c r="B11" i="56"/>
  <c r="B11" i="55"/>
  <c r="B52" i="42"/>
  <c r="B52" i="41"/>
  <c r="K120" i="44"/>
  <c r="J120" i="44"/>
  <c r="B121" i="44"/>
  <c r="U48" i="19"/>
  <c r="L58" i="19"/>
  <c r="L70" i="19"/>
  <c r="L25" i="40"/>
  <c r="V26" i="40" s="1"/>
  <c r="L86" i="19"/>
  <c r="L55" i="19"/>
  <c r="L84" i="40"/>
  <c r="V85" i="40" s="1"/>
  <c r="L56" i="40"/>
  <c r="L60" i="40"/>
  <c r="L78" i="40"/>
  <c r="L34" i="19"/>
  <c r="L23" i="19"/>
  <c r="V24" i="19" s="1"/>
  <c r="L49" i="40"/>
  <c r="B121" i="15"/>
  <c r="L40" i="40"/>
  <c r="L82" i="19"/>
  <c r="V83" i="19" s="1"/>
  <c r="L54" i="19"/>
  <c r="L8" i="19"/>
  <c r="L47" i="19"/>
  <c r="V48" i="19" s="1"/>
  <c r="L98" i="19"/>
  <c r="L76" i="19"/>
  <c r="L38" i="19"/>
  <c r="L74" i="19"/>
  <c r="L10" i="40"/>
  <c r="B10" i="57"/>
  <c r="L57" i="40"/>
  <c r="J122" i="11"/>
  <c r="B123" i="11"/>
  <c r="L50" i="40"/>
  <c r="U56" i="19"/>
  <c r="U64" i="19"/>
  <c r="U15" i="40"/>
  <c r="U102" i="19"/>
  <c r="L102" i="19"/>
  <c r="L62" i="40"/>
  <c r="L38" i="40"/>
  <c r="L96" i="19"/>
  <c r="L54" i="40"/>
  <c r="L49" i="19"/>
  <c r="V49" i="19" s="1"/>
  <c r="L83" i="40"/>
  <c r="L91" i="19"/>
  <c r="L71" i="19"/>
  <c r="L37" i="40"/>
  <c r="L51" i="19"/>
  <c r="L84" i="19"/>
  <c r="V84" i="19" s="1"/>
  <c r="L55" i="40"/>
  <c r="L35" i="19"/>
  <c r="L15" i="19"/>
  <c r="L107" i="19"/>
  <c r="L45" i="19"/>
  <c r="L33" i="19"/>
  <c r="L46" i="19"/>
  <c r="L59" i="40"/>
  <c r="L115" i="19"/>
  <c r="L63" i="40"/>
  <c r="L27" i="40"/>
  <c r="V27" i="40" s="1"/>
  <c r="L18" i="40"/>
  <c r="L58" i="40"/>
  <c r="L82" i="40"/>
  <c r="L11" i="19"/>
  <c r="L7" i="19"/>
  <c r="V7" i="19" s="1"/>
  <c r="L75" i="19"/>
  <c r="L47" i="40"/>
  <c r="L48" i="40"/>
  <c r="L46" i="40"/>
  <c r="L44" i="19"/>
  <c r="L60" i="19"/>
  <c r="L89" i="19"/>
  <c r="L69" i="19"/>
  <c r="L19" i="40"/>
  <c r="L16" i="19"/>
  <c r="L105" i="19"/>
  <c r="L53" i="40"/>
  <c r="L23" i="40"/>
  <c r="L22" i="40"/>
  <c r="L79" i="19"/>
  <c r="L93" i="19"/>
  <c r="L77" i="40"/>
  <c r="L31" i="40"/>
  <c r="L59" i="19"/>
  <c r="L13" i="19"/>
  <c r="L65" i="40"/>
  <c r="L24" i="40"/>
  <c r="L73" i="40"/>
  <c r="V73" i="40" s="1"/>
  <c r="L74" i="40"/>
  <c r="L53" i="19"/>
  <c r="L56" i="19"/>
  <c r="L21" i="40"/>
  <c r="L28" i="19"/>
  <c r="L28" i="40"/>
  <c r="L29" i="19"/>
  <c r="L61" i="40"/>
  <c r="L110" i="19"/>
  <c r="V110" i="19" s="1"/>
  <c r="L15" i="40"/>
  <c r="L87" i="19"/>
  <c r="L52" i="19"/>
  <c r="L64" i="19"/>
  <c r="L66" i="19"/>
  <c r="L45" i="40"/>
  <c r="L9" i="40"/>
  <c r="V9" i="40" s="1"/>
  <c r="L22" i="19"/>
  <c r="L85" i="19"/>
  <c r="L97" i="19"/>
  <c r="L86" i="40"/>
  <c r="V86" i="40" s="1"/>
  <c r="L69" i="40"/>
  <c r="L12" i="19"/>
  <c r="L26" i="19"/>
  <c r="L17" i="40"/>
  <c r="L41" i="19"/>
  <c r="L99" i="19"/>
  <c r="L43" i="19"/>
  <c r="L51" i="40"/>
  <c r="L75" i="40"/>
  <c r="V76" i="40" s="1"/>
  <c r="L21" i="19"/>
  <c r="L11" i="40"/>
  <c r="L32" i="19"/>
  <c r="V32" i="19" s="1"/>
  <c r="L95" i="19"/>
  <c r="L72" i="19"/>
  <c r="L61" i="19"/>
  <c r="L103" i="19"/>
  <c r="L113" i="19"/>
  <c r="L92" i="19"/>
  <c r="L71" i="40"/>
  <c r="V72" i="40" s="1"/>
  <c r="L14" i="40"/>
  <c r="L111" i="19"/>
  <c r="L43" i="40"/>
  <c r="V43" i="40" s="1"/>
  <c r="L70" i="40"/>
  <c r="L81" i="40"/>
  <c r="L63" i="19"/>
  <c r="L68" i="40"/>
  <c r="L30" i="40"/>
  <c r="L34" i="40"/>
  <c r="V34" i="40" s="1"/>
  <c r="L67" i="40"/>
  <c r="L39" i="19"/>
  <c r="L81" i="19"/>
  <c r="L36" i="19"/>
  <c r="L77" i="19"/>
  <c r="L101" i="19"/>
  <c r="L62" i="19"/>
  <c r="L114" i="19"/>
  <c r="L68" i="19"/>
  <c r="L73" i="19"/>
  <c r="L7" i="40"/>
  <c r="V8" i="40" s="1"/>
  <c r="L79" i="40"/>
  <c r="L20" i="19"/>
  <c r="L40" i="19"/>
  <c r="L37" i="19"/>
  <c r="L90" i="19"/>
  <c r="L66" i="40"/>
  <c r="L39" i="40"/>
  <c r="L13" i="40"/>
  <c r="L17" i="19"/>
  <c r="L9" i="19"/>
  <c r="L19" i="19"/>
  <c r="L57" i="19"/>
  <c r="L65" i="19"/>
  <c r="L64" i="40"/>
  <c r="L35" i="40"/>
  <c r="L80" i="19"/>
  <c r="L67" i="19"/>
  <c r="L36" i="40"/>
  <c r="L6" i="40"/>
  <c r="L41" i="40"/>
  <c r="V42" i="40" s="1"/>
  <c r="U11" i="19"/>
  <c r="U29" i="40"/>
  <c r="AJ35" i="42"/>
  <c r="Q105" i="44"/>
  <c r="Q105" i="11"/>
  <c r="K35" i="42"/>
  <c r="L35" i="41"/>
  <c r="AI45" i="43" s="1"/>
  <c r="L35" i="42"/>
  <c r="AP45" i="43" s="1"/>
  <c r="X35" i="42"/>
  <c r="Q106" i="44"/>
  <c r="Q106" i="11"/>
  <c r="X36" i="42"/>
  <c r="K36" i="42"/>
  <c r="AJ36" i="42"/>
  <c r="L36" i="41"/>
  <c r="AI46" i="43" s="1"/>
  <c r="L36" i="42"/>
  <c r="AP46" i="43" s="1"/>
  <c r="X40" i="42"/>
  <c r="AJ40" i="42"/>
  <c r="Q110" i="11"/>
  <c r="Q110" i="44"/>
  <c r="L40" i="41"/>
  <c r="AI50" i="43" s="1"/>
  <c r="K40" i="42"/>
  <c r="L40" i="42"/>
  <c r="AP50" i="43" s="1"/>
  <c r="L12" i="42"/>
  <c r="AP22" i="43" s="1"/>
  <c r="X12" i="42"/>
  <c r="Q82" i="11"/>
  <c r="Q82" i="44"/>
  <c r="L12" i="41"/>
  <c r="AI22" i="43" s="1"/>
  <c r="AJ12" i="42"/>
  <c r="K12" i="42"/>
  <c r="X23" i="42"/>
  <c r="Q93" i="11"/>
  <c r="AJ23" i="42"/>
  <c r="K23" i="42"/>
  <c r="Q93" i="44"/>
  <c r="L23" i="41"/>
  <c r="AI33" i="43" s="1"/>
  <c r="L23" i="42"/>
  <c r="AP33" i="43" s="1"/>
  <c r="X47" i="42"/>
  <c r="AJ47" i="42"/>
  <c r="Q117" i="44"/>
  <c r="Q117" i="11"/>
  <c r="L47" i="42"/>
  <c r="AP57" i="43" s="1"/>
  <c r="K47" i="42"/>
  <c r="L47" i="41"/>
  <c r="AI57" i="43" s="1"/>
  <c r="U13" i="40"/>
  <c r="AJ38" i="42"/>
  <c r="X38" i="42"/>
  <c r="Q108" i="11"/>
  <c r="Q108" i="44"/>
  <c r="L38" i="42"/>
  <c r="AP48" i="43" s="1"/>
  <c r="K38" i="42"/>
  <c r="L38" i="41"/>
  <c r="AI48" i="43" s="1"/>
  <c r="AJ43" i="42"/>
  <c r="Q113" i="11"/>
  <c r="Q113" i="44"/>
  <c r="X43" i="42"/>
  <c r="L43" i="42"/>
  <c r="AP53" i="43" s="1"/>
  <c r="K43" i="42"/>
  <c r="L43" i="41"/>
  <c r="AI53" i="43" s="1"/>
  <c r="AJ11" i="42"/>
  <c r="Q81" i="11"/>
  <c r="Q81" i="44"/>
  <c r="L11" i="42"/>
  <c r="AP21" i="43" s="1"/>
  <c r="L11" i="41"/>
  <c r="AI21" i="43" s="1"/>
  <c r="K11" i="42"/>
  <c r="X11" i="42"/>
  <c r="X46" i="42"/>
  <c r="Q116" i="44"/>
  <c r="Q116" i="11"/>
  <c r="AJ46" i="42"/>
  <c r="L46" i="41"/>
  <c r="AI56" i="43" s="1"/>
  <c r="K46" i="42"/>
  <c r="L46" i="42"/>
  <c r="AP56" i="43" s="1"/>
  <c r="Q98" i="11"/>
  <c r="L28" i="41"/>
  <c r="AI38" i="43" s="1"/>
  <c r="X28" i="42"/>
  <c r="Q98" i="44"/>
  <c r="L28" i="42"/>
  <c r="AP38" i="43" s="1"/>
  <c r="AJ28" i="42"/>
  <c r="K28" i="42"/>
  <c r="Q85" i="11"/>
  <c r="AJ15" i="42"/>
  <c r="X15" i="42"/>
  <c r="Q85" i="44"/>
  <c r="L15" i="42"/>
  <c r="AP25" i="43" s="1"/>
  <c r="K15" i="42"/>
  <c r="L15" i="41"/>
  <c r="AI25" i="43" s="1"/>
  <c r="Q89" i="11"/>
  <c r="L19" i="41"/>
  <c r="AI29" i="43" s="1"/>
  <c r="Q89" i="44"/>
  <c r="AJ19" i="42"/>
  <c r="L19" i="42"/>
  <c r="AP29" i="43" s="1"/>
  <c r="X19" i="42"/>
  <c r="K19" i="42"/>
  <c r="X34" i="42"/>
  <c r="Q104" i="44"/>
  <c r="AJ34" i="42"/>
  <c r="Q104" i="11"/>
  <c r="L34" i="41"/>
  <c r="AI44" i="43" s="1"/>
  <c r="K34" i="42"/>
  <c r="L34" i="42"/>
  <c r="AP44" i="43" s="1"/>
  <c r="X24" i="42"/>
  <c r="Q94" i="44"/>
  <c r="AJ24" i="42"/>
  <c r="Q94" i="11"/>
  <c r="K24" i="42"/>
  <c r="L24" i="41"/>
  <c r="AI34" i="43" s="1"/>
  <c r="L24" i="42"/>
  <c r="AP34" i="43" s="1"/>
  <c r="Q101" i="11"/>
  <c r="AJ31" i="42"/>
  <c r="X31" i="42"/>
  <c r="Q101" i="44"/>
  <c r="L31" i="41"/>
  <c r="AI41" i="43" s="1"/>
  <c r="L31" i="42"/>
  <c r="AP41" i="43" s="1"/>
  <c r="K31" i="42"/>
  <c r="L78" i="19"/>
  <c r="L80" i="40"/>
  <c r="L39" i="42"/>
  <c r="AP49" i="43" s="1"/>
  <c r="L39" i="41"/>
  <c r="AI49" i="43" s="1"/>
  <c r="AJ39" i="42"/>
  <c r="X39" i="42"/>
  <c r="Q109" i="11"/>
  <c r="Q109" i="44"/>
  <c r="K39" i="42"/>
  <c r="U15" i="19"/>
  <c r="L29" i="40"/>
  <c r="L27" i="19"/>
  <c r="P99" i="44"/>
  <c r="L100" i="19"/>
  <c r="L30" i="19"/>
  <c r="L32" i="40"/>
  <c r="V33" i="40" s="1"/>
  <c r="L14" i="19"/>
  <c r="L16" i="40"/>
  <c r="L112" i="19"/>
  <c r="L44" i="42"/>
  <c r="AP54" i="43" s="1"/>
  <c r="L44" i="41"/>
  <c r="AI54" i="43" s="1"/>
  <c r="AJ44" i="42"/>
  <c r="Q114" i="44"/>
  <c r="Q114" i="11"/>
  <c r="X44" i="42"/>
  <c r="K44" i="42"/>
  <c r="K30" i="42"/>
  <c r="L30" i="41"/>
  <c r="AI40" i="43" s="1"/>
  <c r="AJ30" i="42"/>
  <c r="Q100" i="11"/>
  <c r="Q100" i="44"/>
  <c r="X30" i="42"/>
  <c r="L30" i="42"/>
  <c r="AP40" i="43" s="1"/>
  <c r="P79" i="11"/>
  <c r="L32" i="42"/>
  <c r="AP42" i="43" s="1"/>
  <c r="L32" i="41"/>
  <c r="AI42" i="43" s="1"/>
  <c r="X32" i="42"/>
  <c r="AJ32" i="42"/>
  <c r="Q102" i="11"/>
  <c r="Q102" i="44"/>
  <c r="K32" i="42"/>
  <c r="K42" i="42"/>
  <c r="L42" i="41"/>
  <c r="AI52" i="43" s="1"/>
  <c r="AJ42" i="42"/>
  <c r="X42" i="42"/>
  <c r="Q112" i="11"/>
  <c r="Q112" i="44"/>
  <c r="L42" i="42"/>
  <c r="AP52" i="43" s="1"/>
  <c r="Q97" i="11"/>
  <c r="AJ27" i="42"/>
  <c r="Q97" i="44"/>
  <c r="X27" i="42"/>
  <c r="L27" i="42"/>
  <c r="AP37" i="43" s="1"/>
  <c r="L27" i="41"/>
  <c r="AI37" i="43" s="1"/>
  <c r="K27" i="42"/>
  <c r="L104" i="19"/>
  <c r="L10" i="19"/>
  <c r="L12" i="40"/>
  <c r="L42" i="19"/>
  <c r="L44" i="40"/>
  <c r="Q77" i="11"/>
  <c r="Q77" i="44"/>
  <c r="X7" i="42"/>
  <c r="AJ7" i="42"/>
  <c r="L7" i="42"/>
  <c r="L7" i="41"/>
  <c r="K7" i="42"/>
  <c r="L18" i="19"/>
  <c r="L20" i="40"/>
  <c r="P87" i="11"/>
  <c r="J22" i="42"/>
  <c r="AM32" i="43" s="1"/>
  <c r="W22" i="42"/>
  <c r="AI22" i="42"/>
  <c r="K22" i="41"/>
  <c r="AH32" i="43" s="1"/>
  <c r="V16" i="42"/>
  <c r="O86" i="11"/>
  <c r="O86" i="44"/>
  <c r="AH16" i="42"/>
  <c r="J16" i="41"/>
  <c r="AF26" i="43" s="1"/>
  <c r="J20" i="41"/>
  <c r="AF30" i="43" s="1"/>
  <c r="V20" i="42"/>
  <c r="O90" i="11"/>
  <c r="O90" i="44"/>
  <c r="AH20" i="42"/>
  <c r="O92" i="44"/>
  <c r="O92" i="11"/>
  <c r="AH22" i="42"/>
  <c r="V22" i="42"/>
  <c r="J22" i="41"/>
  <c r="AF32" i="43" s="1"/>
  <c r="J13" i="42"/>
  <c r="AM23" i="43" s="1"/>
  <c r="AI13" i="42"/>
  <c r="W13" i="42"/>
  <c r="K13" i="41"/>
  <c r="AH23" i="43" s="1"/>
  <c r="J37" i="41"/>
  <c r="AF47" i="43" s="1"/>
  <c r="O107" i="44"/>
  <c r="AH37" i="42"/>
  <c r="V37" i="42"/>
  <c r="O107" i="11"/>
  <c r="U83" i="19"/>
  <c r="U84" i="19"/>
  <c r="O88" i="44"/>
  <c r="V18" i="42"/>
  <c r="AH18" i="42"/>
  <c r="J18" i="41"/>
  <c r="AF28" i="43" s="1"/>
  <c r="V109" i="19"/>
  <c r="J16" i="42"/>
  <c r="AM26" i="43" s="1"/>
  <c r="W16" i="42"/>
  <c r="AI16" i="42"/>
  <c r="K16" i="41"/>
  <c r="AH26" i="43" s="1"/>
  <c r="J20" i="42"/>
  <c r="AM30" i="43" s="1"/>
  <c r="W20" i="42"/>
  <c r="AI20" i="42"/>
  <c r="K20" i="41"/>
  <c r="AH30" i="43" s="1"/>
  <c r="J29" i="42"/>
  <c r="AM39" i="43" s="1"/>
  <c r="AI29" i="42"/>
  <c r="W29" i="42"/>
  <c r="K29" i="41"/>
  <c r="AH39" i="43" s="1"/>
  <c r="U33" i="40"/>
  <c r="U34" i="40"/>
  <c r="P90" i="44"/>
  <c r="L50" i="19"/>
  <c r="L52" i="40"/>
  <c r="L48" i="42"/>
  <c r="AP58" i="43" s="1"/>
  <c r="L48" i="41"/>
  <c r="AI58" i="43" s="1"/>
  <c r="AJ48" i="42"/>
  <c r="X48" i="42"/>
  <c r="Q118" i="11"/>
  <c r="K48" i="42"/>
  <c r="J18" i="42"/>
  <c r="AM28" i="43" s="1"/>
  <c r="W18" i="42"/>
  <c r="AI18" i="42"/>
  <c r="K18" i="41"/>
  <c r="AH28" i="43" s="1"/>
  <c r="P88" i="44"/>
  <c r="O87" i="44"/>
  <c r="V17" i="42"/>
  <c r="AH17" i="42"/>
  <c r="O87" i="11"/>
  <c r="J17" i="41"/>
  <c r="AF27" i="43" s="1"/>
  <c r="J41" i="42"/>
  <c r="AM51" i="43" s="1"/>
  <c r="AI41" i="42"/>
  <c r="W41" i="42"/>
  <c r="K41" i="41"/>
  <c r="AH51" i="43" s="1"/>
  <c r="J33" i="41"/>
  <c r="AF43" i="43" s="1"/>
  <c r="O103" i="11"/>
  <c r="AH33" i="42"/>
  <c r="O103" i="44"/>
  <c r="V33" i="42"/>
  <c r="U110" i="19"/>
  <c r="U109" i="19"/>
  <c r="J29" i="41"/>
  <c r="AF39" i="43" s="1"/>
  <c r="O99" i="11"/>
  <c r="V29" i="42"/>
  <c r="AH29" i="42"/>
  <c r="O99" i="44"/>
  <c r="J25" i="41"/>
  <c r="AF35" i="43" s="1"/>
  <c r="O95" i="44"/>
  <c r="O95" i="11"/>
  <c r="AH25" i="42"/>
  <c r="V25" i="42"/>
  <c r="U53" i="40"/>
  <c r="U51" i="19"/>
  <c r="J21" i="41"/>
  <c r="AF31" i="43" s="1"/>
  <c r="V21" i="42"/>
  <c r="AH21" i="42"/>
  <c r="O91" i="44"/>
  <c r="O91" i="11"/>
  <c r="J37" i="42"/>
  <c r="AM47" i="43" s="1"/>
  <c r="W37" i="42"/>
  <c r="AI37" i="42"/>
  <c r="K37" i="41"/>
  <c r="AH47" i="43" s="1"/>
  <c r="J45" i="41"/>
  <c r="AF55" i="43" s="1"/>
  <c r="O115" i="44"/>
  <c r="AH45" i="42"/>
  <c r="V45" i="42"/>
  <c r="O115" i="11"/>
  <c r="AH26" i="42"/>
  <c r="V26" i="42"/>
  <c r="O96" i="11"/>
  <c r="O96" i="44"/>
  <c r="J26" i="41"/>
  <c r="AF36" i="43" s="1"/>
  <c r="P83" i="44"/>
  <c r="J33" i="42"/>
  <c r="AM43" i="43" s="1"/>
  <c r="AI33" i="42"/>
  <c r="K33" i="41"/>
  <c r="AH43" i="43" s="1"/>
  <c r="W33" i="42"/>
  <c r="J17" i="42"/>
  <c r="AM27" i="43" s="1"/>
  <c r="AI17" i="42"/>
  <c r="W17" i="42"/>
  <c r="K17" i="41"/>
  <c r="AH27" i="43" s="1"/>
  <c r="J26" i="42"/>
  <c r="AM36" i="43" s="1"/>
  <c r="W26" i="42"/>
  <c r="K26" i="41"/>
  <c r="AH36" i="43" s="1"/>
  <c r="AI26" i="42"/>
  <c r="O78" i="44"/>
  <c r="V8" i="42"/>
  <c r="O78" i="11"/>
  <c r="AH8" i="42"/>
  <c r="J8" i="41"/>
  <c r="J14" i="41"/>
  <c r="AF24" i="43" s="1"/>
  <c r="V14" i="42"/>
  <c r="AH14" i="42"/>
  <c r="O84" i="11"/>
  <c r="O84" i="44"/>
  <c r="J13" i="41"/>
  <c r="AF23" i="43" s="1"/>
  <c r="V13" i="42"/>
  <c r="O83" i="11"/>
  <c r="O83" i="44"/>
  <c r="AH13" i="42"/>
  <c r="V10" i="42"/>
  <c r="AH10" i="42"/>
  <c r="O80" i="44"/>
  <c r="J10" i="41"/>
  <c r="AF20" i="43" s="1"/>
  <c r="O79" i="44"/>
  <c r="AH9" i="42"/>
  <c r="V9" i="42"/>
  <c r="J9" i="41"/>
  <c r="U31" i="19"/>
  <c r="U32" i="19"/>
  <c r="J45" i="42"/>
  <c r="AM55" i="43" s="1"/>
  <c r="W45" i="42"/>
  <c r="AI45" i="42"/>
  <c r="K45" i="41"/>
  <c r="AH55" i="43" s="1"/>
  <c r="J25" i="42"/>
  <c r="AM35" i="43" s="1"/>
  <c r="AI25" i="42"/>
  <c r="W25" i="42"/>
  <c r="K25" i="41"/>
  <c r="AH35" i="43" s="1"/>
  <c r="L94" i="19"/>
  <c r="J41" i="41"/>
  <c r="AF51" i="43" s="1"/>
  <c r="AH41" i="42"/>
  <c r="O111" i="44"/>
  <c r="O111" i="11"/>
  <c r="V41" i="42"/>
  <c r="P96" i="11"/>
  <c r="J8" i="42"/>
  <c r="AI8" i="42"/>
  <c r="W8" i="42"/>
  <c r="P78" i="44"/>
  <c r="K8" i="41"/>
  <c r="J14" i="42"/>
  <c r="AM24" i="43" s="1"/>
  <c r="W14" i="42"/>
  <c r="AI14" i="42"/>
  <c r="K14" i="41"/>
  <c r="AH24" i="43" s="1"/>
  <c r="J10" i="42"/>
  <c r="AM20" i="43" s="1"/>
  <c r="W10" i="42"/>
  <c r="K10" i="41"/>
  <c r="AH20" i="43" s="1"/>
  <c r="AI10" i="42"/>
  <c r="W21" i="42"/>
  <c r="AI21" i="42"/>
  <c r="K21" i="41"/>
  <c r="AH31" i="43" s="1"/>
  <c r="J21" i="42"/>
  <c r="AM31" i="43" s="1"/>
  <c r="U95" i="19"/>
  <c r="J9" i="42"/>
  <c r="AI9" i="42"/>
  <c r="K9" i="41"/>
  <c r="W9" i="42"/>
  <c r="P95" i="44"/>
  <c r="P103" i="44"/>
  <c r="Q118" i="44"/>
  <c r="I119" i="15" l="1"/>
  <c r="I49" i="41" s="1"/>
  <c r="AE59" i="43" s="1"/>
  <c r="B57" i="59"/>
  <c r="J120" i="15"/>
  <c r="D120" i="15"/>
  <c r="U48" i="42"/>
  <c r="I48" i="42"/>
  <c r="AL58" i="43" s="1"/>
  <c r="AG48" i="42"/>
  <c r="I48" i="41"/>
  <c r="AE58" i="43" s="1"/>
  <c r="P11" i="56"/>
  <c r="F21" i="43"/>
  <c r="Q11" i="56"/>
  <c r="O11" i="56"/>
  <c r="N11" i="56"/>
  <c r="Q15" i="58"/>
  <c r="S15" i="58"/>
  <c r="T15" i="58"/>
  <c r="R15" i="58"/>
  <c r="P15" i="58"/>
  <c r="N15" i="58"/>
  <c r="U15" i="58"/>
  <c r="C25" i="43"/>
  <c r="B16" i="58"/>
  <c r="G20" i="43"/>
  <c r="Q10" i="57"/>
  <c r="P10" i="57"/>
  <c r="O10" i="57"/>
  <c r="N10" i="57"/>
  <c r="L121" i="15"/>
  <c r="K121" i="15"/>
  <c r="AO52" i="43"/>
  <c r="AO38" i="43"/>
  <c r="AO41" i="43"/>
  <c r="AO57" i="43"/>
  <c r="AO21" i="43"/>
  <c r="AO58" i="43"/>
  <c r="AO48" i="43"/>
  <c r="AO22" i="43"/>
  <c r="AO45" i="43"/>
  <c r="AO49" i="43"/>
  <c r="AO44" i="43"/>
  <c r="AO37" i="43"/>
  <c r="AO25" i="43"/>
  <c r="AO46" i="43"/>
  <c r="AO42" i="43"/>
  <c r="AO56" i="43"/>
  <c r="AO40" i="43"/>
  <c r="AO34" i="43"/>
  <c r="AO53" i="43"/>
  <c r="AO50" i="43"/>
  <c r="AO29" i="43"/>
  <c r="AO33" i="43"/>
  <c r="AO54" i="43"/>
  <c r="Q11" i="55"/>
  <c r="P11" i="55"/>
  <c r="N11" i="55"/>
  <c r="M11" i="55"/>
  <c r="D21" i="43"/>
  <c r="V26" i="19"/>
  <c r="L123" i="11"/>
  <c r="K123" i="11"/>
  <c r="J123" i="11"/>
  <c r="L121" i="44"/>
  <c r="V25" i="40"/>
  <c r="V56" i="19"/>
  <c r="V35" i="19"/>
  <c r="V36" i="19"/>
  <c r="V57" i="40"/>
  <c r="V28" i="40"/>
  <c r="V70" i="19"/>
  <c r="V40" i="40"/>
  <c r="V60" i="40"/>
  <c r="V58" i="40"/>
  <c r="O11" i="55"/>
  <c r="J121" i="44"/>
  <c r="V107" i="19"/>
  <c r="V71" i="19"/>
  <c r="V56" i="40"/>
  <c r="V41" i="40"/>
  <c r="V80" i="19"/>
  <c r="V16" i="19"/>
  <c r="V39" i="19"/>
  <c r="V38" i="19"/>
  <c r="V11" i="40"/>
  <c r="V86" i="19"/>
  <c r="V99" i="19"/>
  <c r="V10" i="40"/>
  <c r="V51" i="40"/>
  <c r="V77" i="19"/>
  <c r="V61" i="40"/>
  <c r="V106" i="19"/>
  <c r="V34" i="19"/>
  <c r="V64" i="40"/>
  <c r="V39" i="40"/>
  <c r="V89" i="19"/>
  <c r="V84" i="40"/>
  <c r="V58" i="19"/>
  <c r="V97" i="19"/>
  <c r="V52" i="19"/>
  <c r="V79" i="40"/>
  <c r="V90" i="19"/>
  <c r="V67" i="19"/>
  <c r="V12" i="19"/>
  <c r="V59" i="19"/>
  <c r="V35" i="40"/>
  <c r="V17" i="19"/>
  <c r="V50" i="40"/>
  <c r="V92" i="19"/>
  <c r="V116" i="19"/>
  <c r="V9" i="19"/>
  <c r="V82" i="19"/>
  <c r="V54" i="19"/>
  <c r="B53" i="42"/>
  <c r="V55" i="19"/>
  <c r="V111" i="19"/>
  <c r="V72" i="19"/>
  <c r="V65" i="19"/>
  <c r="V85" i="19"/>
  <c r="V8" i="19"/>
  <c r="J117" i="19"/>
  <c r="T117" i="19" s="1"/>
  <c r="V32" i="40"/>
  <c r="V57" i="19"/>
  <c r="V66" i="40"/>
  <c r="B11" i="57"/>
  <c r="K121" i="44"/>
  <c r="B122" i="44"/>
  <c r="B12" i="55"/>
  <c r="B12" i="56"/>
  <c r="V98" i="19"/>
  <c r="V30" i="19"/>
  <c r="V103" i="19"/>
  <c r="B122" i="15"/>
  <c r="V36" i="40"/>
  <c r="V37" i="19"/>
  <c r="V61" i="19"/>
  <c r="V19" i="40"/>
  <c r="B124" i="11"/>
  <c r="B53" i="41"/>
  <c r="V24" i="40"/>
  <c r="V63" i="40"/>
  <c r="V73" i="19"/>
  <c r="V75" i="40"/>
  <c r="V31" i="19"/>
  <c r="V62" i="19"/>
  <c r="V71" i="40"/>
  <c r="V13" i="19"/>
  <c r="V68" i="19"/>
  <c r="V47" i="40"/>
  <c r="V40" i="19"/>
  <c r="V68" i="40"/>
  <c r="V55" i="40"/>
  <c r="V114" i="19"/>
  <c r="V41" i="19"/>
  <c r="V22" i="19"/>
  <c r="V23" i="19"/>
  <c r="V15" i="40"/>
  <c r="V93" i="19"/>
  <c r="V48" i="40"/>
  <c r="V49" i="40"/>
  <c r="V82" i="40"/>
  <c r="V37" i="40"/>
  <c r="V21" i="19"/>
  <c r="V96" i="19"/>
  <c r="V69" i="40"/>
  <c r="V22" i="40"/>
  <c r="V69" i="19"/>
  <c r="V76" i="19"/>
  <c r="V75" i="19"/>
  <c r="V18" i="40"/>
  <c r="V38" i="40"/>
  <c r="V66" i="19"/>
  <c r="V91" i="19"/>
  <c r="V62" i="40"/>
  <c r="V20" i="19"/>
  <c r="V63" i="19"/>
  <c r="V14" i="40"/>
  <c r="V64" i="19"/>
  <c r="V29" i="19"/>
  <c r="V65" i="40"/>
  <c r="V23" i="40"/>
  <c r="V60" i="19"/>
  <c r="V46" i="19"/>
  <c r="V47" i="19"/>
  <c r="V83" i="40"/>
  <c r="V102" i="19"/>
  <c r="V81" i="19"/>
  <c r="V53" i="19"/>
  <c r="V31" i="40"/>
  <c r="V115" i="19"/>
  <c r="V33" i="19"/>
  <c r="V74" i="19"/>
  <c r="V77" i="40"/>
  <c r="V78" i="40"/>
  <c r="V44" i="19"/>
  <c r="V45" i="19"/>
  <c r="V108" i="19"/>
  <c r="V7" i="40"/>
  <c r="V67" i="40"/>
  <c r="V70" i="40"/>
  <c r="V88" i="19"/>
  <c r="V87" i="19"/>
  <c r="V74" i="40"/>
  <c r="V46" i="40"/>
  <c r="V59" i="40"/>
  <c r="V54" i="40"/>
  <c r="V20" i="40"/>
  <c r="V21" i="40"/>
  <c r="V10" i="19"/>
  <c r="V11" i="19"/>
  <c r="V113" i="19"/>
  <c r="V112" i="19"/>
  <c r="V101" i="19"/>
  <c r="V100" i="19"/>
  <c r="V18" i="19"/>
  <c r="V19" i="19"/>
  <c r="V105" i="19"/>
  <c r="V104" i="19"/>
  <c r="V27" i="19"/>
  <c r="V28" i="19"/>
  <c r="V16" i="40"/>
  <c r="V17" i="40"/>
  <c r="V29" i="40"/>
  <c r="V30" i="40"/>
  <c r="V45" i="40"/>
  <c r="V44" i="40"/>
  <c r="V14" i="19"/>
  <c r="V15" i="19"/>
  <c r="V42" i="19"/>
  <c r="V43" i="19"/>
  <c r="V80" i="40"/>
  <c r="V81" i="40"/>
  <c r="V12" i="40"/>
  <c r="V13" i="40"/>
  <c r="V78" i="19"/>
  <c r="V79" i="19"/>
  <c r="X45" i="42"/>
  <c r="AJ45" i="42"/>
  <c r="Q115" i="44"/>
  <c r="Q115" i="11"/>
  <c r="K45" i="42"/>
  <c r="L45" i="41"/>
  <c r="AI55" i="43" s="1"/>
  <c r="L45" i="42"/>
  <c r="AP55" i="43" s="1"/>
  <c r="K9" i="42"/>
  <c r="AJ9" i="42"/>
  <c r="X9" i="42"/>
  <c r="Q79" i="44"/>
  <c r="Q79" i="11"/>
  <c r="L9" i="41"/>
  <c r="L9" i="42"/>
  <c r="X21" i="42"/>
  <c r="Q91" i="44"/>
  <c r="AJ21" i="42"/>
  <c r="Q91" i="11"/>
  <c r="L21" i="41"/>
  <c r="AI31" i="43" s="1"/>
  <c r="L21" i="42"/>
  <c r="AP31" i="43" s="1"/>
  <c r="K21" i="42"/>
  <c r="V53" i="40"/>
  <c r="V52" i="40"/>
  <c r="Q111" i="11"/>
  <c r="AJ41" i="42"/>
  <c r="Q111" i="44"/>
  <c r="X41" i="42"/>
  <c r="L41" i="41"/>
  <c r="AI51" i="43" s="1"/>
  <c r="L41" i="42"/>
  <c r="AP51" i="43" s="1"/>
  <c r="K41" i="42"/>
  <c r="K14" i="42"/>
  <c r="L14" i="42"/>
  <c r="AP24" i="43" s="1"/>
  <c r="L14" i="41"/>
  <c r="AI24" i="43" s="1"/>
  <c r="Q84" i="11"/>
  <c r="AJ14" i="42"/>
  <c r="Q84" i="44"/>
  <c r="X14" i="42"/>
  <c r="K18" i="42"/>
  <c r="L18" i="41"/>
  <c r="AI28" i="43" s="1"/>
  <c r="Q88" i="44"/>
  <c r="X18" i="42"/>
  <c r="Q88" i="11"/>
  <c r="AJ18" i="42"/>
  <c r="L18" i="42"/>
  <c r="AP28" i="43" s="1"/>
  <c r="V51" i="19"/>
  <c r="V50" i="19"/>
  <c r="X29" i="42"/>
  <c r="Q99" i="44"/>
  <c r="AJ29" i="42"/>
  <c r="Q99" i="11"/>
  <c r="L29" i="42"/>
  <c r="AP39" i="43" s="1"/>
  <c r="L29" i="41"/>
  <c r="AI39" i="43" s="1"/>
  <c r="K29" i="42"/>
  <c r="AJ13" i="42"/>
  <c r="X13" i="42"/>
  <c r="Q83" i="11"/>
  <c r="Q83" i="44"/>
  <c r="K13" i="42"/>
  <c r="L13" i="42"/>
  <c r="AP23" i="43" s="1"/>
  <c r="L13" i="41"/>
  <c r="AI23" i="43" s="1"/>
  <c r="Q95" i="11"/>
  <c r="AJ25" i="42"/>
  <c r="Q95" i="44"/>
  <c r="X25" i="42"/>
  <c r="L25" i="42"/>
  <c r="AP35" i="43" s="1"/>
  <c r="L25" i="41"/>
  <c r="AI35" i="43" s="1"/>
  <c r="K25" i="42"/>
  <c r="Q103" i="11"/>
  <c r="X33" i="42"/>
  <c r="Q103" i="44"/>
  <c r="AJ33" i="42"/>
  <c r="K33" i="42"/>
  <c r="L33" i="41"/>
  <c r="AI43" i="43" s="1"/>
  <c r="L33" i="42"/>
  <c r="AP43" i="43" s="1"/>
  <c r="AJ37" i="42"/>
  <c r="Q107" i="44"/>
  <c r="X37" i="42"/>
  <c r="Q107" i="11"/>
  <c r="L37" i="42"/>
  <c r="AP47" i="43" s="1"/>
  <c r="L37" i="41"/>
  <c r="AI47" i="43" s="1"/>
  <c r="K37" i="42"/>
  <c r="L16" i="42"/>
  <c r="AP26" i="43" s="1"/>
  <c r="L16" i="41"/>
  <c r="AI26" i="43" s="1"/>
  <c r="AJ16" i="42"/>
  <c r="Q86" i="44"/>
  <c r="X16" i="42"/>
  <c r="Q86" i="11"/>
  <c r="K16" i="42"/>
  <c r="L8" i="42"/>
  <c r="L8" i="41"/>
  <c r="Q78" i="11"/>
  <c r="AJ8" i="42"/>
  <c r="X8" i="42"/>
  <c r="Q78" i="44"/>
  <c r="K8" i="42"/>
  <c r="K22" i="42"/>
  <c r="L22" i="41"/>
  <c r="AI32" i="43" s="1"/>
  <c r="Q92" i="44"/>
  <c r="X22" i="42"/>
  <c r="AJ22" i="42"/>
  <c r="Q92" i="11"/>
  <c r="L22" i="42"/>
  <c r="AP32" i="43" s="1"/>
  <c r="L10" i="42"/>
  <c r="AP20" i="43" s="1"/>
  <c r="K10" i="42"/>
  <c r="L10" i="41"/>
  <c r="AI20" i="43" s="1"/>
  <c r="X10" i="42"/>
  <c r="Q80" i="11"/>
  <c r="AJ10" i="42"/>
  <c r="Q80" i="44"/>
  <c r="V95" i="19"/>
  <c r="V94" i="19"/>
  <c r="K26" i="42"/>
  <c r="L26" i="41"/>
  <c r="AI36" i="43" s="1"/>
  <c r="X26" i="42"/>
  <c r="Q96" i="11"/>
  <c r="AJ26" i="42"/>
  <c r="L26" i="42"/>
  <c r="AP36" i="43" s="1"/>
  <c r="Q96" i="44"/>
  <c r="AJ17" i="42"/>
  <c r="Q87" i="44"/>
  <c r="Q87" i="11"/>
  <c r="X17" i="42"/>
  <c r="L17" i="42"/>
  <c r="AP27" i="43" s="1"/>
  <c r="L17" i="41"/>
  <c r="AI27" i="43" s="1"/>
  <c r="K17" i="42"/>
  <c r="L20" i="42"/>
  <c r="AP30" i="43" s="1"/>
  <c r="L20" i="41"/>
  <c r="AI30" i="43" s="1"/>
  <c r="Q90" i="44"/>
  <c r="Q90" i="11"/>
  <c r="X20" i="42"/>
  <c r="AJ20" i="42"/>
  <c r="K20" i="42"/>
  <c r="I49" i="42" l="1"/>
  <c r="AL59" i="43" s="1"/>
  <c r="AG49" i="42"/>
  <c r="U49" i="42"/>
  <c r="I120" i="15"/>
  <c r="I50" i="41" s="1"/>
  <c r="AE60" i="43" s="1"/>
  <c r="J121" i="15"/>
  <c r="D121" i="15"/>
  <c r="P12" i="56"/>
  <c r="O12" i="56"/>
  <c r="N12" i="56"/>
  <c r="F22" i="43"/>
  <c r="Q12" i="56"/>
  <c r="N16" i="58"/>
  <c r="U16" i="58"/>
  <c r="T16" i="58"/>
  <c r="S16" i="58"/>
  <c r="P16" i="58"/>
  <c r="R16" i="58"/>
  <c r="Q16" i="58"/>
  <c r="C26" i="43"/>
  <c r="B17" i="58"/>
  <c r="Q11" i="57"/>
  <c r="P11" i="57"/>
  <c r="O11" i="57"/>
  <c r="G21" i="43"/>
  <c r="N11" i="57"/>
  <c r="L122" i="15"/>
  <c r="K122" i="15"/>
  <c r="AO55" i="43"/>
  <c r="AO36" i="43"/>
  <c r="AO26" i="43"/>
  <c r="AO27" i="43"/>
  <c r="AO28" i="43"/>
  <c r="AO30" i="43"/>
  <c r="AO32" i="43"/>
  <c r="AO43" i="43"/>
  <c r="AO20" i="43"/>
  <c r="AO23" i="43"/>
  <c r="AO31" i="43"/>
  <c r="AO35" i="43"/>
  <c r="AO24" i="43"/>
  <c r="AO51" i="43"/>
  <c r="AO47" i="43"/>
  <c r="AO39" i="43"/>
  <c r="M12" i="55"/>
  <c r="Q12" i="55"/>
  <c r="P12" i="55"/>
  <c r="D22" i="43"/>
  <c r="N12" i="55"/>
  <c r="L124" i="11"/>
  <c r="K122" i="44"/>
  <c r="O12" i="55"/>
  <c r="J122" i="44"/>
  <c r="K124" i="11"/>
  <c r="B12" i="57"/>
  <c r="B54" i="42"/>
  <c r="B13" i="56"/>
  <c r="B13" i="55"/>
  <c r="B54" i="41"/>
  <c r="J118" i="19"/>
  <c r="T118" i="19" s="1"/>
  <c r="L122" i="44"/>
  <c r="B123" i="44"/>
  <c r="B123" i="15"/>
  <c r="AH49" i="42"/>
  <c r="V49" i="42"/>
  <c r="O119" i="44"/>
  <c r="J49" i="41"/>
  <c r="AF59" i="43" s="1"/>
  <c r="O119" i="11"/>
  <c r="P119" i="11"/>
  <c r="AI49" i="42"/>
  <c r="W49" i="42"/>
  <c r="P119" i="44"/>
  <c r="J49" i="42"/>
  <c r="AM59" i="43" s="1"/>
  <c r="K49" i="41"/>
  <c r="AH59" i="43" s="1"/>
  <c r="J124" i="11"/>
  <c r="B125" i="11"/>
  <c r="K117" i="19"/>
  <c r="U117" i="19" s="1"/>
  <c r="AG50" i="42" l="1"/>
  <c r="U50" i="42"/>
  <c r="I50" i="42"/>
  <c r="AL60" i="43" s="1"/>
  <c r="I121" i="15"/>
  <c r="I51" i="41" s="1"/>
  <c r="AE61" i="43" s="1"/>
  <c r="J122" i="15"/>
  <c r="D122" i="15"/>
  <c r="P13" i="56"/>
  <c r="F23" i="43"/>
  <c r="N13" i="56"/>
  <c r="Q13" i="56"/>
  <c r="Q17" i="58"/>
  <c r="U17" i="58"/>
  <c r="T17" i="58"/>
  <c r="N17" i="58"/>
  <c r="S17" i="58"/>
  <c r="P17" i="58"/>
  <c r="R17" i="58"/>
  <c r="B18" i="58"/>
  <c r="C27" i="43"/>
  <c r="P12" i="57"/>
  <c r="G22" i="43"/>
  <c r="Q12" i="57"/>
  <c r="O12" i="57"/>
  <c r="N12" i="57"/>
  <c r="K123" i="15"/>
  <c r="L123" i="15"/>
  <c r="D23" i="43"/>
  <c r="M13" i="55"/>
  <c r="K125" i="11"/>
  <c r="N13" i="55"/>
  <c r="P13" i="55"/>
  <c r="Q13" i="55"/>
  <c r="L123" i="44"/>
  <c r="K123" i="44"/>
  <c r="J125" i="11"/>
  <c r="L125" i="11"/>
  <c r="B124" i="15"/>
  <c r="B55" i="42"/>
  <c r="Q119" i="44"/>
  <c r="Q119" i="11"/>
  <c r="K49" i="42"/>
  <c r="L49" i="41"/>
  <c r="AI59" i="43" s="1"/>
  <c r="L49" i="42"/>
  <c r="AP59" i="43" s="1"/>
  <c r="X49" i="42"/>
  <c r="AJ49" i="42"/>
  <c r="J50" i="41"/>
  <c r="AF60" i="43" s="1"/>
  <c r="AH50" i="42"/>
  <c r="O120" i="11"/>
  <c r="V50" i="42"/>
  <c r="O120" i="44"/>
  <c r="L117" i="19"/>
  <c r="V117" i="19" s="1"/>
  <c r="K118" i="19"/>
  <c r="B126" i="11"/>
  <c r="K50" i="41"/>
  <c r="AH60" i="43" s="1"/>
  <c r="P120" i="11"/>
  <c r="J50" i="42"/>
  <c r="AM60" i="43" s="1"/>
  <c r="W50" i="42"/>
  <c r="AI50" i="42"/>
  <c r="P120" i="44"/>
  <c r="J123" i="44"/>
  <c r="B124" i="44"/>
  <c r="B55" i="41"/>
  <c r="B14" i="55"/>
  <c r="B14" i="56"/>
  <c r="B13" i="57"/>
  <c r="J119" i="19"/>
  <c r="T119" i="19" s="1"/>
  <c r="AG51" i="42" l="1"/>
  <c r="I51" i="42"/>
  <c r="AL61" i="43" s="1"/>
  <c r="U51" i="42"/>
  <c r="I122" i="15"/>
  <c r="I52" i="41" s="1"/>
  <c r="AE62" i="43" s="1"/>
  <c r="J123" i="15"/>
  <c r="D123" i="15"/>
  <c r="Q14" i="56"/>
  <c r="P14" i="56"/>
  <c r="N14" i="56"/>
  <c r="F24" i="43"/>
  <c r="T18" i="58"/>
  <c r="R18" i="58"/>
  <c r="P18" i="58"/>
  <c r="N18" i="58"/>
  <c r="U18" i="58"/>
  <c r="S18" i="58"/>
  <c r="Q18" i="58"/>
  <c r="B19" i="58"/>
  <c r="C28" i="43"/>
  <c r="G23" i="43"/>
  <c r="Q13" i="57"/>
  <c r="P13" i="57"/>
  <c r="N13" i="57"/>
  <c r="D124" i="15"/>
  <c r="L124" i="15"/>
  <c r="K124" i="15"/>
  <c r="AO59" i="43"/>
  <c r="P14" i="55"/>
  <c r="M14" i="55"/>
  <c r="N14" i="55"/>
  <c r="D24" i="43"/>
  <c r="K124" i="44"/>
  <c r="J124" i="44"/>
  <c r="Q14" i="55"/>
  <c r="L124" i="44"/>
  <c r="L126" i="11"/>
  <c r="K126" i="11"/>
  <c r="J126" i="11"/>
  <c r="O121" i="11"/>
  <c r="AH51" i="42"/>
  <c r="J51" i="41"/>
  <c r="AF61" i="43" s="1"/>
  <c r="V51" i="42"/>
  <c r="O121" i="44"/>
  <c r="J120" i="19"/>
  <c r="T120" i="19" s="1"/>
  <c r="B56" i="42"/>
  <c r="B14" i="57"/>
  <c r="K119" i="19"/>
  <c r="U119" i="19" s="1"/>
  <c r="B125" i="44"/>
  <c r="U52" i="42"/>
  <c r="K50" i="42"/>
  <c r="X50" i="42"/>
  <c r="Q120" i="11"/>
  <c r="AJ50" i="42"/>
  <c r="L50" i="41"/>
  <c r="AI60" i="43" s="1"/>
  <c r="L50" i="42"/>
  <c r="AP60" i="43" s="1"/>
  <c r="Q120" i="44"/>
  <c r="U118" i="19"/>
  <c r="B125" i="15"/>
  <c r="P121" i="11"/>
  <c r="J51" i="42"/>
  <c r="AM61" i="43" s="1"/>
  <c r="K51" i="41"/>
  <c r="AH61" i="43" s="1"/>
  <c r="AI51" i="42"/>
  <c r="W51" i="42"/>
  <c r="P121" i="44"/>
  <c r="B15" i="56"/>
  <c r="B15" i="55"/>
  <c r="B56" i="41"/>
  <c r="L118" i="19"/>
  <c r="V118" i="19" s="1"/>
  <c r="B127" i="11"/>
  <c r="AG52" i="42" l="1"/>
  <c r="I52" i="42"/>
  <c r="AL62" i="43" s="1"/>
  <c r="I123" i="15"/>
  <c r="I53" i="41" s="1"/>
  <c r="AE63" i="43" s="1"/>
  <c r="J124" i="15"/>
  <c r="P15" i="56"/>
  <c r="N15" i="56"/>
  <c r="F25" i="43"/>
  <c r="Q15" i="56"/>
  <c r="U19" i="58"/>
  <c r="S19" i="58"/>
  <c r="R19" i="58"/>
  <c r="Q19" i="58"/>
  <c r="P19" i="58"/>
  <c r="N19" i="58"/>
  <c r="T19" i="58"/>
  <c r="B20" i="58"/>
  <c r="C29" i="43"/>
  <c r="Q14" i="57"/>
  <c r="P14" i="57"/>
  <c r="G24" i="43"/>
  <c r="L125" i="15"/>
  <c r="K125" i="15"/>
  <c r="AO60" i="43"/>
  <c r="Q15" i="55"/>
  <c r="P15" i="55"/>
  <c r="N15" i="55"/>
  <c r="D25" i="43"/>
  <c r="L125" i="44"/>
  <c r="K125" i="44"/>
  <c r="J125" i="44"/>
  <c r="M15" i="55"/>
  <c r="N14" i="57"/>
  <c r="B126" i="15"/>
  <c r="L119" i="19"/>
  <c r="V119" i="19" s="1"/>
  <c r="K120" i="19"/>
  <c r="U120" i="19" s="1"/>
  <c r="B16" i="55"/>
  <c r="B16" i="56"/>
  <c r="B126" i="44"/>
  <c r="B15" i="57"/>
  <c r="B57" i="42"/>
  <c r="B57" i="41"/>
  <c r="O122" i="11"/>
  <c r="AH52" i="42"/>
  <c r="V52" i="42"/>
  <c r="J52" i="41"/>
  <c r="AF62" i="43" s="1"/>
  <c r="O122" i="44"/>
  <c r="K127" i="11"/>
  <c r="J127" i="11"/>
  <c r="L127" i="11"/>
  <c r="J52" i="42"/>
  <c r="AM62" i="43" s="1"/>
  <c r="P122" i="11"/>
  <c r="K52" i="41"/>
  <c r="AH62" i="43" s="1"/>
  <c r="W52" i="42"/>
  <c r="AI52" i="42"/>
  <c r="P122" i="44"/>
  <c r="J121" i="19"/>
  <c r="T121" i="19" s="1"/>
  <c r="L51" i="41"/>
  <c r="AI61" i="43" s="1"/>
  <c r="X51" i="42"/>
  <c r="K51" i="42"/>
  <c r="L51" i="42"/>
  <c r="AP61" i="43" s="1"/>
  <c r="Q121" i="11"/>
  <c r="AJ51" i="42"/>
  <c r="Q121" i="44"/>
  <c r="U53" i="42" l="1"/>
  <c r="AG53" i="42"/>
  <c r="I53" i="42"/>
  <c r="AL63" i="43" s="1"/>
  <c r="I124" i="15"/>
  <c r="I54" i="41" s="1"/>
  <c r="AE64" i="43" s="1"/>
  <c r="J125" i="15"/>
  <c r="D125" i="15"/>
  <c r="N16" i="56"/>
  <c r="F26" i="43"/>
  <c r="Q16" i="56"/>
  <c r="P16" i="56"/>
  <c r="N20" i="58"/>
  <c r="U20" i="58"/>
  <c r="T20" i="58"/>
  <c r="S20" i="58"/>
  <c r="R20" i="58"/>
  <c r="Q20" i="58"/>
  <c r="P20" i="58"/>
  <c r="B21" i="58"/>
  <c r="C30" i="43"/>
  <c r="Q15" i="57"/>
  <c r="P15" i="57"/>
  <c r="N15" i="57"/>
  <c r="G25" i="43"/>
  <c r="L126" i="15"/>
  <c r="K126" i="15"/>
  <c r="D126" i="15"/>
  <c r="AO61" i="43"/>
  <c r="Q16" i="55"/>
  <c r="P16" i="55"/>
  <c r="M16" i="55"/>
  <c r="D26" i="43"/>
  <c r="L127" i="44"/>
  <c r="K127" i="44"/>
  <c r="J127" i="44"/>
  <c r="N16" i="55"/>
  <c r="J122" i="19"/>
  <c r="T122" i="19" s="1"/>
  <c r="Q122" i="11"/>
  <c r="L52" i="42"/>
  <c r="AP62" i="43" s="1"/>
  <c r="X52" i="42"/>
  <c r="L52" i="41"/>
  <c r="AI62" i="43" s="1"/>
  <c r="AJ52" i="42"/>
  <c r="K52" i="42"/>
  <c r="Q122" i="44"/>
  <c r="K121" i="19"/>
  <c r="U121" i="19" s="1"/>
  <c r="L120" i="19"/>
  <c r="V120" i="19" s="1"/>
  <c r="P123" i="11"/>
  <c r="K53" i="41"/>
  <c r="AH63" i="43" s="1"/>
  <c r="W53" i="42"/>
  <c r="AI53" i="42"/>
  <c r="J53" i="42"/>
  <c r="AM63" i="43" s="1"/>
  <c r="P123" i="44"/>
  <c r="B16" i="57"/>
  <c r="L126" i="44"/>
  <c r="K126" i="44"/>
  <c r="J126" i="44"/>
  <c r="O123" i="11"/>
  <c r="AH53" i="42"/>
  <c r="V53" i="42"/>
  <c r="J53" i="41"/>
  <c r="AF63" i="43" s="1"/>
  <c r="O123" i="44"/>
  <c r="B17" i="56"/>
  <c r="B17" i="55"/>
  <c r="B127" i="15"/>
  <c r="AG54" i="42" l="1"/>
  <c r="U54" i="42"/>
  <c r="I54" i="42"/>
  <c r="AL64" i="43" s="1"/>
  <c r="I125" i="15"/>
  <c r="I55" i="41" s="1"/>
  <c r="AE65" i="43" s="1"/>
  <c r="J126" i="15"/>
  <c r="Q17" i="56"/>
  <c r="P17" i="56"/>
  <c r="F27" i="43"/>
  <c r="N17" i="56"/>
  <c r="Q21" i="58"/>
  <c r="P21" i="58"/>
  <c r="N21" i="58"/>
  <c r="U21" i="58"/>
  <c r="T21" i="58"/>
  <c r="S21" i="58"/>
  <c r="R21" i="58"/>
  <c r="B22" i="58"/>
  <c r="C31" i="43"/>
  <c r="P16" i="57"/>
  <c r="N16" i="57"/>
  <c r="Q16" i="57"/>
  <c r="G26" i="43"/>
  <c r="K127" i="15"/>
  <c r="D127" i="15"/>
  <c r="L127" i="15"/>
  <c r="AO62" i="43"/>
  <c r="M17" i="55"/>
  <c r="D27" i="43"/>
  <c r="Q17" i="55"/>
  <c r="N17" i="55"/>
  <c r="P17" i="55"/>
  <c r="O124" i="11"/>
  <c r="AH54" i="42"/>
  <c r="V54" i="42"/>
  <c r="J54" i="41"/>
  <c r="AF64" i="43" s="1"/>
  <c r="O124" i="44"/>
  <c r="K122" i="19"/>
  <c r="U122" i="19" s="1"/>
  <c r="B18" i="55"/>
  <c r="B18" i="56"/>
  <c r="Q123" i="11"/>
  <c r="L53" i="42"/>
  <c r="AP63" i="43" s="1"/>
  <c r="L53" i="41"/>
  <c r="AI63" i="43" s="1"/>
  <c r="K53" i="42"/>
  <c r="AJ53" i="42"/>
  <c r="X53" i="42"/>
  <c r="Q123" i="44"/>
  <c r="B17" i="57"/>
  <c r="L121" i="19"/>
  <c r="V121" i="19" s="1"/>
  <c r="J123" i="19"/>
  <c r="T123" i="19" s="1"/>
  <c r="J54" i="42"/>
  <c r="AM64" i="43" s="1"/>
  <c r="P124" i="11"/>
  <c r="K54" i="41"/>
  <c r="AH64" i="43" s="1"/>
  <c r="AI54" i="42"/>
  <c r="W54" i="42"/>
  <c r="P124" i="44"/>
  <c r="I55" i="42" l="1"/>
  <c r="AL65" i="43" s="1"/>
  <c r="U55" i="42"/>
  <c r="AG55" i="42"/>
  <c r="J127" i="15"/>
  <c r="J128" i="15" s="1"/>
  <c r="E128" i="44" s="1"/>
  <c r="L128" i="15"/>
  <c r="L129" i="15" s="1"/>
  <c r="L130" i="15" s="1"/>
  <c r="L131" i="15" s="1"/>
  <c r="L132" i="15" s="1"/>
  <c r="L133" i="15" s="1"/>
  <c r="L134" i="15" s="1"/>
  <c r="L135" i="15" s="1"/>
  <c r="L136" i="15" s="1"/>
  <c r="L137" i="15" s="1"/>
  <c r="L138" i="15" s="1"/>
  <c r="L139" i="15" s="1"/>
  <c r="L140" i="15" s="1"/>
  <c r="L141" i="15" s="1"/>
  <c r="L142" i="15" s="1"/>
  <c r="L143" i="15" s="1"/>
  <c r="L144" i="15" s="1"/>
  <c r="L145" i="15" s="1"/>
  <c r="L146" i="15" s="1"/>
  <c r="L147" i="15" s="1"/>
  <c r="L148" i="15" s="1"/>
  <c r="L149" i="15" s="1"/>
  <c r="L150" i="15" s="1"/>
  <c r="L151" i="15" s="1"/>
  <c r="L152" i="15" s="1"/>
  <c r="L153" i="15" s="1"/>
  <c r="L154" i="15" s="1"/>
  <c r="L155" i="15" s="1"/>
  <c r="L156" i="15" s="1"/>
  <c r="L157" i="15" s="1"/>
  <c r="L158" i="15" s="1"/>
  <c r="L159" i="15" s="1"/>
  <c r="L160" i="15" s="1"/>
  <c r="L161" i="15" s="1"/>
  <c r="L162" i="15" s="1"/>
  <c r="L163" i="15" s="1"/>
  <c r="L164" i="15" s="1"/>
  <c r="L165" i="15" s="1"/>
  <c r="L166" i="15" s="1"/>
  <c r="L167" i="15" s="1"/>
  <c r="L168" i="15" s="1"/>
  <c r="L169" i="15" s="1"/>
  <c r="L170" i="15" s="1"/>
  <c r="L171" i="15" s="1"/>
  <c r="L172" i="15" s="1"/>
  <c r="I126" i="15"/>
  <c r="I56" i="41" s="1"/>
  <c r="AE66" i="43" s="1"/>
  <c r="K128" i="15"/>
  <c r="K129" i="15" s="1"/>
  <c r="K130" i="15" s="1"/>
  <c r="K131" i="15" s="1"/>
  <c r="K132" i="15" s="1"/>
  <c r="K133" i="15" s="1"/>
  <c r="K134" i="15" s="1"/>
  <c r="K135" i="15" s="1"/>
  <c r="K136" i="15" s="1"/>
  <c r="K137" i="15" s="1"/>
  <c r="K138" i="15" s="1"/>
  <c r="K139" i="15" s="1"/>
  <c r="K140" i="15" s="1"/>
  <c r="K141" i="15" s="1"/>
  <c r="K142" i="15" s="1"/>
  <c r="K143" i="15" s="1"/>
  <c r="K144" i="15" s="1"/>
  <c r="K145" i="15" s="1"/>
  <c r="K146" i="15" s="1"/>
  <c r="K147" i="15" s="1"/>
  <c r="K148" i="15" s="1"/>
  <c r="K149" i="15" s="1"/>
  <c r="K150" i="15" s="1"/>
  <c r="K151" i="15" s="1"/>
  <c r="K152" i="15" s="1"/>
  <c r="K153" i="15" s="1"/>
  <c r="K154" i="15" s="1"/>
  <c r="K155" i="15" s="1"/>
  <c r="K156" i="15" s="1"/>
  <c r="K157" i="15" s="1"/>
  <c r="K158" i="15" s="1"/>
  <c r="K159" i="15" s="1"/>
  <c r="K160" i="15" s="1"/>
  <c r="K161" i="15" s="1"/>
  <c r="K162" i="15" s="1"/>
  <c r="K163" i="15" s="1"/>
  <c r="K164" i="15" s="1"/>
  <c r="K165" i="15" s="1"/>
  <c r="K166" i="15" s="1"/>
  <c r="K167" i="15" s="1"/>
  <c r="K168" i="15" s="1"/>
  <c r="K169" i="15" s="1"/>
  <c r="K170" i="15" s="1"/>
  <c r="K171" i="15" s="1"/>
  <c r="K172" i="15" s="1"/>
  <c r="F28" i="43"/>
  <c r="Q18" i="56"/>
  <c r="P18" i="56"/>
  <c r="N18" i="56"/>
  <c r="T22" i="58"/>
  <c r="S22" i="58"/>
  <c r="R22" i="58"/>
  <c r="Q22" i="58"/>
  <c r="P22" i="58"/>
  <c r="N22" i="58"/>
  <c r="U22" i="58"/>
  <c r="C32" i="43"/>
  <c r="B23" i="58"/>
  <c r="Q17" i="57"/>
  <c r="P17" i="57"/>
  <c r="N17" i="57"/>
  <c r="G27" i="43"/>
  <c r="AO63" i="43"/>
  <c r="Q18" i="55"/>
  <c r="M18" i="55"/>
  <c r="D28" i="43"/>
  <c r="Q127" i="44"/>
  <c r="P127" i="44"/>
  <c r="P18" i="55"/>
  <c r="N18" i="55"/>
  <c r="Q124" i="11"/>
  <c r="AJ54" i="42"/>
  <c r="X54" i="42"/>
  <c r="L54" i="42"/>
  <c r="AP64" i="43" s="1"/>
  <c r="K54" i="42"/>
  <c r="L54" i="41"/>
  <c r="AI64" i="43" s="1"/>
  <c r="Q124" i="44"/>
  <c r="L122" i="19"/>
  <c r="V122" i="19" s="1"/>
  <c r="K123" i="19"/>
  <c r="U123" i="19" s="1"/>
  <c r="J124" i="19"/>
  <c r="T124" i="19" s="1"/>
  <c r="B19" i="56"/>
  <c r="B19" i="55"/>
  <c r="V55" i="42"/>
  <c r="O125" i="11"/>
  <c r="J55" i="41"/>
  <c r="AF65" i="43" s="1"/>
  <c r="AH55" i="42"/>
  <c r="O125" i="44"/>
  <c r="P125" i="11"/>
  <c r="K55" i="41"/>
  <c r="AH65" i="43" s="1"/>
  <c r="AI55" i="42"/>
  <c r="W55" i="42"/>
  <c r="J55" i="42"/>
  <c r="AM65" i="43" s="1"/>
  <c r="P125" i="44"/>
  <c r="B18" i="57"/>
  <c r="I56" i="42" l="1"/>
  <c r="AL66" i="43" s="1"/>
  <c r="U56" i="42"/>
  <c r="AG56" i="42"/>
  <c r="F128" i="44"/>
  <c r="F129" i="44" s="1"/>
  <c r="F130" i="44" s="1"/>
  <c r="F131" i="44" s="1"/>
  <c r="F132" i="44" s="1"/>
  <c r="F133" i="44" s="1"/>
  <c r="F134" i="44" s="1"/>
  <c r="F135" i="44" s="1"/>
  <c r="F136" i="44" s="1"/>
  <c r="F137" i="44" s="1"/>
  <c r="F138" i="44" s="1"/>
  <c r="F139" i="44" s="1"/>
  <c r="F140" i="44" s="1"/>
  <c r="F141" i="44" s="1"/>
  <c r="F142" i="44" s="1"/>
  <c r="F143" i="44" s="1"/>
  <c r="F144" i="44" s="1"/>
  <c r="F145" i="44" s="1"/>
  <c r="F146" i="44" s="1"/>
  <c r="F147" i="44" s="1"/>
  <c r="F148" i="44" s="1"/>
  <c r="F149" i="44" s="1"/>
  <c r="F150" i="44" s="1"/>
  <c r="F151" i="44" s="1"/>
  <c r="F152" i="44" s="1"/>
  <c r="F153" i="44" s="1"/>
  <c r="F154" i="44" s="1"/>
  <c r="F155" i="44" s="1"/>
  <c r="F156" i="44" s="1"/>
  <c r="F157" i="44" s="1"/>
  <c r="F158" i="44" s="1"/>
  <c r="F159" i="44" s="1"/>
  <c r="F160" i="44" s="1"/>
  <c r="F161" i="44" s="1"/>
  <c r="F162" i="44" s="1"/>
  <c r="F163" i="44" s="1"/>
  <c r="F164" i="44" s="1"/>
  <c r="F165" i="44" s="1"/>
  <c r="F166" i="44" s="1"/>
  <c r="F167" i="44" s="1"/>
  <c r="F168" i="44" s="1"/>
  <c r="F169" i="44" s="1"/>
  <c r="F170" i="44" s="1"/>
  <c r="F171" i="44" s="1"/>
  <c r="F172" i="44" s="1"/>
  <c r="O127" i="44"/>
  <c r="I127" i="15"/>
  <c r="I57" i="41" s="1"/>
  <c r="AE67" i="43" s="1"/>
  <c r="J129" i="15"/>
  <c r="E129" i="44" s="1"/>
  <c r="I128" i="15"/>
  <c r="P19" i="56"/>
  <c r="F29" i="43"/>
  <c r="N19" i="56"/>
  <c r="Q19" i="56"/>
  <c r="U23" i="58"/>
  <c r="T23" i="58"/>
  <c r="S23" i="58"/>
  <c r="R23" i="58"/>
  <c r="Q23" i="58"/>
  <c r="P23" i="58"/>
  <c r="N23" i="58"/>
  <c r="B24" i="58"/>
  <c r="C33" i="43"/>
  <c r="N18" i="57"/>
  <c r="Q18" i="57"/>
  <c r="P18" i="57"/>
  <c r="G28" i="43"/>
  <c r="AO64" i="43"/>
  <c r="G128" i="44"/>
  <c r="G129" i="44" s="1"/>
  <c r="G130" i="44" s="1"/>
  <c r="G131" i="44" s="1"/>
  <c r="G132" i="44" s="1"/>
  <c r="G133" i="44" s="1"/>
  <c r="G134" i="44" s="1"/>
  <c r="G135" i="44" s="1"/>
  <c r="G136" i="44" s="1"/>
  <c r="G137" i="44" s="1"/>
  <c r="G138" i="44" s="1"/>
  <c r="G139" i="44" s="1"/>
  <c r="G140" i="44" s="1"/>
  <c r="G141" i="44" s="1"/>
  <c r="G142" i="44" s="1"/>
  <c r="G143" i="44" s="1"/>
  <c r="G144" i="44" s="1"/>
  <c r="G145" i="44" s="1"/>
  <c r="G146" i="44" s="1"/>
  <c r="G147" i="44" s="1"/>
  <c r="G148" i="44" s="1"/>
  <c r="G149" i="44" s="1"/>
  <c r="G150" i="44" s="1"/>
  <c r="G151" i="44" s="1"/>
  <c r="G152" i="44" s="1"/>
  <c r="G153" i="44" s="1"/>
  <c r="G154" i="44" s="1"/>
  <c r="G155" i="44" s="1"/>
  <c r="G156" i="44" s="1"/>
  <c r="G157" i="44" s="1"/>
  <c r="G158" i="44" s="1"/>
  <c r="G159" i="44" s="1"/>
  <c r="G160" i="44" s="1"/>
  <c r="G161" i="44" s="1"/>
  <c r="G162" i="44" s="1"/>
  <c r="G163" i="44" s="1"/>
  <c r="G164" i="44" s="1"/>
  <c r="G165" i="44" s="1"/>
  <c r="G166" i="44" s="1"/>
  <c r="G167" i="44" s="1"/>
  <c r="G168" i="44" s="1"/>
  <c r="G169" i="44" s="1"/>
  <c r="G170" i="44" s="1"/>
  <c r="G171" i="44" s="1"/>
  <c r="G172" i="44" s="1"/>
  <c r="P19" i="55"/>
  <c r="N19" i="55"/>
  <c r="M19" i="55"/>
  <c r="D29" i="43"/>
  <c r="Q19" i="55"/>
  <c r="P126" i="11"/>
  <c r="J56" i="42"/>
  <c r="AM66" i="43" s="1"/>
  <c r="AI56" i="42"/>
  <c r="K56" i="41"/>
  <c r="AH66" i="43" s="1"/>
  <c r="W56" i="42"/>
  <c r="P126" i="44"/>
  <c r="O126" i="11"/>
  <c r="AH56" i="42"/>
  <c r="J56" i="41"/>
  <c r="AF66" i="43" s="1"/>
  <c r="V56" i="42"/>
  <c r="O126" i="44"/>
  <c r="K124" i="19"/>
  <c r="U124" i="19" s="1"/>
  <c r="B19" i="57"/>
  <c r="L123" i="19"/>
  <c r="V123" i="19" s="1"/>
  <c r="B20" i="55"/>
  <c r="B20" i="56"/>
  <c r="J125" i="19"/>
  <c r="T125" i="19" s="1"/>
  <c r="Q125" i="11"/>
  <c r="L55" i="42"/>
  <c r="AP65" i="43" s="1"/>
  <c r="L55" i="41"/>
  <c r="AI65" i="43" s="1"/>
  <c r="K55" i="42"/>
  <c r="AJ55" i="42"/>
  <c r="X55" i="42"/>
  <c r="Q125" i="44"/>
  <c r="I57" i="42" l="1"/>
  <c r="AL67" i="43" s="1"/>
  <c r="AG57" i="42"/>
  <c r="U57" i="42"/>
  <c r="J130" i="15"/>
  <c r="I129" i="15"/>
  <c r="P20" i="56"/>
  <c r="N20" i="56"/>
  <c r="Q20" i="56"/>
  <c r="F30" i="43"/>
  <c r="N24" i="58"/>
  <c r="U24" i="58"/>
  <c r="T24" i="58"/>
  <c r="S24" i="58"/>
  <c r="R24" i="58"/>
  <c r="Q24" i="58"/>
  <c r="P24" i="58"/>
  <c r="B25" i="58"/>
  <c r="C34" i="43"/>
  <c r="Q19" i="57"/>
  <c r="P19" i="57"/>
  <c r="N19" i="57"/>
  <c r="G29" i="43"/>
  <c r="AO65" i="43"/>
  <c r="M20" i="55"/>
  <c r="N20" i="55"/>
  <c r="D30" i="43"/>
  <c r="Q20" i="55"/>
  <c r="P20" i="55"/>
  <c r="L124" i="19"/>
  <c r="V124" i="19" s="1"/>
  <c r="P127" i="11"/>
  <c r="J57" i="42"/>
  <c r="AM67" i="43" s="1"/>
  <c r="AI57" i="42"/>
  <c r="K57" i="41"/>
  <c r="AH67" i="43" s="1"/>
  <c r="W57" i="42"/>
  <c r="K125" i="19"/>
  <c r="U125" i="19" s="1"/>
  <c r="B21" i="56"/>
  <c r="B21" i="55"/>
  <c r="B20" i="57"/>
  <c r="Q126" i="11"/>
  <c r="X56" i="42"/>
  <c r="L56" i="41"/>
  <c r="AI66" i="43" s="1"/>
  <c r="K56" i="42"/>
  <c r="AJ56" i="42"/>
  <c r="L56" i="42"/>
  <c r="AP66" i="43" s="1"/>
  <c r="Q126" i="44"/>
  <c r="O127" i="11"/>
  <c r="J57" i="41"/>
  <c r="AF67" i="43" s="1"/>
  <c r="AH57" i="42"/>
  <c r="V57" i="42"/>
  <c r="J131" i="15" l="1"/>
  <c r="I130" i="15"/>
  <c r="E130" i="44"/>
  <c r="Q21" i="56"/>
  <c r="P21" i="56"/>
  <c r="N21" i="56"/>
  <c r="F31" i="43"/>
  <c r="Q25" i="58"/>
  <c r="P25" i="58"/>
  <c r="N25" i="58"/>
  <c r="U25" i="58"/>
  <c r="T25" i="58"/>
  <c r="S25" i="58"/>
  <c r="R25" i="58"/>
  <c r="C35" i="43"/>
  <c r="B26" i="58"/>
  <c r="P20" i="57"/>
  <c r="N20" i="57"/>
  <c r="Q20" i="57"/>
  <c r="G30" i="43"/>
  <c r="AO66" i="43"/>
  <c r="Q21" i="55"/>
  <c r="P21" i="55"/>
  <c r="N21" i="55"/>
  <c r="M21" i="55"/>
  <c r="D31" i="43"/>
  <c r="B21" i="57"/>
  <c r="L125" i="19"/>
  <c r="V125" i="19" s="1"/>
  <c r="Q127" i="11"/>
  <c r="AJ57" i="42"/>
  <c r="K57" i="42"/>
  <c r="X57" i="42"/>
  <c r="L57" i="42"/>
  <c r="AP67" i="43" s="1"/>
  <c r="L57" i="41"/>
  <c r="AI67" i="43" s="1"/>
  <c r="B22" i="55"/>
  <c r="B22" i="56"/>
  <c r="E131" i="44" l="1"/>
  <c r="J132" i="15"/>
  <c r="I131" i="15"/>
  <c r="Q22" i="56"/>
  <c r="P22" i="56"/>
  <c r="N22" i="56"/>
  <c r="F32" i="43"/>
  <c r="T26" i="58"/>
  <c r="S26" i="58"/>
  <c r="R26" i="58"/>
  <c r="Q26" i="58"/>
  <c r="P26" i="58"/>
  <c r="N26" i="58"/>
  <c r="U26" i="58"/>
  <c r="C36" i="43"/>
  <c r="B27" i="58"/>
  <c r="Q21" i="57"/>
  <c r="N21" i="57"/>
  <c r="G31" i="43"/>
  <c r="P21" i="57"/>
  <c r="AO67" i="43"/>
  <c r="Q22" i="55"/>
  <c r="N22" i="55"/>
  <c r="D32" i="43"/>
  <c r="P22" i="55"/>
  <c r="M22" i="55"/>
  <c r="B23" i="56"/>
  <c r="B23" i="55"/>
  <c r="B22" i="57"/>
  <c r="J133" i="15" l="1"/>
  <c r="I132" i="15"/>
  <c r="E132" i="44"/>
  <c r="N23" i="56"/>
  <c r="P23" i="56"/>
  <c r="Q23" i="56"/>
  <c r="F33" i="43"/>
  <c r="U27" i="58"/>
  <c r="T27" i="58"/>
  <c r="S27" i="58"/>
  <c r="R27" i="58"/>
  <c r="Q27" i="58"/>
  <c r="P27" i="58"/>
  <c r="N27" i="58"/>
  <c r="C37" i="43"/>
  <c r="B28" i="58"/>
  <c r="Q22" i="57"/>
  <c r="P22" i="57"/>
  <c r="N22" i="57"/>
  <c r="G32" i="43"/>
  <c r="M23" i="55"/>
  <c r="P23" i="55"/>
  <c r="Q23" i="55"/>
  <c r="D33" i="43"/>
  <c r="N23" i="55"/>
  <c r="B24" i="55"/>
  <c r="B24" i="56"/>
  <c r="B23" i="57"/>
  <c r="E133" i="44" l="1"/>
  <c r="J134" i="15"/>
  <c r="I133" i="15"/>
  <c r="Q24" i="56"/>
  <c r="P24" i="56"/>
  <c r="N24" i="56"/>
  <c r="F34" i="43"/>
  <c r="N28" i="58"/>
  <c r="M28" i="58"/>
  <c r="U28" i="58"/>
  <c r="T28" i="58"/>
  <c r="S28" i="58"/>
  <c r="R28" i="58"/>
  <c r="Q28" i="58"/>
  <c r="P28" i="58"/>
  <c r="B29" i="58"/>
  <c r="C38" i="43"/>
  <c r="Q23" i="57"/>
  <c r="P23" i="57"/>
  <c r="N23" i="57"/>
  <c r="G33" i="43"/>
  <c r="N24" i="55"/>
  <c r="D34" i="43"/>
  <c r="Q24" i="55"/>
  <c r="P24" i="55"/>
  <c r="M24" i="55"/>
  <c r="B24" i="57"/>
  <c r="B25" i="56"/>
  <c r="B25" i="55"/>
  <c r="J135" i="15" l="1"/>
  <c r="I134" i="15"/>
  <c r="E134" i="44"/>
  <c r="E135" i="44" s="1"/>
  <c r="Q25" i="56"/>
  <c r="P25" i="56"/>
  <c r="N25" i="56"/>
  <c r="F35" i="43"/>
  <c r="Q29" i="58"/>
  <c r="P29" i="58"/>
  <c r="N29" i="58"/>
  <c r="M29" i="58"/>
  <c r="U29" i="58"/>
  <c r="T29" i="58"/>
  <c r="S29" i="58"/>
  <c r="R29" i="58"/>
  <c r="B30" i="58"/>
  <c r="C39" i="43"/>
  <c r="P24" i="57"/>
  <c r="N24" i="57"/>
  <c r="Q24" i="57"/>
  <c r="G34" i="43"/>
  <c r="P25" i="55"/>
  <c r="N25" i="55"/>
  <c r="M25" i="55"/>
  <c r="D35" i="43"/>
  <c r="Q25" i="55"/>
  <c r="B26" i="55"/>
  <c r="B26" i="56"/>
  <c r="B25" i="57"/>
  <c r="J136" i="15" l="1"/>
  <c r="I135" i="15"/>
  <c r="Q26" i="56"/>
  <c r="P26" i="56"/>
  <c r="N26" i="56"/>
  <c r="F36" i="43"/>
  <c r="T30" i="58"/>
  <c r="S30" i="58"/>
  <c r="R30" i="58"/>
  <c r="Q30" i="58"/>
  <c r="P30" i="58"/>
  <c r="N30" i="58"/>
  <c r="M30" i="58"/>
  <c r="U30" i="58"/>
  <c r="B31" i="58"/>
  <c r="C40" i="43"/>
  <c r="Q25" i="57"/>
  <c r="N25" i="57"/>
  <c r="G35" i="43"/>
  <c r="P25" i="57"/>
  <c r="Q26" i="55"/>
  <c r="P26" i="55"/>
  <c r="N26" i="55"/>
  <c r="D36" i="43"/>
  <c r="M26" i="55"/>
  <c r="B27" i="56"/>
  <c r="B27" i="55"/>
  <c r="B26" i="57"/>
  <c r="J137" i="15" l="1"/>
  <c r="I136" i="15"/>
  <c r="E136" i="44"/>
  <c r="N27" i="56"/>
  <c r="P27" i="56"/>
  <c r="F37" i="43"/>
  <c r="Q27" i="56"/>
  <c r="U31" i="58"/>
  <c r="T31" i="58"/>
  <c r="S31" i="58"/>
  <c r="R31" i="58"/>
  <c r="Q31" i="58"/>
  <c r="P31" i="58"/>
  <c r="N31" i="58"/>
  <c r="M31" i="58"/>
  <c r="C41" i="43"/>
  <c r="B32" i="58"/>
  <c r="Q26" i="57"/>
  <c r="P26" i="57"/>
  <c r="N26" i="57"/>
  <c r="G36" i="43"/>
  <c r="M27" i="55"/>
  <c r="D37" i="43"/>
  <c r="P27" i="55"/>
  <c r="N27" i="55"/>
  <c r="Q27" i="55"/>
  <c r="B28" i="55"/>
  <c r="B28" i="56"/>
  <c r="B27" i="57"/>
  <c r="E137" i="44" l="1"/>
  <c r="J138" i="15"/>
  <c r="I137" i="15"/>
  <c r="P28" i="56"/>
  <c r="N28" i="56"/>
  <c r="M28" i="56"/>
  <c r="F38" i="43"/>
  <c r="N32" i="58"/>
  <c r="M32" i="58"/>
  <c r="U32" i="58"/>
  <c r="T32" i="58"/>
  <c r="S32" i="58"/>
  <c r="R32" i="58"/>
  <c r="Q32" i="58"/>
  <c r="P32" i="58"/>
  <c r="C42" i="43"/>
  <c r="B33" i="58"/>
  <c r="Q27" i="57"/>
  <c r="P27" i="57"/>
  <c r="N27" i="57"/>
  <c r="G37" i="43"/>
  <c r="N28" i="55"/>
  <c r="D38" i="43"/>
  <c r="P28" i="55"/>
  <c r="Q28" i="55"/>
  <c r="M28" i="55"/>
  <c r="Q28" i="56"/>
  <c r="B28" i="57"/>
  <c r="B29" i="56"/>
  <c r="B29" i="55"/>
  <c r="J139" i="15" l="1"/>
  <c r="I138" i="15"/>
  <c r="E138" i="44"/>
  <c r="E139" i="44" s="1"/>
  <c r="Q29" i="56"/>
  <c r="P29" i="56"/>
  <c r="F39" i="43"/>
  <c r="N29" i="56"/>
  <c r="M29" i="56"/>
  <c r="Q33" i="58"/>
  <c r="P33" i="58"/>
  <c r="N33" i="58"/>
  <c r="M33" i="58"/>
  <c r="U33" i="58"/>
  <c r="T33" i="58"/>
  <c r="S33" i="58"/>
  <c r="R33" i="58"/>
  <c r="C43" i="43"/>
  <c r="B34" i="58"/>
  <c r="N28" i="57"/>
  <c r="Q28" i="57"/>
  <c r="M28" i="57"/>
  <c r="G38" i="43"/>
  <c r="M29" i="55"/>
  <c r="P29" i="55"/>
  <c r="Q29" i="55"/>
  <c r="N29" i="55"/>
  <c r="D39" i="43"/>
  <c r="P28" i="57"/>
  <c r="B30" i="55"/>
  <c r="B30" i="56"/>
  <c r="B29" i="57"/>
  <c r="J140" i="15" l="1"/>
  <c r="I139" i="15"/>
  <c r="M30" i="56"/>
  <c r="F40" i="43"/>
  <c r="P30" i="56"/>
  <c r="Q30" i="56"/>
  <c r="N30" i="56"/>
  <c r="T34" i="58"/>
  <c r="S34" i="58"/>
  <c r="R34" i="58"/>
  <c r="Q34" i="58"/>
  <c r="P34" i="58"/>
  <c r="N34" i="58"/>
  <c r="M34" i="58"/>
  <c r="U34" i="58"/>
  <c r="B35" i="58"/>
  <c r="C44" i="43"/>
  <c r="P29" i="57"/>
  <c r="N29" i="57"/>
  <c r="M29" i="57"/>
  <c r="G39" i="43"/>
  <c r="N30" i="55"/>
  <c r="D40" i="43"/>
  <c r="M30" i="55"/>
  <c r="Q30" i="55"/>
  <c r="P30" i="55"/>
  <c r="Q29" i="57"/>
  <c r="B30" i="57"/>
  <c r="B31" i="56"/>
  <c r="B31" i="55"/>
  <c r="J141" i="15" l="1"/>
  <c r="I140" i="15"/>
  <c r="E140" i="44"/>
  <c r="E141" i="44" s="1"/>
  <c r="M31" i="56"/>
  <c r="P31" i="56"/>
  <c r="F41" i="43"/>
  <c r="Q31" i="56"/>
  <c r="U35" i="58"/>
  <c r="T35" i="58"/>
  <c r="S35" i="58"/>
  <c r="R35" i="58"/>
  <c r="Q35" i="58"/>
  <c r="P35" i="58"/>
  <c r="N35" i="58"/>
  <c r="M35" i="58"/>
  <c r="C45" i="43"/>
  <c r="B36" i="58"/>
  <c r="Q30" i="57"/>
  <c r="P30" i="57"/>
  <c r="N30" i="57"/>
  <c r="M30" i="57"/>
  <c r="G40" i="43"/>
  <c r="Q31" i="55"/>
  <c r="P31" i="55"/>
  <c r="N31" i="55"/>
  <c r="M31" i="55"/>
  <c r="D41" i="43"/>
  <c r="N31" i="56"/>
  <c r="B32" i="55"/>
  <c r="B32" i="56"/>
  <c r="B31" i="57"/>
  <c r="J142" i="15" l="1"/>
  <c r="I141" i="15"/>
  <c r="Q32" i="56"/>
  <c r="N32" i="56"/>
  <c r="M32" i="56"/>
  <c r="F42" i="43"/>
  <c r="N36" i="58"/>
  <c r="M36" i="58"/>
  <c r="U36" i="58"/>
  <c r="T36" i="58"/>
  <c r="S36" i="58"/>
  <c r="R36" i="58"/>
  <c r="Q36" i="58"/>
  <c r="P36" i="58"/>
  <c r="B37" i="58"/>
  <c r="C46" i="43"/>
  <c r="M31" i="57"/>
  <c r="Q31" i="57"/>
  <c r="P31" i="57"/>
  <c r="N31" i="57"/>
  <c r="G41" i="43"/>
  <c r="P32" i="55"/>
  <c r="M32" i="55"/>
  <c r="D42" i="43"/>
  <c r="N32" i="55"/>
  <c r="Q32" i="55"/>
  <c r="P32" i="56"/>
  <c r="B32" i="57"/>
  <c r="B33" i="56"/>
  <c r="B33" i="55"/>
  <c r="J143" i="15" l="1"/>
  <c r="I142" i="15"/>
  <c r="E142" i="44"/>
  <c r="E143" i="44" s="1"/>
  <c r="Q33" i="56"/>
  <c r="P33" i="56"/>
  <c r="M33" i="56"/>
  <c r="N33" i="56"/>
  <c r="F43" i="43"/>
  <c r="Q37" i="58"/>
  <c r="P37" i="58"/>
  <c r="N37" i="58"/>
  <c r="M37" i="58"/>
  <c r="U37" i="58"/>
  <c r="T37" i="58"/>
  <c r="R37" i="58"/>
  <c r="S37" i="58"/>
  <c r="C47" i="43"/>
  <c r="B38" i="58"/>
  <c r="P32" i="57"/>
  <c r="N32" i="57"/>
  <c r="M32" i="57"/>
  <c r="Q32" i="57"/>
  <c r="G42" i="43"/>
  <c r="M33" i="55"/>
  <c r="P33" i="55"/>
  <c r="N33" i="55"/>
  <c r="D43" i="43"/>
  <c r="Q33" i="55"/>
  <c r="B34" i="55"/>
  <c r="B34" i="56"/>
  <c r="B33" i="57"/>
  <c r="J144" i="15" l="1"/>
  <c r="I143" i="15"/>
  <c r="M34" i="56"/>
  <c r="Q34" i="56"/>
  <c r="P34" i="56"/>
  <c r="N34" i="56"/>
  <c r="F44" i="43"/>
  <c r="T38" i="58"/>
  <c r="S38" i="58"/>
  <c r="R38" i="58"/>
  <c r="Q38" i="58"/>
  <c r="P38" i="58"/>
  <c r="N38" i="58"/>
  <c r="M38" i="58"/>
  <c r="U38" i="58"/>
  <c r="B39" i="58"/>
  <c r="C48" i="43"/>
  <c r="Q33" i="57"/>
  <c r="P33" i="57"/>
  <c r="N33" i="57"/>
  <c r="M33" i="57"/>
  <c r="G43" i="43"/>
  <c r="Q34" i="55"/>
  <c r="N34" i="55"/>
  <c r="P34" i="55"/>
  <c r="D44" i="43"/>
  <c r="M34" i="55"/>
  <c r="B35" i="56"/>
  <c r="B35" i="55"/>
  <c r="B34" i="57"/>
  <c r="J145" i="15" l="1"/>
  <c r="I144" i="15"/>
  <c r="E144" i="44"/>
  <c r="E145" i="44" s="1"/>
  <c r="N35" i="56"/>
  <c r="P35" i="56"/>
  <c r="F45" i="43"/>
  <c r="Q35" i="56"/>
  <c r="U39" i="58"/>
  <c r="T39" i="58"/>
  <c r="S39" i="58"/>
  <c r="R39" i="58"/>
  <c r="Q39" i="58"/>
  <c r="P39" i="58"/>
  <c r="N39" i="58"/>
  <c r="M39" i="58"/>
  <c r="C49" i="43"/>
  <c r="B40" i="58"/>
  <c r="Q34" i="57"/>
  <c r="P34" i="57"/>
  <c r="N34" i="57"/>
  <c r="M34" i="57"/>
  <c r="G44" i="43"/>
  <c r="P35" i="55"/>
  <c r="Q35" i="55"/>
  <c r="D45" i="43"/>
  <c r="N35" i="55"/>
  <c r="M35" i="55"/>
  <c r="M35" i="56"/>
  <c r="B36" i="55"/>
  <c r="B36" i="56"/>
  <c r="B35" i="57"/>
  <c r="J146" i="15" l="1"/>
  <c r="I145" i="15"/>
  <c r="Q36" i="56"/>
  <c r="P36" i="56"/>
  <c r="N36" i="56"/>
  <c r="M36" i="56"/>
  <c r="F46" i="43"/>
  <c r="N40" i="58"/>
  <c r="M40" i="58"/>
  <c r="U40" i="58"/>
  <c r="T40" i="58"/>
  <c r="S40" i="58"/>
  <c r="R40" i="58"/>
  <c r="Q40" i="58"/>
  <c r="P40" i="58"/>
  <c r="C50" i="43"/>
  <c r="B41" i="58"/>
  <c r="M35" i="57"/>
  <c r="Q35" i="57"/>
  <c r="P35" i="57"/>
  <c r="N35" i="57"/>
  <c r="G45" i="43"/>
  <c r="D46" i="43"/>
  <c r="Q36" i="55"/>
  <c r="P36" i="55"/>
  <c r="M36" i="55"/>
  <c r="N36" i="55"/>
  <c r="B37" i="56"/>
  <c r="B37" i="55"/>
  <c r="B36" i="57"/>
  <c r="J147" i="15" l="1"/>
  <c r="I146" i="15"/>
  <c r="E146" i="44"/>
  <c r="E147" i="44" s="1"/>
  <c r="Q37" i="56"/>
  <c r="P37" i="56"/>
  <c r="N37" i="56"/>
  <c r="F47" i="43"/>
  <c r="M37" i="56"/>
  <c r="Q41" i="58"/>
  <c r="P41" i="58"/>
  <c r="N41" i="58"/>
  <c r="M41" i="58"/>
  <c r="U41" i="58"/>
  <c r="T41" i="58"/>
  <c r="S41" i="58"/>
  <c r="R41" i="58"/>
  <c r="C51" i="43"/>
  <c r="B42" i="58"/>
  <c r="N36" i="57"/>
  <c r="M36" i="57"/>
  <c r="Q36" i="57"/>
  <c r="G46" i="43"/>
  <c r="Q37" i="55"/>
  <c r="P37" i="55"/>
  <c r="N37" i="55"/>
  <c r="M37" i="55"/>
  <c r="D47" i="43"/>
  <c r="P36" i="57"/>
  <c r="B38" i="55"/>
  <c r="B38" i="56"/>
  <c r="B37" i="57"/>
  <c r="J148" i="15" l="1"/>
  <c r="I147" i="15"/>
  <c r="M38" i="56"/>
  <c r="P38" i="56"/>
  <c r="N38" i="56"/>
  <c r="F48" i="43"/>
  <c r="Q38" i="56"/>
  <c r="T42" i="58"/>
  <c r="S42" i="58"/>
  <c r="R42" i="58"/>
  <c r="Q42" i="58"/>
  <c r="P42" i="58"/>
  <c r="N42" i="58"/>
  <c r="M42" i="58"/>
  <c r="U42" i="58"/>
  <c r="B43" i="58"/>
  <c r="C52" i="43"/>
  <c r="Q37" i="57"/>
  <c r="P37" i="57"/>
  <c r="N37" i="57"/>
  <c r="M37" i="57"/>
  <c r="G47" i="43"/>
  <c r="Q38" i="55"/>
  <c r="P38" i="55"/>
  <c r="D48" i="43"/>
  <c r="N38" i="55"/>
  <c r="M38" i="55"/>
  <c r="B38" i="57"/>
  <c r="B39" i="56"/>
  <c r="B39" i="55"/>
  <c r="J149" i="15" l="1"/>
  <c r="I148" i="15"/>
  <c r="E148" i="44"/>
  <c r="E149" i="44" s="1"/>
  <c r="N39" i="56"/>
  <c r="P39" i="56"/>
  <c r="F49" i="43"/>
  <c r="Q39" i="56"/>
  <c r="U43" i="58"/>
  <c r="T43" i="58"/>
  <c r="S43" i="58"/>
  <c r="R43" i="58"/>
  <c r="Q43" i="58"/>
  <c r="P43" i="58"/>
  <c r="N43" i="58"/>
  <c r="M43" i="58"/>
  <c r="C53" i="43"/>
  <c r="B44" i="58"/>
  <c r="Q38" i="57"/>
  <c r="P38" i="57"/>
  <c r="N38" i="57"/>
  <c r="M38" i="57"/>
  <c r="G48" i="43"/>
  <c r="P39" i="55"/>
  <c r="N39" i="55"/>
  <c r="M39" i="55"/>
  <c r="D49" i="43"/>
  <c r="Q39" i="55"/>
  <c r="M39" i="56"/>
  <c r="B40" i="55"/>
  <c r="B40" i="56"/>
  <c r="B39" i="57"/>
  <c r="J150" i="15" l="1"/>
  <c r="I149" i="15"/>
  <c r="Q40" i="56"/>
  <c r="P40" i="56"/>
  <c r="N40" i="56"/>
  <c r="M40" i="56"/>
  <c r="F50" i="43"/>
  <c r="N44" i="58"/>
  <c r="M44" i="58"/>
  <c r="U44" i="58"/>
  <c r="T44" i="58"/>
  <c r="S44" i="58"/>
  <c r="R44" i="58"/>
  <c r="Q44" i="58"/>
  <c r="P44" i="58"/>
  <c r="B45" i="58"/>
  <c r="C54" i="43"/>
  <c r="M39" i="57"/>
  <c r="Q39" i="57"/>
  <c r="P39" i="57"/>
  <c r="N39" i="57"/>
  <c r="G49" i="43"/>
  <c r="N40" i="55"/>
  <c r="P40" i="55"/>
  <c r="D50" i="43"/>
  <c r="Q40" i="55"/>
  <c r="M40" i="55"/>
  <c r="B41" i="56"/>
  <c r="B41" i="55"/>
  <c r="B40" i="57"/>
  <c r="J151" i="15" l="1"/>
  <c r="I150" i="15"/>
  <c r="E150" i="44"/>
  <c r="Q41" i="56"/>
  <c r="P41" i="56"/>
  <c r="F51" i="43"/>
  <c r="N41" i="56"/>
  <c r="M41" i="56"/>
  <c r="Q45" i="58"/>
  <c r="P45" i="58"/>
  <c r="N45" i="58"/>
  <c r="M45" i="58"/>
  <c r="U45" i="58"/>
  <c r="T45" i="58"/>
  <c r="S45" i="58"/>
  <c r="R45" i="58"/>
  <c r="C55" i="43"/>
  <c r="B46" i="58"/>
  <c r="P40" i="57"/>
  <c r="N40" i="57"/>
  <c r="M40" i="57"/>
  <c r="Q40" i="57"/>
  <c r="G50" i="43"/>
  <c r="N41" i="55"/>
  <c r="Q41" i="55"/>
  <c r="D51" i="43"/>
  <c r="P41" i="55"/>
  <c r="M41" i="55"/>
  <c r="B41" i="57"/>
  <c r="B42" i="55"/>
  <c r="B42" i="56"/>
  <c r="E151" i="44" l="1"/>
  <c r="J152" i="15"/>
  <c r="I151" i="15"/>
  <c r="M42" i="56"/>
  <c r="P42" i="56"/>
  <c r="Q42" i="56"/>
  <c r="N42" i="56"/>
  <c r="T46" i="58"/>
  <c r="S46" i="58"/>
  <c r="R46" i="58"/>
  <c r="Q46" i="58"/>
  <c r="P46" i="58"/>
  <c r="N46" i="58"/>
  <c r="M46" i="58"/>
  <c r="U46" i="58"/>
  <c r="C56" i="43"/>
  <c r="B47" i="58"/>
  <c r="Q41" i="57"/>
  <c r="P41" i="57"/>
  <c r="N41" i="57"/>
  <c r="M41" i="57"/>
  <c r="G51" i="43"/>
  <c r="N42" i="55"/>
  <c r="D52" i="43"/>
  <c r="M42" i="55"/>
  <c r="Q42" i="55"/>
  <c r="P42" i="55"/>
  <c r="F52" i="43"/>
  <c r="B43" i="56"/>
  <c r="B43" i="55"/>
  <c r="B42" i="57"/>
  <c r="J153" i="15" l="1"/>
  <c r="I152" i="15"/>
  <c r="E152" i="44"/>
  <c r="M43" i="56"/>
  <c r="P43" i="56"/>
  <c r="F53" i="43"/>
  <c r="Q43" i="56"/>
  <c r="U47" i="58"/>
  <c r="T47" i="58"/>
  <c r="S47" i="58"/>
  <c r="R47" i="58"/>
  <c r="Q47" i="58"/>
  <c r="P47" i="58"/>
  <c r="N47" i="58"/>
  <c r="M47" i="58"/>
  <c r="B48" i="58"/>
  <c r="C57" i="43"/>
  <c r="Q42" i="57"/>
  <c r="P42" i="57"/>
  <c r="N42" i="57"/>
  <c r="M42" i="57"/>
  <c r="G52" i="43"/>
  <c r="P43" i="55"/>
  <c r="N43" i="55"/>
  <c r="M43" i="55"/>
  <c r="D53" i="43"/>
  <c r="Q43" i="55"/>
  <c r="N43" i="56"/>
  <c r="B43" i="57"/>
  <c r="B44" i="55"/>
  <c r="B44" i="56"/>
  <c r="E153" i="44" l="1"/>
  <c r="J154" i="15"/>
  <c r="I153" i="15"/>
  <c r="P44" i="56"/>
  <c r="N44" i="56"/>
  <c r="M44" i="56"/>
  <c r="F54" i="43"/>
  <c r="N48" i="58"/>
  <c r="M48" i="58"/>
  <c r="U48" i="58"/>
  <c r="T48" i="58"/>
  <c r="S48" i="58"/>
  <c r="R48" i="58"/>
  <c r="Q48" i="58"/>
  <c r="P48" i="58"/>
  <c r="C58" i="43"/>
  <c r="B49" i="58"/>
  <c r="M43" i="57"/>
  <c r="Q43" i="57"/>
  <c r="P43" i="57"/>
  <c r="N43" i="57"/>
  <c r="G53" i="43"/>
  <c r="Q44" i="55"/>
  <c r="P44" i="55"/>
  <c r="M44" i="55"/>
  <c r="D54" i="43"/>
  <c r="N44" i="55"/>
  <c r="Q44" i="56"/>
  <c r="B45" i="56"/>
  <c r="B45" i="55"/>
  <c r="B44" i="57"/>
  <c r="J155" i="15" l="1"/>
  <c r="I154" i="15"/>
  <c r="E154" i="44"/>
  <c r="Q45" i="56"/>
  <c r="P45" i="56"/>
  <c r="M45" i="56"/>
  <c r="N45" i="56"/>
  <c r="F55" i="43"/>
  <c r="Q49" i="58"/>
  <c r="P49" i="58"/>
  <c r="N49" i="58"/>
  <c r="M49" i="58"/>
  <c r="U49" i="58"/>
  <c r="T49" i="58"/>
  <c r="S49" i="58"/>
  <c r="R49" i="58"/>
  <c r="C59" i="43"/>
  <c r="B50" i="58"/>
  <c r="N44" i="57"/>
  <c r="M44" i="57"/>
  <c r="Q44" i="57"/>
  <c r="G54" i="43"/>
  <c r="P45" i="55"/>
  <c r="N45" i="55"/>
  <c r="M45" i="55"/>
  <c r="D55" i="43"/>
  <c r="Q45" i="55"/>
  <c r="P44" i="57"/>
  <c r="B45" i="57"/>
  <c r="B46" i="55"/>
  <c r="B46" i="56"/>
  <c r="E155" i="44" l="1"/>
  <c r="J156" i="15"/>
  <c r="I155" i="15"/>
  <c r="M46" i="56"/>
  <c r="Q46" i="56"/>
  <c r="P46" i="56"/>
  <c r="N46" i="56"/>
  <c r="F56" i="43"/>
  <c r="T50" i="58"/>
  <c r="S50" i="58"/>
  <c r="R50" i="58"/>
  <c r="Q50" i="58"/>
  <c r="P50" i="58"/>
  <c r="N50" i="58"/>
  <c r="M50" i="58"/>
  <c r="U50" i="58"/>
  <c r="B51" i="58"/>
  <c r="C60" i="43"/>
  <c r="P45" i="57"/>
  <c r="N45" i="57"/>
  <c r="M45" i="57"/>
  <c r="G55" i="43"/>
  <c r="Q46" i="55"/>
  <c r="N46" i="55"/>
  <c r="D56" i="43"/>
  <c r="P46" i="55"/>
  <c r="M46" i="55"/>
  <c r="Q45" i="57"/>
  <c r="B47" i="56"/>
  <c r="B47" i="55"/>
  <c r="B46" i="57"/>
  <c r="J157" i="15" l="1"/>
  <c r="I156" i="15"/>
  <c r="E156" i="44"/>
  <c r="N47" i="56"/>
  <c r="M47" i="56"/>
  <c r="P47" i="56"/>
  <c r="F57" i="43"/>
  <c r="Q47" i="56"/>
  <c r="U51" i="58"/>
  <c r="T51" i="58"/>
  <c r="S51" i="58"/>
  <c r="R51" i="58"/>
  <c r="Q51" i="58"/>
  <c r="P51" i="58"/>
  <c r="N51" i="58"/>
  <c r="M51" i="58"/>
  <c r="C61" i="43"/>
  <c r="B52" i="58"/>
  <c r="Q46" i="57"/>
  <c r="P46" i="57"/>
  <c r="N46" i="57"/>
  <c r="M46" i="57"/>
  <c r="G56" i="43"/>
  <c r="N47" i="55"/>
  <c r="M47" i="55"/>
  <c r="P47" i="55"/>
  <c r="Q47" i="55"/>
  <c r="D57" i="43"/>
  <c r="B47" i="57"/>
  <c r="B48" i="55"/>
  <c r="B48" i="56"/>
  <c r="E157" i="44" l="1"/>
  <c r="J158" i="15"/>
  <c r="I157" i="15"/>
  <c r="Q48" i="56"/>
  <c r="P48" i="56"/>
  <c r="N48" i="56"/>
  <c r="M48" i="56"/>
  <c r="F58" i="43"/>
  <c r="N52" i="58"/>
  <c r="M52" i="58"/>
  <c r="U52" i="58"/>
  <c r="T52" i="58"/>
  <c r="S52" i="58"/>
  <c r="R52" i="58"/>
  <c r="Q52" i="58"/>
  <c r="P52" i="58"/>
  <c r="B53" i="58"/>
  <c r="C62" i="43"/>
  <c r="M47" i="57"/>
  <c r="Q47" i="57"/>
  <c r="P47" i="57"/>
  <c r="N47" i="57"/>
  <c r="G57" i="43"/>
  <c r="N48" i="55"/>
  <c r="M48" i="55"/>
  <c r="D58" i="43"/>
  <c r="Q48" i="55"/>
  <c r="P48" i="55"/>
  <c r="B49" i="56"/>
  <c r="B49" i="55"/>
  <c r="B48" i="57"/>
  <c r="J159" i="15" l="1"/>
  <c r="I158" i="15"/>
  <c r="E158" i="44"/>
  <c r="E159" i="44" s="1"/>
  <c r="Q49" i="56"/>
  <c r="P49" i="56"/>
  <c r="M49" i="56"/>
  <c r="F59" i="43"/>
  <c r="N49" i="56"/>
  <c r="Q53" i="58"/>
  <c r="P53" i="58"/>
  <c r="N53" i="58"/>
  <c r="M53" i="58"/>
  <c r="U53" i="58"/>
  <c r="T53" i="58"/>
  <c r="S53" i="58"/>
  <c r="R53" i="58"/>
  <c r="C63" i="43"/>
  <c r="B54" i="58"/>
  <c r="N48" i="57"/>
  <c r="M48" i="57"/>
  <c r="Q48" i="57"/>
  <c r="G58" i="43"/>
  <c r="Q49" i="55"/>
  <c r="N49" i="55"/>
  <c r="M49" i="55"/>
  <c r="D59" i="43"/>
  <c r="P49" i="55"/>
  <c r="P48" i="57"/>
  <c r="B49" i="57"/>
  <c r="B50" i="55"/>
  <c r="B50" i="56"/>
  <c r="J160" i="15" l="1"/>
  <c r="I159" i="15"/>
  <c r="M50" i="56"/>
  <c r="P50" i="56"/>
  <c r="N50" i="56"/>
  <c r="F60" i="43"/>
  <c r="Q50" i="56"/>
  <c r="T54" i="58"/>
  <c r="S54" i="58"/>
  <c r="R54" i="58"/>
  <c r="Q54" i="58"/>
  <c r="P54" i="58"/>
  <c r="N54" i="58"/>
  <c r="M54" i="58"/>
  <c r="U54" i="58"/>
  <c r="B55" i="58"/>
  <c r="C64" i="43"/>
  <c r="Q49" i="57"/>
  <c r="P49" i="57"/>
  <c r="N49" i="57"/>
  <c r="M49" i="57"/>
  <c r="G59" i="43"/>
  <c r="Q50" i="55"/>
  <c r="P50" i="55"/>
  <c r="N50" i="55"/>
  <c r="D60" i="43"/>
  <c r="M50" i="55"/>
  <c r="B51" i="56"/>
  <c r="B51" i="55"/>
  <c r="B50" i="57"/>
  <c r="J161" i="15" l="1"/>
  <c r="I160" i="15"/>
  <c r="E160" i="44"/>
  <c r="E161" i="44" s="1"/>
  <c r="M51" i="56"/>
  <c r="P51" i="56"/>
  <c r="F61" i="43"/>
  <c r="Q51" i="56"/>
  <c r="U55" i="58"/>
  <c r="T55" i="58"/>
  <c r="S55" i="58"/>
  <c r="R55" i="58"/>
  <c r="Q55" i="58"/>
  <c r="P55" i="58"/>
  <c r="N55" i="58"/>
  <c r="M55" i="58"/>
  <c r="B56" i="58"/>
  <c r="C65" i="43"/>
  <c r="Q50" i="57"/>
  <c r="P50" i="57"/>
  <c r="N50" i="57"/>
  <c r="M50" i="57"/>
  <c r="G60" i="43"/>
  <c r="P51" i="55"/>
  <c r="N51" i="55"/>
  <c r="M51" i="55"/>
  <c r="D61" i="43"/>
  <c r="Q51" i="55"/>
  <c r="N51" i="56"/>
  <c r="B51" i="57"/>
  <c r="B52" i="55"/>
  <c r="B52" i="56"/>
  <c r="J162" i="15" l="1"/>
  <c r="I161" i="15"/>
  <c r="P52" i="56"/>
  <c r="N52" i="56"/>
  <c r="M52" i="56"/>
  <c r="F62" i="43"/>
  <c r="N56" i="58"/>
  <c r="M56" i="58"/>
  <c r="U56" i="58"/>
  <c r="T56" i="58"/>
  <c r="S56" i="58"/>
  <c r="R56" i="58"/>
  <c r="Q56" i="58"/>
  <c r="P56" i="58"/>
  <c r="B57" i="58"/>
  <c r="C66" i="43"/>
  <c r="M51" i="57"/>
  <c r="Q51" i="57"/>
  <c r="P51" i="57"/>
  <c r="N51" i="57"/>
  <c r="G61" i="43"/>
  <c r="N52" i="55"/>
  <c r="D62" i="43"/>
  <c r="P52" i="55"/>
  <c r="Q52" i="55"/>
  <c r="M52" i="55"/>
  <c r="Q52" i="56"/>
  <c r="B53" i="56"/>
  <c r="B53" i="55"/>
  <c r="B52" i="57"/>
  <c r="J163" i="15" l="1"/>
  <c r="I162" i="15"/>
  <c r="E162" i="44"/>
  <c r="E163" i="44" s="1"/>
  <c r="Q53" i="56"/>
  <c r="P53" i="56"/>
  <c r="F63" i="43"/>
  <c r="N53" i="56"/>
  <c r="M53" i="56"/>
  <c r="Q57" i="58"/>
  <c r="P57" i="58"/>
  <c r="N57" i="58"/>
  <c r="M57" i="58"/>
  <c r="U57" i="58"/>
  <c r="T57" i="58"/>
  <c r="S57" i="58"/>
  <c r="R57" i="58"/>
  <c r="C67" i="43"/>
  <c r="P52" i="57"/>
  <c r="N52" i="57"/>
  <c r="M52" i="57"/>
  <c r="Q52" i="57"/>
  <c r="G62" i="43"/>
  <c r="N53" i="55"/>
  <c r="M53" i="55"/>
  <c r="D63" i="43"/>
  <c r="Q53" i="55"/>
  <c r="P53" i="55"/>
  <c r="B53" i="57"/>
  <c r="B54" i="55"/>
  <c r="B54" i="56"/>
  <c r="J164" i="15" l="1"/>
  <c r="I163" i="15"/>
  <c r="M54" i="56"/>
  <c r="F64" i="43"/>
  <c r="Q54" i="56"/>
  <c r="P54" i="56"/>
  <c r="N54" i="56"/>
  <c r="Q53" i="57"/>
  <c r="P53" i="57"/>
  <c r="N53" i="57"/>
  <c r="M53" i="57"/>
  <c r="G63" i="43"/>
  <c r="P54" i="55"/>
  <c r="N54" i="55"/>
  <c r="D64" i="43"/>
  <c r="M54" i="55"/>
  <c r="Q54" i="55"/>
  <c r="B55" i="56"/>
  <c r="B55" i="55"/>
  <c r="B54" i="57"/>
  <c r="J165" i="15" l="1"/>
  <c r="I164" i="15"/>
  <c r="E164" i="44"/>
  <c r="N55" i="56"/>
  <c r="M55" i="56"/>
  <c r="P55" i="56"/>
  <c r="F65" i="43"/>
  <c r="Q55" i="56"/>
  <c r="Q54" i="57"/>
  <c r="P54" i="57"/>
  <c r="N54" i="57"/>
  <c r="M54" i="57"/>
  <c r="G64" i="43"/>
  <c r="N55" i="55"/>
  <c r="M55" i="55"/>
  <c r="D65" i="43"/>
  <c r="Q55" i="55"/>
  <c r="P55" i="55"/>
  <c r="B55" i="57"/>
  <c r="B56" i="55"/>
  <c r="B56" i="56"/>
  <c r="E165" i="44" l="1"/>
  <c r="J166" i="15"/>
  <c r="I165" i="15"/>
  <c r="Q56" i="56"/>
  <c r="P56" i="56"/>
  <c r="N56" i="56"/>
  <c r="M56" i="56"/>
  <c r="F66" i="43"/>
  <c r="M55" i="57"/>
  <c r="Q55" i="57"/>
  <c r="P55" i="57"/>
  <c r="N55" i="57"/>
  <c r="G65" i="43"/>
  <c r="P56" i="55"/>
  <c r="M56" i="55"/>
  <c r="D66" i="43"/>
  <c r="N56" i="55"/>
  <c r="Q56" i="55"/>
  <c r="B57" i="56"/>
  <c r="B57" i="55"/>
  <c r="B56" i="57"/>
  <c r="J167" i="15" l="1"/>
  <c r="I166" i="15"/>
  <c r="E166" i="44"/>
  <c r="Q57" i="56"/>
  <c r="P57" i="56"/>
  <c r="M57" i="56"/>
  <c r="N57" i="56"/>
  <c r="F67" i="43"/>
  <c r="P56" i="57"/>
  <c r="N56" i="57"/>
  <c r="M56" i="57"/>
  <c r="Q56" i="57"/>
  <c r="G66" i="43"/>
  <c r="M57" i="55"/>
  <c r="N57" i="55"/>
  <c r="D67" i="43"/>
  <c r="P57" i="55"/>
  <c r="Q57" i="55"/>
  <c r="B57" i="57"/>
  <c r="E167" i="44" l="1"/>
  <c r="J168" i="15"/>
  <c r="I167" i="15"/>
  <c r="Q57" i="57"/>
  <c r="P57" i="57"/>
  <c r="N57" i="57"/>
  <c r="M57" i="57"/>
  <c r="G67" i="43"/>
  <c r="J169" i="15" l="1"/>
  <c r="I168" i="15"/>
  <c r="E168" i="44"/>
  <c r="E169" i="44" s="1"/>
  <c r="AF81" i="35"/>
  <c r="J170" i="15" l="1"/>
  <c r="I169" i="15"/>
  <c r="J171" i="15" l="1"/>
  <c r="I170" i="15"/>
  <c r="E170" i="44"/>
  <c r="E171" i="44" l="1"/>
  <c r="J172" i="15"/>
  <c r="I172" i="15" s="1"/>
  <c r="I171" i="15"/>
  <c r="R12" i="57"/>
  <c r="T12" i="57"/>
  <c r="S12" i="57"/>
  <c r="E172" i="44" l="1"/>
  <c r="T12" i="56"/>
  <c r="T12" i="55"/>
  <c r="R13" i="57"/>
  <c r="S12" i="55"/>
  <c r="U12" i="57"/>
  <c r="T13" i="57"/>
  <c r="S13" i="57"/>
  <c r="S12" i="56"/>
  <c r="U12" i="56"/>
  <c r="T13" i="55" l="1"/>
  <c r="T13" i="56"/>
  <c r="U13" i="57"/>
  <c r="S13" i="55"/>
  <c r="R12" i="55"/>
  <c r="R14" i="57"/>
  <c r="R12" i="56"/>
  <c r="U12" i="55"/>
  <c r="T14" i="57"/>
  <c r="S13" i="56"/>
  <c r="S14" i="57"/>
  <c r="U13" i="56"/>
  <c r="T14" i="56" l="1"/>
  <c r="T14" i="55"/>
  <c r="R13" i="55"/>
  <c r="U13" i="55"/>
  <c r="R15" i="57"/>
  <c r="U14" i="57"/>
  <c r="R13" i="56"/>
  <c r="AW81" i="35"/>
  <c r="S14" i="55"/>
  <c r="T15" i="57"/>
  <c r="S14" i="56"/>
  <c r="U14" i="56"/>
  <c r="S15" i="57"/>
  <c r="T15" i="55" l="1"/>
  <c r="T15" i="56"/>
  <c r="AJ81" i="35"/>
  <c r="U14" i="55"/>
  <c r="R14" i="55"/>
  <c r="R14" i="56"/>
  <c r="R16" i="57"/>
  <c r="S15" i="55"/>
  <c r="U15" i="57"/>
  <c r="T16" i="57"/>
  <c r="U15" i="56"/>
  <c r="S16" i="57"/>
  <c r="S15" i="56"/>
  <c r="T16" i="56" l="1"/>
  <c r="T16" i="55"/>
  <c r="AK81" i="35"/>
  <c r="S16" i="55"/>
  <c r="R17" i="57"/>
  <c r="U15" i="55"/>
  <c r="R15" i="56"/>
  <c r="U16" i="57"/>
  <c r="R15" i="55"/>
  <c r="T17" i="57"/>
  <c r="S16" i="56"/>
  <c r="U16" i="56"/>
  <c r="S17" i="57"/>
  <c r="AM81" i="35" l="1"/>
  <c r="T17" i="55"/>
  <c r="T17" i="56"/>
  <c r="AL81" i="35"/>
  <c r="R16" i="56"/>
  <c r="R18" i="57"/>
  <c r="U17" i="57"/>
  <c r="U16" i="55"/>
  <c r="R16" i="55"/>
  <c r="S17" i="55"/>
  <c r="T18" i="57"/>
  <c r="S18" i="57"/>
  <c r="U17" i="56"/>
  <c r="S17" i="56"/>
  <c r="T18" i="56" l="1"/>
  <c r="T18" i="55"/>
  <c r="S18" i="55"/>
  <c r="R17" i="55"/>
  <c r="U17" i="55"/>
  <c r="U18" i="57"/>
  <c r="R17" i="56"/>
  <c r="R19" i="57"/>
  <c r="T19" i="57"/>
  <c r="S19" i="57"/>
  <c r="U18" i="56"/>
  <c r="S18" i="56"/>
  <c r="T19" i="56" l="1"/>
  <c r="T19" i="55"/>
  <c r="R18" i="55"/>
  <c r="U19" i="57"/>
  <c r="S19" i="55"/>
  <c r="R18" i="56"/>
  <c r="U18" i="55"/>
  <c r="R20" i="57"/>
  <c r="T20" i="57"/>
  <c r="S20" i="57"/>
  <c r="U19" i="56"/>
  <c r="S19" i="56"/>
  <c r="T20" i="55" l="1"/>
  <c r="T20" i="56"/>
  <c r="U19" i="55"/>
  <c r="S20" i="55"/>
  <c r="U20" i="57"/>
  <c r="R19" i="55"/>
  <c r="R21" i="57"/>
  <c r="R19" i="56"/>
  <c r="T21" i="57"/>
  <c r="S21" i="57"/>
  <c r="S20" i="56"/>
  <c r="U20" i="56"/>
  <c r="T21" i="56" l="1"/>
  <c r="T21" i="55"/>
  <c r="R22" i="57"/>
  <c r="S21" i="55"/>
  <c r="U20" i="55"/>
  <c r="R20" i="55"/>
  <c r="U21" i="57"/>
  <c r="R20" i="56"/>
  <c r="T22" i="57"/>
  <c r="S21" i="56"/>
  <c r="U21" i="56"/>
  <c r="S22" i="57"/>
  <c r="T22" i="55" l="1"/>
  <c r="T22" i="56"/>
  <c r="R23" i="57"/>
  <c r="S22" i="55"/>
  <c r="R21" i="56"/>
  <c r="U22" i="57"/>
  <c r="R21" i="55"/>
  <c r="U21" i="55"/>
  <c r="T23" i="57"/>
  <c r="U22" i="56"/>
  <c r="S23" i="57"/>
  <c r="S22" i="56"/>
  <c r="K15" i="37" l="1"/>
  <c r="J15" i="37"/>
  <c r="T23" i="55"/>
  <c r="T23" i="56"/>
  <c r="U22" i="55"/>
  <c r="S23" i="55"/>
  <c r="R22" i="56"/>
  <c r="R22" i="55"/>
  <c r="U23" i="57"/>
  <c r="R24" i="57"/>
  <c r="T24" i="57"/>
  <c r="U23" i="56"/>
  <c r="S24" i="57"/>
  <c r="S23" i="56"/>
  <c r="L15" i="37" l="1"/>
  <c r="T24" i="55"/>
  <c r="T24" i="56"/>
  <c r="U23" i="55"/>
  <c r="R23" i="55"/>
  <c r="R23" i="56"/>
  <c r="R25" i="57"/>
  <c r="S24" i="55"/>
  <c r="U24" i="57"/>
  <c r="T25" i="57"/>
  <c r="S25" i="57"/>
  <c r="S24" i="56"/>
  <c r="U24" i="56"/>
  <c r="F15" i="37" l="1"/>
  <c r="T25" i="55"/>
  <c r="T25" i="56"/>
  <c r="R26" i="57"/>
  <c r="R24" i="56"/>
  <c r="U25" i="57"/>
  <c r="S25" i="55"/>
  <c r="R24" i="55"/>
  <c r="U24" i="55"/>
  <c r="T26" i="57"/>
  <c r="S26" i="57"/>
  <c r="U25" i="56"/>
  <c r="S25" i="56"/>
  <c r="M15" i="37" l="1"/>
  <c r="T26" i="55"/>
  <c r="T26" i="56"/>
  <c r="U25" i="55"/>
  <c r="R25" i="56"/>
  <c r="S26" i="55"/>
  <c r="R25" i="55"/>
  <c r="U26" i="57"/>
  <c r="R27" i="57"/>
  <c r="T27" i="57"/>
  <c r="S26" i="56"/>
  <c r="U26" i="56"/>
  <c r="S27" i="57"/>
  <c r="T27" i="55" l="1"/>
  <c r="T27" i="56"/>
  <c r="U27" i="57"/>
  <c r="S27" i="55"/>
  <c r="R26" i="55"/>
  <c r="U26" i="55"/>
  <c r="R28" i="57"/>
  <c r="R26" i="56"/>
  <c r="T28" i="57"/>
  <c r="U27" i="56"/>
  <c r="S27" i="56"/>
  <c r="S28" i="57"/>
  <c r="T28" i="55" l="1"/>
  <c r="T28" i="56"/>
  <c r="R27" i="56"/>
  <c r="U28" i="57"/>
  <c r="U27" i="55"/>
  <c r="S28" i="55"/>
  <c r="R27" i="55"/>
  <c r="R29" i="57"/>
  <c r="T29" i="57"/>
  <c r="U28" i="56"/>
  <c r="S29" i="57"/>
  <c r="S28" i="56"/>
  <c r="T29" i="55" l="1"/>
  <c r="T29" i="56"/>
  <c r="U29" i="57"/>
  <c r="R30" i="57"/>
  <c r="S29" i="55"/>
  <c r="R28" i="55"/>
  <c r="U28" i="55"/>
  <c r="R28" i="56"/>
  <c r="T30" i="57"/>
  <c r="S29" i="56"/>
  <c r="U29" i="56"/>
  <c r="S30" i="57"/>
  <c r="T30" i="56" l="1"/>
  <c r="T30" i="55"/>
  <c r="R29" i="56"/>
  <c r="U29" i="55"/>
  <c r="U30" i="57"/>
  <c r="S30" i="55"/>
  <c r="R31" i="57"/>
  <c r="R29" i="55"/>
  <c r="T31" i="57"/>
  <c r="S31" i="57"/>
  <c r="S30" i="56"/>
  <c r="U30" i="56"/>
  <c r="T31" i="55" l="1"/>
  <c r="T31" i="56"/>
  <c r="R30" i="55"/>
  <c r="R30" i="56"/>
  <c r="S31" i="55"/>
  <c r="U31" i="57"/>
  <c r="U30" i="55"/>
  <c r="R32" i="57"/>
  <c r="T32" i="57"/>
  <c r="U31" i="56"/>
  <c r="S32" i="57"/>
  <c r="S31" i="56"/>
  <c r="T32" i="56" l="1"/>
  <c r="T32" i="55"/>
  <c r="R33" i="57"/>
  <c r="U32" i="57"/>
  <c r="U31" i="55"/>
  <c r="R31" i="56"/>
  <c r="R31" i="55"/>
  <c r="S32" i="55"/>
  <c r="T33" i="57"/>
  <c r="U32" i="56"/>
  <c r="S32" i="56"/>
  <c r="S33" i="57"/>
  <c r="T33" i="55" l="1"/>
  <c r="T33" i="56"/>
  <c r="R32" i="56"/>
  <c r="U32" i="55"/>
  <c r="U33" i="57"/>
  <c r="R34" i="57"/>
  <c r="S33" i="55"/>
  <c r="R32" i="55"/>
  <c r="T34" i="57"/>
  <c r="U33" i="56"/>
  <c r="S34" i="57"/>
  <c r="S33" i="56"/>
  <c r="T34" i="55" l="1"/>
  <c r="T34" i="56"/>
  <c r="R33" i="55"/>
  <c r="R33" i="56"/>
  <c r="S34" i="55"/>
  <c r="U34" i="57"/>
  <c r="R35" i="57"/>
  <c r="U33" i="55"/>
  <c r="T35" i="57"/>
  <c r="S35" i="57"/>
  <c r="S34" i="56"/>
  <c r="U34" i="56"/>
  <c r="T35" i="56" l="1"/>
  <c r="T35" i="55"/>
  <c r="R36" i="57"/>
  <c r="U35" i="57"/>
  <c r="R34" i="56"/>
  <c r="R34" i="55"/>
  <c r="S35" i="55"/>
  <c r="U34" i="55"/>
  <c r="T36" i="57"/>
  <c r="S35" i="56"/>
  <c r="U35" i="56"/>
  <c r="S36" i="57"/>
  <c r="T36" i="55" l="1"/>
  <c r="T36" i="56"/>
  <c r="R37" i="57"/>
  <c r="R35" i="56"/>
  <c r="S36" i="55"/>
  <c r="U35" i="55"/>
  <c r="U36" i="57"/>
  <c r="R35" i="55"/>
  <c r="T37" i="57"/>
  <c r="U36" i="56"/>
  <c r="S37" i="57"/>
  <c r="S36" i="56"/>
  <c r="T37" i="56" l="1"/>
  <c r="T37" i="55"/>
  <c r="R38" i="57"/>
  <c r="S37" i="55"/>
  <c r="R36" i="55"/>
  <c r="U36" i="55"/>
  <c r="R36" i="56"/>
  <c r="U37" i="57"/>
  <c r="T38" i="57"/>
  <c r="S38" i="57"/>
  <c r="U37" i="56"/>
  <c r="S37" i="56"/>
  <c r="T38" i="56" l="1"/>
  <c r="T38" i="55"/>
  <c r="R37" i="56"/>
  <c r="U37" i="55"/>
  <c r="R39" i="57"/>
  <c r="S38" i="55"/>
  <c r="R37" i="55"/>
  <c r="U38" i="57"/>
  <c r="T39" i="57"/>
  <c r="S39" i="57"/>
  <c r="S38" i="56"/>
  <c r="U38" i="56"/>
  <c r="T39" i="55" l="1"/>
  <c r="T39" i="56"/>
  <c r="R40" i="57"/>
  <c r="R38" i="56"/>
  <c r="R38" i="55"/>
  <c r="S39" i="55"/>
  <c r="U39" i="57"/>
  <c r="U38" i="55"/>
  <c r="T40" i="57"/>
  <c r="U39" i="56"/>
  <c r="S39" i="56"/>
  <c r="S40" i="57"/>
  <c r="T40" i="55" l="1"/>
  <c r="T40" i="56"/>
  <c r="R39" i="56"/>
  <c r="R39" i="55"/>
  <c r="S40" i="55"/>
  <c r="U39" i="55"/>
  <c r="R41" i="57"/>
  <c r="U40" i="57"/>
  <c r="T41" i="57"/>
  <c r="U40" i="56"/>
  <c r="S40" i="56"/>
  <c r="S41" i="57"/>
  <c r="T41" i="55" l="1"/>
  <c r="T41" i="56"/>
  <c r="R40" i="56"/>
  <c r="U40" i="55"/>
  <c r="S41" i="55"/>
  <c r="R40" i="55"/>
  <c r="U41" i="57"/>
  <c r="R42" i="57"/>
  <c r="T42" i="57"/>
  <c r="S42" i="57"/>
  <c r="S41" i="56"/>
  <c r="U41" i="56"/>
  <c r="T42" i="56" l="1"/>
  <c r="T42" i="55"/>
  <c r="U41" i="55"/>
  <c r="R41" i="55"/>
  <c r="U42" i="57"/>
  <c r="R41" i="56"/>
  <c r="R43" i="57"/>
  <c r="S42" i="55"/>
  <c r="T43" i="57"/>
  <c r="S43" i="57"/>
  <c r="U42" i="56"/>
  <c r="S42" i="56"/>
  <c r="T43" i="55" l="1"/>
  <c r="T43" i="56"/>
  <c r="R42" i="56"/>
  <c r="U43" i="57"/>
  <c r="U42" i="55"/>
  <c r="R44" i="57"/>
  <c r="S43" i="55"/>
  <c r="R42" i="55"/>
  <c r="T44" i="57"/>
  <c r="S44" i="57"/>
  <c r="U43" i="56"/>
  <c r="S43" i="56"/>
  <c r="T44" i="55" l="1"/>
  <c r="T44" i="56"/>
  <c r="R43" i="55"/>
  <c r="U43" i="55"/>
  <c r="R45" i="57"/>
  <c r="U44" i="57"/>
  <c r="S44" i="55"/>
  <c r="R43" i="56"/>
  <c r="T45" i="57"/>
  <c r="U44" i="56"/>
  <c r="S45" i="57"/>
  <c r="S44" i="56"/>
  <c r="T45" i="56" l="1"/>
  <c r="T45" i="55"/>
  <c r="R44" i="55"/>
  <c r="U44" i="55"/>
  <c r="R44" i="56"/>
  <c r="R46" i="57"/>
  <c r="S45" i="55"/>
  <c r="U45" i="57"/>
  <c r="T46" i="57"/>
  <c r="S45" i="56"/>
  <c r="S46" i="57"/>
  <c r="U45" i="56"/>
  <c r="T46" i="55" l="1"/>
  <c r="T46" i="56"/>
  <c r="U46" i="57"/>
  <c r="U45" i="55"/>
  <c r="R47" i="57"/>
  <c r="R45" i="56"/>
  <c r="R45" i="55"/>
  <c r="S46" i="55"/>
  <c r="T47" i="57"/>
  <c r="S46" i="56"/>
  <c r="U46" i="56"/>
  <c r="S47" i="57"/>
  <c r="T47" i="55" l="1"/>
  <c r="T47" i="56"/>
  <c r="R48" i="57"/>
  <c r="R46" i="55"/>
  <c r="S47" i="55"/>
  <c r="R46" i="56"/>
  <c r="U47" i="57"/>
  <c r="U46" i="55"/>
  <c r="T48" i="57"/>
  <c r="S48" i="57"/>
  <c r="S47" i="56"/>
  <c r="U47" i="56"/>
  <c r="T48" i="55" l="1"/>
  <c r="T48" i="56"/>
  <c r="R47" i="56"/>
  <c r="U48" i="57"/>
  <c r="S48" i="55"/>
  <c r="R49" i="57"/>
  <c r="R47" i="55"/>
  <c r="U47" i="55"/>
  <c r="T49" i="57"/>
  <c r="U48" i="56"/>
  <c r="S48" i="56"/>
  <c r="S49" i="57"/>
  <c r="T49" i="56" l="1"/>
  <c r="T49" i="55"/>
  <c r="U48" i="55"/>
  <c r="R50" i="57"/>
  <c r="R48" i="55"/>
  <c r="U49" i="57"/>
  <c r="S49" i="55"/>
  <c r="R48" i="56"/>
  <c r="T50" i="57"/>
  <c r="S50" i="57"/>
  <c r="U49" i="56"/>
  <c r="S49" i="56"/>
  <c r="T50" i="55" l="1"/>
  <c r="T50" i="56"/>
  <c r="R51" i="57"/>
  <c r="U49" i="55"/>
  <c r="R49" i="56"/>
  <c r="U50" i="57"/>
  <c r="S50" i="55"/>
  <c r="R49" i="55"/>
  <c r="T51" i="57"/>
  <c r="U50" i="56"/>
  <c r="S51" i="57"/>
  <c r="S50" i="56"/>
  <c r="T51" i="55" l="1"/>
  <c r="T51" i="56"/>
  <c r="R52" i="57"/>
  <c r="R50" i="56"/>
  <c r="S51" i="55"/>
  <c r="U51" i="57"/>
  <c r="R50" i="55"/>
  <c r="U50" i="55"/>
  <c r="T52" i="57"/>
  <c r="S51" i="56"/>
  <c r="U51" i="56"/>
  <c r="S52" i="57"/>
  <c r="T52" i="56" l="1"/>
  <c r="T52" i="55"/>
  <c r="R51" i="55"/>
  <c r="R53" i="57"/>
  <c r="S52" i="55"/>
  <c r="U51" i="55"/>
  <c r="U52" i="57"/>
  <c r="R51" i="56"/>
  <c r="T53" i="57"/>
  <c r="U52" i="56"/>
  <c r="S52" i="56"/>
  <c r="S53" i="57"/>
  <c r="T53" i="55" l="1"/>
  <c r="T53" i="56"/>
  <c r="U52" i="55"/>
  <c r="S53" i="55"/>
  <c r="U53" i="57"/>
  <c r="R52" i="55"/>
  <c r="R52" i="56"/>
  <c r="R54" i="57"/>
  <c r="T54" i="57"/>
  <c r="S54" i="57"/>
  <c r="S53" i="56"/>
  <c r="U53" i="56"/>
  <c r="T54" i="56" l="1"/>
  <c r="T54" i="55"/>
  <c r="U53" i="55"/>
  <c r="R55" i="57"/>
  <c r="U54" i="57"/>
  <c r="S54" i="55"/>
  <c r="R53" i="55"/>
  <c r="R53" i="56"/>
  <c r="T55" i="57"/>
  <c r="S54" i="56"/>
  <c r="S55" i="57"/>
  <c r="U54" i="56"/>
  <c r="T55" i="56" l="1"/>
  <c r="T55" i="55"/>
  <c r="S55" i="55"/>
  <c r="R54" i="56"/>
  <c r="R56" i="57"/>
  <c r="U55" i="57"/>
  <c r="U54" i="55"/>
  <c r="R54" i="55"/>
  <c r="T56" i="57"/>
  <c r="S56" i="57"/>
  <c r="U55" i="56"/>
  <c r="S55" i="56"/>
  <c r="T56" i="55" l="1"/>
  <c r="T56" i="56"/>
  <c r="U56" i="57"/>
  <c r="R55" i="56"/>
  <c r="R55" i="55"/>
  <c r="R57" i="57"/>
  <c r="S56" i="55"/>
  <c r="U55" i="55"/>
  <c r="T57" i="57"/>
  <c r="U56" i="56"/>
  <c r="S57" i="57"/>
  <c r="S56" i="56"/>
  <c r="T57" i="55" l="1"/>
  <c r="T57" i="56"/>
  <c r="R56" i="56"/>
  <c r="U56" i="55"/>
  <c r="R56" i="55"/>
  <c r="S57" i="55"/>
  <c r="U57" i="57"/>
  <c r="S57" i="56"/>
  <c r="U57" i="56"/>
  <c r="U57" i="55" l="1"/>
  <c r="R57" i="55"/>
  <c r="R57" i="56"/>
  <c r="O87" i="40" l="1"/>
  <c r="J87" i="40"/>
  <c r="T87" i="40" s="1"/>
  <c r="Q87" i="40" l="1"/>
  <c r="L87" i="40"/>
  <c r="V87" i="40" s="1"/>
  <c r="P87" i="40" l="1"/>
  <c r="K87" i="40"/>
  <c r="U87" i="40" s="1"/>
  <c r="AG18" i="43" l="1"/>
  <c r="AN18" i="43"/>
  <c r="M21" i="58" l="1"/>
  <c r="M21" i="57" l="1"/>
  <c r="H21" i="58" l="1"/>
  <c r="X31" i="43" s="1"/>
  <c r="F21" i="58"/>
  <c r="Q31" i="43" s="1"/>
  <c r="H8" i="58"/>
  <c r="F16" i="58"/>
  <c r="Q26" i="43" s="1"/>
  <c r="H39" i="58"/>
  <c r="X49" i="43" s="1"/>
  <c r="H40" i="58"/>
  <c r="X50" i="43" s="1"/>
  <c r="H41" i="58"/>
  <c r="X51" i="43" s="1"/>
  <c r="F11" i="58"/>
  <c r="Q21" i="43" s="1"/>
  <c r="F23" i="58"/>
  <c r="Q33" i="43" s="1"/>
  <c r="F35" i="58"/>
  <c r="Q45" i="43" s="1"/>
  <c r="F47" i="58"/>
  <c r="Q57" i="43" s="1"/>
  <c r="F12" i="58"/>
  <c r="Q22" i="43" s="1"/>
  <c r="F24" i="58"/>
  <c r="Q34" i="43" s="1"/>
  <c r="H9" i="58"/>
  <c r="H33" i="58"/>
  <c r="X43" i="43" s="1"/>
  <c r="H45" i="58"/>
  <c r="X55" i="43" s="1"/>
  <c r="F9" i="58"/>
  <c r="F33" i="58"/>
  <c r="Q43" i="43" s="1"/>
  <c r="F45" i="58"/>
  <c r="Q55" i="43" s="1"/>
  <c r="F36" i="58"/>
  <c r="Q46" i="43" s="1"/>
  <c r="H20" i="58"/>
  <c r="X30" i="43" s="1"/>
  <c r="H32" i="58"/>
  <c r="X42" i="43" s="1"/>
  <c r="H44" i="58"/>
  <c r="X54" i="43" s="1"/>
  <c r="H11" i="58"/>
  <c r="X21" i="43" s="1"/>
  <c r="H23" i="58"/>
  <c r="X33" i="43" s="1"/>
  <c r="H35" i="58"/>
  <c r="X45" i="43" s="1"/>
  <c r="F28" i="58"/>
  <c r="Q38" i="43" s="1"/>
  <c r="F40" i="58"/>
  <c r="Q50" i="43" s="1"/>
  <c r="H12" i="58"/>
  <c r="X22" i="43" s="1"/>
  <c r="H24" i="58"/>
  <c r="X34" i="43" s="1"/>
  <c r="H36" i="58"/>
  <c r="X46" i="43" s="1"/>
  <c r="F17" i="58"/>
  <c r="Q27" i="43" s="1"/>
  <c r="F29" i="58"/>
  <c r="Q39" i="43" s="1"/>
  <c r="F41" i="58"/>
  <c r="Q51" i="43" s="1"/>
  <c r="F7" i="58"/>
  <c r="F19" i="58"/>
  <c r="Q29" i="43" s="1"/>
  <c r="F31" i="58"/>
  <c r="Q41" i="43" s="1"/>
  <c r="F43" i="58"/>
  <c r="Q53" i="43" s="1"/>
  <c r="H15" i="58"/>
  <c r="X25" i="43" s="1"/>
  <c r="H27" i="58"/>
  <c r="X37" i="43" s="1"/>
  <c r="F8" i="58"/>
  <c r="F20" i="58"/>
  <c r="Q30" i="43" s="1"/>
  <c r="F32" i="58"/>
  <c r="Q42" i="43" s="1"/>
  <c r="F44" i="58"/>
  <c r="Q54" i="43" s="1"/>
  <c r="H16" i="58"/>
  <c r="X26" i="43" s="1"/>
  <c r="H28" i="58"/>
  <c r="X38" i="43" s="1"/>
  <c r="F10" i="58"/>
  <c r="Q20" i="43" s="1"/>
  <c r="F22" i="58"/>
  <c r="Q32" i="43" s="1"/>
  <c r="F34" i="58"/>
  <c r="Q44" i="43" s="1"/>
  <c r="F46" i="58"/>
  <c r="Q56" i="43" s="1"/>
  <c r="H14" i="58"/>
  <c r="X24" i="43" s="1"/>
  <c r="H26" i="58"/>
  <c r="X36" i="43" s="1"/>
  <c r="H38" i="58"/>
  <c r="X48" i="43" s="1"/>
  <c r="F13" i="58"/>
  <c r="Q23" i="43" s="1"/>
  <c r="F25" i="58"/>
  <c r="Q35" i="43" s="1"/>
  <c r="F37" i="58"/>
  <c r="Q47" i="43" s="1"/>
  <c r="H17" i="58"/>
  <c r="X27" i="43" s="1"/>
  <c r="H29" i="58"/>
  <c r="X39" i="43" s="1"/>
  <c r="F14" i="58"/>
  <c r="Q24" i="43" s="1"/>
  <c r="F26" i="58"/>
  <c r="Q36" i="43" s="1"/>
  <c r="F38" i="58"/>
  <c r="Q48" i="43" s="1"/>
  <c r="H18" i="58"/>
  <c r="X28" i="43" s="1"/>
  <c r="H30" i="58"/>
  <c r="X40" i="43" s="1"/>
  <c r="H42" i="58"/>
  <c r="X52" i="43" s="1"/>
  <c r="F15" i="58"/>
  <c r="Q25" i="43" s="1"/>
  <c r="F27" i="58"/>
  <c r="Q37" i="43" s="1"/>
  <c r="F39" i="58"/>
  <c r="Q49" i="43" s="1"/>
  <c r="H7" i="58"/>
  <c r="H19" i="58"/>
  <c r="X29" i="43" s="1"/>
  <c r="H31" i="58"/>
  <c r="X41" i="43" s="1"/>
  <c r="H43" i="58"/>
  <c r="X53" i="43" s="1"/>
  <c r="F18" i="58"/>
  <c r="Q28" i="43" s="1"/>
  <c r="F30" i="58"/>
  <c r="Q40" i="43" s="1"/>
  <c r="F42" i="58"/>
  <c r="Q52" i="43" s="1"/>
  <c r="H10" i="58"/>
  <c r="X20" i="43" s="1"/>
  <c r="H22" i="58"/>
  <c r="X32" i="43" s="1"/>
  <c r="H34" i="58"/>
  <c r="X44" i="43" s="1"/>
  <c r="H46" i="58"/>
  <c r="X56" i="43" s="1"/>
  <c r="H13" i="58"/>
  <c r="X23" i="43" s="1"/>
  <c r="H25" i="58"/>
  <c r="X35" i="43" s="1"/>
  <c r="H37" i="58"/>
  <c r="X47" i="43" s="1"/>
  <c r="H21" i="57" l="1"/>
  <c r="AB31" i="43" s="1"/>
  <c r="F21" i="57"/>
  <c r="U31" i="43" s="1"/>
  <c r="H20" i="57"/>
  <c r="AB30" i="43" s="1"/>
  <c r="H38" i="57"/>
  <c r="AB48" i="43" s="1"/>
  <c r="H27" i="57"/>
  <c r="AB37" i="43" s="1"/>
  <c r="F41" i="56"/>
  <c r="T51" i="43" s="1"/>
  <c r="H8" i="56"/>
  <c r="H47" i="58"/>
  <c r="X57" i="43" s="1"/>
  <c r="F45" i="57"/>
  <c r="U55" i="43" s="1"/>
  <c r="H45" i="56"/>
  <c r="AA55" i="43" s="1"/>
  <c r="F26" i="56"/>
  <c r="T36" i="43" s="1"/>
  <c r="F38" i="56"/>
  <c r="T48" i="43" s="1"/>
  <c r="H22" i="56"/>
  <c r="AA32" i="43" s="1"/>
  <c r="H46" i="56"/>
  <c r="AA56" i="43" s="1"/>
  <c r="H21" i="56"/>
  <c r="AA31" i="43" s="1"/>
  <c r="H33" i="56"/>
  <c r="AA43" i="43" s="1"/>
  <c r="F29" i="56"/>
  <c r="T39" i="43" s="1"/>
  <c r="H30" i="56"/>
  <c r="AA40" i="43" s="1"/>
  <c r="H15" i="57"/>
  <c r="AB25" i="43" s="1"/>
  <c r="H39" i="57"/>
  <c r="AB49" i="43" s="1"/>
  <c r="F36" i="57"/>
  <c r="U46" i="43" s="1"/>
  <c r="H18" i="56"/>
  <c r="AA28" i="43" s="1"/>
  <c r="H42" i="56"/>
  <c r="AA52" i="43" s="1"/>
  <c r="F10" i="57"/>
  <c r="U20" i="43" s="1"/>
  <c r="F48" i="57"/>
  <c r="U58" i="43" s="1"/>
  <c r="H45" i="57"/>
  <c r="AB55" i="43" s="1"/>
  <c r="H34" i="56"/>
  <c r="AA44" i="43" s="1"/>
  <c r="H18" i="57"/>
  <c r="AB28" i="43" s="1"/>
  <c r="H30" i="57"/>
  <c r="AB40" i="43" s="1"/>
  <c r="H42" i="57"/>
  <c r="AB52" i="43" s="1"/>
  <c r="F14" i="57"/>
  <c r="U24" i="43" s="1"/>
  <c r="F26" i="57"/>
  <c r="U36" i="43" s="1"/>
  <c r="F38" i="57"/>
  <c r="U48" i="43" s="1"/>
  <c r="H47" i="57"/>
  <c r="AB57" i="43" s="1"/>
  <c r="F15" i="57"/>
  <c r="U25" i="43" s="1"/>
  <c r="F27" i="57"/>
  <c r="U37" i="43" s="1"/>
  <c r="F39" i="57"/>
  <c r="U49" i="43" s="1"/>
  <c r="H7" i="57"/>
  <c r="H19" i="57"/>
  <c r="AB29" i="43" s="1"/>
  <c r="H31" i="57"/>
  <c r="AB41" i="43" s="1"/>
  <c r="H43" i="57"/>
  <c r="AB53" i="43" s="1"/>
  <c r="F16" i="57"/>
  <c r="U26" i="43" s="1"/>
  <c r="F28" i="57"/>
  <c r="U38" i="43" s="1"/>
  <c r="F40" i="57"/>
  <c r="U50" i="43" s="1"/>
  <c r="H8" i="57"/>
  <c r="H32" i="57"/>
  <c r="AB42" i="43" s="1"/>
  <c r="H44" i="57"/>
  <c r="AB54" i="43" s="1"/>
  <c r="F18" i="57"/>
  <c r="U28" i="43" s="1"/>
  <c r="F30" i="57"/>
  <c r="U40" i="43" s="1"/>
  <c r="F42" i="57"/>
  <c r="U52" i="43" s="1"/>
  <c r="H10" i="57"/>
  <c r="AB20" i="43" s="1"/>
  <c r="H48" i="57"/>
  <c r="AB58" i="43" s="1"/>
  <c r="F8" i="57"/>
  <c r="F20" i="57"/>
  <c r="U30" i="43" s="1"/>
  <c r="F32" i="57"/>
  <c r="U42" i="43" s="1"/>
  <c r="F44" i="57"/>
  <c r="U54" i="43" s="1"/>
  <c r="H12" i="57"/>
  <c r="AB22" i="43" s="1"/>
  <c r="H24" i="57"/>
  <c r="AB34" i="43" s="1"/>
  <c r="H36" i="57"/>
  <c r="AB46" i="43" s="1"/>
  <c r="F9" i="57"/>
  <c r="F33" i="57"/>
  <c r="U43" i="43" s="1"/>
  <c r="F11" i="57"/>
  <c r="U21" i="43" s="1"/>
  <c r="F23" i="57"/>
  <c r="U33" i="43" s="1"/>
  <c r="F35" i="57"/>
  <c r="U45" i="43" s="1"/>
  <c r="F47" i="57"/>
  <c r="U57" i="43" s="1"/>
  <c r="F12" i="57"/>
  <c r="U22" i="43" s="1"/>
  <c r="F24" i="57"/>
  <c r="U34" i="43" s="1"/>
  <c r="H16" i="57"/>
  <c r="AB26" i="43" s="1"/>
  <c r="H28" i="57"/>
  <c r="AB38" i="43" s="1"/>
  <c r="H40" i="57"/>
  <c r="AB50" i="43" s="1"/>
  <c r="F13" i="57"/>
  <c r="U23" i="43" s="1"/>
  <c r="F25" i="57"/>
  <c r="U35" i="43" s="1"/>
  <c r="F37" i="57"/>
  <c r="U47" i="43" s="1"/>
  <c r="H17" i="57"/>
  <c r="AB27" i="43" s="1"/>
  <c r="H29" i="57"/>
  <c r="AB39" i="43" s="1"/>
  <c r="H41" i="57"/>
  <c r="AB51" i="43" s="1"/>
  <c r="F17" i="57"/>
  <c r="U27" i="43" s="1"/>
  <c r="F29" i="57"/>
  <c r="U39" i="43" s="1"/>
  <c r="F41" i="57"/>
  <c r="U51" i="43" s="1"/>
  <c r="H9" i="57"/>
  <c r="H33" i="57"/>
  <c r="AB43" i="43" s="1"/>
  <c r="H34" i="57"/>
  <c r="AB44" i="43" s="1"/>
  <c r="H46" i="57"/>
  <c r="AB56" i="43" s="1"/>
  <c r="F7" i="57"/>
  <c r="F19" i="57"/>
  <c r="U29" i="43" s="1"/>
  <c r="F31" i="57"/>
  <c r="U41" i="43" s="1"/>
  <c r="F43" i="57"/>
  <c r="U53" i="43" s="1"/>
  <c r="H11" i="57"/>
  <c r="AB21" i="43" s="1"/>
  <c r="H23" i="57"/>
  <c r="AB33" i="43" s="1"/>
  <c r="H35" i="57"/>
  <c r="AB45" i="43" s="1"/>
  <c r="H13" i="57"/>
  <c r="AB23" i="43" s="1"/>
  <c r="H25" i="57"/>
  <c r="AB35" i="43" s="1"/>
  <c r="H37" i="57"/>
  <c r="AB47" i="43" s="1"/>
  <c r="H22" i="57"/>
  <c r="AB32" i="43" s="1"/>
  <c r="F22" i="57"/>
  <c r="U32" i="43" s="1"/>
  <c r="F34" i="57"/>
  <c r="U44" i="43" s="1"/>
  <c r="F46" i="57"/>
  <c r="U56" i="43" s="1"/>
  <c r="H14" i="57"/>
  <c r="AB24" i="43" s="1"/>
  <c r="H26" i="57"/>
  <c r="AB36" i="43" s="1"/>
  <c r="H16" i="56"/>
  <c r="AA26" i="43" s="1"/>
  <c r="H28" i="56"/>
  <c r="AA38" i="43" s="1"/>
  <c r="H40" i="56"/>
  <c r="AA50" i="43" s="1"/>
  <c r="F7" i="56"/>
  <c r="F19" i="56"/>
  <c r="T29" i="43" s="1"/>
  <c r="F31" i="56"/>
  <c r="T41" i="43" s="1"/>
  <c r="F43" i="56"/>
  <c r="T53" i="43" s="1"/>
  <c r="F10" i="56"/>
  <c r="T20" i="43" s="1"/>
  <c r="F22" i="56"/>
  <c r="T32" i="43" s="1"/>
  <c r="F34" i="56"/>
  <c r="T44" i="43" s="1"/>
  <c r="F46" i="56"/>
  <c r="T56" i="43" s="1"/>
  <c r="H11" i="56"/>
  <c r="AA21" i="43" s="1"/>
  <c r="H23" i="56"/>
  <c r="AA33" i="43" s="1"/>
  <c r="H35" i="56"/>
  <c r="AA45" i="43" s="1"/>
  <c r="H47" i="56"/>
  <c r="AA57" i="43" s="1"/>
  <c r="F11" i="56"/>
  <c r="T21" i="43" s="1"/>
  <c r="F23" i="56"/>
  <c r="T33" i="43" s="1"/>
  <c r="F35" i="56"/>
  <c r="T45" i="43" s="1"/>
  <c r="F47" i="56"/>
  <c r="T57" i="43" s="1"/>
  <c r="H12" i="56"/>
  <c r="AA22" i="43" s="1"/>
  <c r="H24" i="56"/>
  <c r="AA34" i="43" s="1"/>
  <c r="H36" i="56"/>
  <c r="AA46" i="43" s="1"/>
  <c r="F12" i="56"/>
  <c r="T22" i="43" s="1"/>
  <c r="F24" i="56"/>
  <c r="T34" i="43" s="1"/>
  <c r="F36" i="56"/>
  <c r="T46" i="43" s="1"/>
  <c r="H13" i="56"/>
  <c r="AA23" i="43" s="1"/>
  <c r="H25" i="56"/>
  <c r="AA35" i="43" s="1"/>
  <c r="H37" i="56"/>
  <c r="AA47" i="43" s="1"/>
  <c r="H14" i="56"/>
  <c r="AA24" i="43" s="1"/>
  <c r="H26" i="56"/>
  <c r="AA36" i="43" s="1"/>
  <c r="H38" i="56"/>
  <c r="AA48" i="43" s="1"/>
  <c r="F14" i="56"/>
  <c r="T24" i="43" s="1"/>
  <c r="H15" i="56"/>
  <c r="AA25" i="43" s="1"/>
  <c r="H27" i="56"/>
  <c r="AA37" i="43" s="1"/>
  <c r="H39" i="56"/>
  <c r="AA49" i="43" s="1"/>
  <c r="F17" i="56"/>
  <c r="T27" i="43" s="1"/>
  <c r="F18" i="56"/>
  <c r="T28" i="43" s="1"/>
  <c r="F30" i="56"/>
  <c r="T40" i="43" s="1"/>
  <c r="F42" i="56"/>
  <c r="T52" i="43" s="1"/>
  <c r="F8" i="56"/>
  <c r="F20" i="56"/>
  <c r="T30" i="43" s="1"/>
  <c r="F32" i="56"/>
  <c r="T42" i="43" s="1"/>
  <c r="F44" i="56"/>
  <c r="T54" i="43" s="1"/>
  <c r="H9" i="56"/>
  <c r="F9" i="56"/>
  <c r="F21" i="56"/>
  <c r="T31" i="43" s="1"/>
  <c r="F33" i="56"/>
  <c r="T43" i="43" s="1"/>
  <c r="F45" i="56"/>
  <c r="T55" i="43" s="1"/>
  <c r="H10" i="56"/>
  <c r="AA20" i="43" s="1"/>
  <c r="F13" i="56"/>
  <c r="T23" i="43" s="1"/>
  <c r="F25" i="56"/>
  <c r="T35" i="43" s="1"/>
  <c r="F37" i="56"/>
  <c r="T47" i="43" s="1"/>
  <c r="H17" i="56"/>
  <c r="AA27" i="43" s="1"/>
  <c r="H41" i="56"/>
  <c r="AA51" i="43" s="1"/>
  <c r="F15" i="56"/>
  <c r="T25" i="43" s="1"/>
  <c r="F27" i="56"/>
  <c r="T37" i="43" s="1"/>
  <c r="F39" i="56"/>
  <c r="T49" i="43" s="1"/>
  <c r="H7" i="56"/>
  <c r="H19" i="56"/>
  <c r="AA29" i="43" s="1"/>
  <c r="H31" i="56"/>
  <c r="AA41" i="43" s="1"/>
  <c r="H43" i="56"/>
  <c r="AA53" i="43" s="1"/>
  <c r="H29" i="56"/>
  <c r="AA39" i="43" s="1"/>
  <c r="F16" i="56"/>
  <c r="T26" i="43" s="1"/>
  <c r="F28" i="56"/>
  <c r="T38" i="43" s="1"/>
  <c r="F40" i="56"/>
  <c r="T50" i="43" s="1"/>
  <c r="H20" i="56"/>
  <c r="AA30" i="43" s="1"/>
  <c r="H32" i="56"/>
  <c r="AA42" i="43" s="1"/>
  <c r="H44" i="56"/>
  <c r="AA54" i="43" s="1"/>
  <c r="F48" i="58" l="1"/>
  <c r="Q58" i="43" s="1"/>
  <c r="H48" i="58"/>
  <c r="X58" i="43" s="1"/>
  <c r="F48" i="56"/>
  <c r="T58" i="43" s="1"/>
  <c r="F49" i="56"/>
  <c r="T59" i="43" s="1"/>
  <c r="H49" i="56"/>
  <c r="AA59" i="43" s="1"/>
  <c r="H49" i="57"/>
  <c r="AB59" i="43" s="1"/>
  <c r="H48" i="56"/>
  <c r="AA58" i="43" s="1"/>
  <c r="F49" i="57"/>
  <c r="U59" i="43" s="1"/>
  <c r="F49" i="58" l="1"/>
  <c r="Q59" i="43" s="1"/>
  <c r="H49" i="58"/>
  <c r="X59" i="43" s="1"/>
  <c r="H50" i="56"/>
  <c r="AA60" i="43" s="1"/>
  <c r="F50" i="57"/>
  <c r="U60" i="43" s="1"/>
  <c r="F50" i="56"/>
  <c r="T60" i="43" s="1"/>
  <c r="H50" i="57"/>
  <c r="AB60" i="43" s="1"/>
  <c r="H50" i="58" l="1"/>
  <c r="X60" i="43" s="1"/>
  <c r="F50" i="58"/>
  <c r="Q60" i="43" s="1"/>
  <c r="F51" i="57"/>
  <c r="U61" i="43" s="1"/>
  <c r="H51" i="57"/>
  <c r="AB61" i="43" s="1"/>
  <c r="H51" i="56"/>
  <c r="AA61" i="43" s="1"/>
  <c r="F51" i="56"/>
  <c r="T61" i="43" s="1"/>
  <c r="F51" i="58" l="1"/>
  <c r="Q61" i="43" s="1"/>
  <c r="H51" i="58"/>
  <c r="X61" i="43" s="1"/>
  <c r="F52" i="57"/>
  <c r="U62" i="43" s="1"/>
  <c r="H52" i="56"/>
  <c r="AA62" i="43" s="1"/>
  <c r="H52" i="57"/>
  <c r="AB62" i="43" s="1"/>
  <c r="F52" i="56"/>
  <c r="T62" i="43" s="1"/>
  <c r="F52" i="58" l="1"/>
  <c r="Q62" i="43" s="1"/>
  <c r="H52" i="58"/>
  <c r="X62" i="43" s="1"/>
  <c r="H53" i="57"/>
  <c r="AB63" i="43" s="1"/>
  <c r="F53" i="56"/>
  <c r="T63" i="43" s="1"/>
  <c r="H53" i="56"/>
  <c r="AA63" i="43" s="1"/>
  <c r="F53" i="57"/>
  <c r="U63" i="43" s="1"/>
  <c r="H53" i="58" l="1"/>
  <c r="X63" i="43" s="1"/>
  <c r="F53" i="58"/>
  <c r="Q63" i="43" s="1"/>
  <c r="F54" i="57"/>
  <c r="U64" i="43" s="1"/>
  <c r="H54" i="57"/>
  <c r="AB64" i="43" s="1"/>
  <c r="F54" i="56"/>
  <c r="T64" i="43" s="1"/>
  <c r="H54" i="56"/>
  <c r="AA64" i="43" s="1"/>
  <c r="H54" i="58" l="1"/>
  <c r="X64" i="43" s="1"/>
  <c r="F54" i="58"/>
  <c r="Q64" i="43" s="1"/>
  <c r="H55" i="56"/>
  <c r="AA65" i="43" s="1"/>
  <c r="H55" i="57"/>
  <c r="AB65" i="43" s="1"/>
  <c r="F55" i="57"/>
  <c r="U65" i="43" s="1"/>
  <c r="F55" i="56"/>
  <c r="T65" i="43" s="1"/>
  <c r="F55" i="58" l="1"/>
  <c r="Q65" i="43" s="1"/>
  <c r="H55" i="58"/>
  <c r="X65" i="43" s="1"/>
  <c r="H56" i="56"/>
  <c r="AA66" i="43" s="1"/>
  <c r="F56" i="57"/>
  <c r="U66" i="43" s="1"/>
  <c r="F56" i="56"/>
  <c r="T66" i="43" s="1"/>
  <c r="H56" i="57"/>
  <c r="AB66" i="43" s="1"/>
  <c r="F56" i="58" l="1"/>
  <c r="Q66" i="43" s="1"/>
  <c r="H56" i="58"/>
  <c r="X66" i="43" s="1"/>
  <c r="H57" i="56"/>
  <c r="AA67" i="43" s="1"/>
  <c r="F57" i="56"/>
  <c r="T67" i="43" s="1"/>
  <c r="H57" i="57"/>
  <c r="AB67" i="43" s="1"/>
  <c r="F57" i="57"/>
  <c r="U67" i="43" s="1"/>
  <c r="F57" i="58" l="1"/>
  <c r="Q67" i="43" s="1"/>
  <c r="H57" i="58"/>
  <c r="X67" i="43" s="1"/>
  <c r="M7" i="58" l="1"/>
  <c r="I14" i="58" l="1"/>
  <c r="U11" i="58"/>
  <c r="L8" i="58"/>
  <c r="K12" i="58"/>
  <c r="G7" i="58"/>
  <c r="K9" i="58"/>
  <c r="T9" i="58"/>
  <c r="J14" i="58"/>
  <c r="J8" i="58"/>
  <c r="I7" i="58"/>
  <c r="J11" i="58"/>
  <c r="L7" i="58"/>
  <c r="I11" i="58"/>
  <c r="K7" i="58"/>
  <c r="G11" i="58"/>
  <c r="U7" i="58"/>
  <c r="T7" i="58"/>
  <c r="L12" i="58"/>
  <c r="R11" i="58"/>
  <c r="S7" i="58"/>
  <c r="M12" i="58"/>
  <c r="S8" i="58"/>
  <c r="S11" i="58"/>
  <c r="R9" i="58"/>
  <c r="G13" i="58"/>
  <c r="R7" i="58"/>
  <c r="M14" i="58"/>
  <c r="M8" i="58"/>
  <c r="J7" i="58"/>
  <c r="O13" i="58"/>
  <c r="T8" i="58"/>
  <c r="I9" i="58"/>
  <c r="M10" i="58"/>
  <c r="M13" i="58"/>
  <c r="M9" i="58"/>
  <c r="M15" i="58"/>
  <c r="K13" i="58"/>
  <c r="G14" i="58"/>
  <c r="M11" i="58"/>
  <c r="J12" i="58"/>
  <c r="G10" i="58"/>
  <c r="I10" i="58"/>
  <c r="I15" i="58"/>
  <c r="U10" i="58"/>
  <c r="J13" i="58"/>
  <c r="T11" i="58"/>
  <c r="T10" i="58"/>
  <c r="K11" i="58"/>
  <c r="K14" i="58"/>
  <c r="G9" i="58"/>
  <c r="U9" i="58"/>
  <c r="K15" i="58"/>
  <c r="M7" i="56"/>
  <c r="L7" i="57"/>
  <c r="I7" i="56"/>
  <c r="K11" i="57"/>
  <c r="R7" i="57"/>
  <c r="I7" i="57"/>
  <c r="U7" i="57"/>
  <c r="T7" i="56"/>
  <c r="U7" i="56"/>
  <c r="T7" i="57"/>
  <c r="M7" i="57"/>
  <c r="K7" i="57"/>
  <c r="G7" i="56"/>
  <c r="R7" i="56"/>
  <c r="K7" i="56"/>
  <c r="G7" i="57"/>
  <c r="S7" i="56"/>
  <c r="S7" i="57"/>
  <c r="L7" i="56"/>
  <c r="I13" i="58" l="1"/>
  <c r="U8" i="58"/>
  <c r="K10" i="58"/>
  <c r="J10" i="58"/>
  <c r="L9" i="58"/>
  <c r="J15" i="58"/>
  <c r="L15" i="58"/>
  <c r="G8" i="58"/>
  <c r="M13" i="57"/>
  <c r="J9" i="58"/>
  <c r="I8" i="58"/>
  <c r="G12" i="58"/>
  <c r="G15" i="58"/>
  <c r="I12" i="58"/>
  <c r="K8" i="58"/>
  <c r="L14" i="58"/>
  <c r="L13" i="58"/>
  <c r="L10" i="58"/>
  <c r="L11" i="58"/>
  <c r="U8" i="57"/>
  <c r="R8" i="58"/>
  <c r="S9" i="58"/>
  <c r="S10" i="58"/>
  <c r="R10" i="58"/>
  <c r="T9" i="57"/>
  <c r="M12" i="56"/>
  <c r="M9" i="56"/>
  <c r="J10" i="56"/>
  <c r="U9" i="57"/>
  <c r="I8" i="57"/>
  <c r="M16" i="58"/>
  <c r="R8" i="56"/>
  <c r="T9" i="56"/>
  <c r="G14" i="57"/>
  <c r="M8" i="56"/>
  <c r="O14" i="58"/>
  <c r="I16" i="58"/>
  <c r="K8" i="57"/>
  <c r="J7" i="57"/>
  <c r="J16" i="58"/>
  <c r="L16" i="58"/>
  <c r="G14" i="56"/>
  <c r="K16" i="58"/>
  <c r="R8" i="57"/>
  <c r="I9" i="56"/>
  <c r="K9" i="57"/>
  <c r="G12" i="57"/>
  <c r="S8" i="56"/>
  <c r="L12" i="56"/>
  <c r="M11" i="57"/>
  <c r="K9" i="56"/>
  <c r="J14" i="56"/>
  <c r="I12" i="57"/>
  <c r="J13" i="57"/>
  <c r="G9" i="57"/>
  <c r="L11" i="57"/>
  <c r="K11" i="56"/>
  <c r="M14" i="57"/>
  <c r="I10" i="56"/>
  <c r="M9" i="57"/>
  <c r="K12" i="57"/>
  <c r="M11" i="56"/>
  <c r="G12" i="56"/>
  <c r="K13" i="56"/>
  <c r="J12" i="56"/>
  <c r="I10" i="57"/>
  <c r="J8" i="57"/>
  <c r="U8" i="56"/>
  <c r="T8" i="56"/>
  <c r="L12" i="57"/>
  <c r="T8" i="57"/>
  <c r="J14" i="57"/>
  <c r="J7" i="56"/>
  <c r="L10" i="57"/>
  <c r="L9" i="56"/>
  <c r="I12" i="56"/>
  <c r="K8" i="56"/>
  <c r="L10" i="56"/>
  <c r="J12" i="57"/>
  <c r="G9" i="56"/>
  <c r="K13" i="57"/>
  <c r="R11" i="57"/>
  <c r="R10" i="57"/>
  <c r="L11" i="56"/>
  <c r="L13" i="56"/>
  <c r="I14" i="56"/>
  <c r="U11" i="56"/>
  <c r="U10" i="56"/>
  <c r="J11" i="56"/>
  <c r="K10" i="56"/>
  <c r="M13" i="56"/>
  <c r="I11" i="57"/>
  <c r="K12" i="56"/>
  <c r="G13" i="57"/>
  <c r="K14" i="57"/>
  <c r="S10" i="57"/>
  <c r="S11" i="57"/>
  <c r="J10" i="57"/>
  <c r="I13" i="56"/>
  <c r="M12" i="57"/>
  <c r="S9" i="56"/>
  <c r="T10" i="56"/>
  <c r="T11" i="56"/>
  <c r="S10" i="56"/>
  <c r="S11" i="56"/>
  <c r="J13" i="56"/>
  <c r="L8" i="56"/>
  <c r="K10" i="57"/>
  <c r="L13" i="57"/>
  <c r="G11" i="56"/>
  <c r="J11" i="57"/>
  <c r="L14" i="57"/>
  <c r="L8" i="57"/>
  <c r="S8" i="57"/>
  <c r="I13" i="57"/>
  <c r="R9" i="57"/>
  <c r="M14" i="56"/>
  <c r="G8" i="57"/>
  <c r="U9" i="56"/>
  <c r="L9" i="57"/>
  <c r="R9" i="56"/>
  <c r="J8" i="56"/>
  <c r="I14" i="57"/>
  <c r="U10" i="57"/>
  <c r="U11" i="57"/>
  <c r="M10" i="56"/>
  <c r="L14" i="56"/>
  <c r="R10" i="56"/>
  <c r="R11" i="56"/>
  <c r="I9" i="57"/>
  <c r="M10" i="57"/>
  <c r="J9" i="56"/>
  <c r="S9" i="57"/>
  <c r="G10" i="56"/>
  <c r="G10" i="57"/>
  <c r="G11" i="57"/>
  <c r="T10" i="57"/>
  <c r="T11" i="57"/>
  <c r="K14" i="56"/>
  <c r="J9" i="57"/>
  <c r="I8" i="56"/>
  <c r="G8" i="56"/>
  <c r="I11" i="56"/>
  <c r="M8" i="57"/>
  <c r="G13" i="56"/>
  <c r="G16" i="58" l="1"/>
  <c r="O15" i="58"/>
  <c r="M17" i="58"/>
  <c r="K17" i="58"/>
  <c r="L17" i="58"/>
  <c r="I17" i="58"/>
  <c r="J17" i="58"/>
  <c r="G17" i="58" l="1"/>
  <c r="M18" i="58"/>
  <c r="O16" i="58"/>
  <c r="L18" i="58"/>
  <c r="I18" i="58"/>
  <c r="J18" i="58"/>
  <c r="K18" i="58"/>
  <c r="G18" i="58" l="1"/>
  <c r="O17" i="58"/>
  <c r="M19" i="58"/>
  <c r="K19" i="58"/>
  <c r="I19" i="58"/>
  <c r="G19" i="58"/>
  <c r="J19" i="58"/>
  <c r="L19" i="58"/>
  <c r="M20" i="58" l="1"/>
  <c r="O18" i="58"/>
  <c r="G20" i="58"/>
  <c r="L20" i="58"/>
  <c r="K20" i="58"/>
  <c r="I20" i="58"/>
  <c r="J20" i="58"/>
  <c r="O19" i="58" l="1"/>
  <c r="X8" i="58"/>
  <c r="L21" i="58"/>
  <c r="J21" i="58"/>
  <c r="X9" i="58"/>
  <c r="I21" i="58"/>
  <c r="K21" i="58"/>
  <c r="G21" i="58"/>
  <c r="X7" i="58"/>
  <c r="O13" i="56"/>
  <c r="O13" i="57"/>
  <c r="K15" i="56" l="1"/>
  <c r="I15" i="56"/>
  <c r="L15" i="56"/>
  <c r="O20" i="58"/>
  <c r="M22" i="58"/>
  <c r="K22" i="58"/>
  <c r="G22" i="58"/>
  <c r="L22" i="58"/>
  <c r="I22" i="58"/>
  <c r="J22" i="58"/>
  <c r="X7" i="56"/>
  <c r="X7" i="57"/>
  <c r="X8" i="56"/>
  <c r="O14" i="57"/>
  <c r="X8" i="57"/>
  <c r="O14" i="56"/>
  <c r="L15" i="57"/>
  <c r="J15" i="56"/>
  <c r="K15" i="57"/>
  <c r="X9" i="57"/>
  <c r="I15" i="57"/>
  <c r="X9" i="56"/>
  <c r="M15" i="57"/>
  <c r="J15" i="57"/>
  <c r="G15" i="57"/>
  <c r="G15" i="56" l="1"/>
  <c r="L16" i="56"/>
  <c r="I16" i="56"/>
  <c r="M15" i="56"/>
  <c r="E11" i="58"/>
  <c r="M23" i="58"/>
  <c r="O21" i="58"/>
  <c r="J23" i="58"/>
  <c r="E12" i="58"/>
  <c r="G23" i="58"/>
  <c r="I23" i="58"/>
  <c r="K23" i="58"/>
  <c r="L23" i="58"/>
  <c r="M16" i="57"/>
  <c r="I16" i="57"/>
  <c r="J16" i="56"/>
  <c r="O15" i="56"/>
  <c r="G16" i="57"/>
  <c r="K16" i="56"/>
  <c r="J16" i="57"/>
  <c r="O15" i="57"/>
  <c r="L16" i="57"/>
  <c r="K16" i="57"/>
  <c r="G16" i="56" l="1"/>
  <c r="M16" i="56"/>
  <c r="O22" i="58"/>
  <c r="M24" i="58"/>
  <c r="L24" i="58"/>
  <c r="K24" i="58"/>
  <c r="J24" i="58"/>
  <c r="G24" i="58"/>
  <c r="E10" i="58"/>
  <c r="I24" i="58"/>
  <c r="E13" i="58"/>
  <c r="E9" i="58"/>
  <c r="E10" i="56"/>
  <c r="G17" i="57"/>
  <c r="E11" i="56"/>
  <c r="O16" i="57"/>
  <c r="I17" i="57"/>
  <c r="L17" i="57"/>
  <c r="K17" i="57"/>
  <c r="E10" i="57"/>
  <c r="E11" i="57"/>
  <c r="O16" i="56"/>
  <c r="J17" i="57"/>
  <c r="M17" i="57"/>
  <c r="O23" i="58" l="1"/>
  <c r="M25" i="58"/>
  <c r="K25" i="58"/>
  <c r="L25" i="58"/>
  <c r="G25" i="58"/>
  <c r="E14" i="58"/>
  <c r="J25" i="58"/>
  <c r="I25" i="58"/>
  <c r="I18" i="57"/>
  <c r="O17" i="57"/>
  <c r="L18" i="57"/>
  <c r="G18" i="57"/>
  <c r="J18" i="57"/>
  <c r="E12" i="57"/>
  <c r="E12" i="56"/>
  <c r="E9" i="57"/>
  <c r="K18" i="57"/>
  <c r="M18" i="57"/>
  <c r="E7" i="58" l="1"/>
  <c r="E8" i="58"/>
  <c r="M26" i="58"/>
  <c r="O24" i="58"/>
  <c r="K26" i="58"/>
  <c r="I26" i="58"/>
  <c r="J26" i="58"/>
  <c r="L26" i="58"/>
  <c r="G26" i="58"/>
  <c r="K19" i="57"/>
  <c r="L19" i="57"/>
  <c r="O18" i="57"/>
  <c r="E13" i="57"/>
  <c r="M19" i="57"/>
  <c r="E8" i="57"/>
  <c r="J19" i="57"/>
  <c r="E9" i="56"/>
  <c r="E8" i="56"/>
  <c r="G19" i="57"/>
  <c r="E13" i="56"/>
  <c r="I19" i="57"/>
  <c r="O25" i="58" l="1"/>
  <c r="M27" i="58"/>
  <c r="J27" i="58"/>
  <c r="L27" i="58"/>
  <c r="I27" i="58"/>
  <c r="G27" i="58"/>
  <c r="K27" i="58"/>
  <c r="G20" i="57"/>
  <c r="E7" i="57"/>
  <c r="I20" i="57"/>
  <c r="E7" i="56"/>
  <c r="J20" i="57"/>
  <c r="M20" i="57"/>
  <c r="O19" i="57"/>
  <c r="K20" i="57"/>
  <c r="E14" i="56"/>
  <c r="L20" i="57"/>
  <c r="E14" i="57"/>
  <c r="O26" i="58" l="1"/>
  <c r="L28" i="58"/>
  <c r="K28" i="58"/>
  <c r="J28" i="58"/>
  <c r="I28" i="58"/>
  <c r="G28" i="58"/>
  <c r="G21" i="57"/>
  <c r="O20" i="57"/>
  <c r="L21" i="57"/>
  <c r="K21" i="57"/>
  <c r="I21" i="57"/>
  <c r="J21" i="57"/>
  <c r="O27" i="58" l="1"/>
  <c r="G29" i="58"/>
  <c r="J29" i="58"/>
  <c r="D11" i="58"/>
  <c r="J21" i="43" s="1"/>
  <c r="K29" i="58"/>
  <c r="L29" i="58"/>
  <c r="I29" i="58"/>
  <c r="I22" i="57"/>
  <c r="M22" i="57"/>
  <c r="L22" i="57"/>
  <c r="J22" i="57"/>
  <c r="K22" i="57"/>
  <c r="G22" i="57"/>
  <c r="D10" i="57"/>
  <c r="N20" i="43" s="1"/>
  <c r="D10" i="56"/>
  <c r="M20" i="43" s="1"/>
  <c r="O21" i="57"/>
  <c r="V9" i="56" l="1"/>
  <c r="V10" i="56"/>
  <c r="V9" i="57"/>
  <c r="W10" i="57"/>
  <c r="W11" i="58"/>
  <c r="W10" i="56"/>
  <c r="O28" i="58"/>
  <c r="L30" i="58"/>
  <c r="D9" i="58"/>
  <c r="J30" i="58"/>
  <c r="D12" i="58"/>
  <c r="J22" i="43" s="1"/>
  <c r="D10" i="58"/>
  <c r="J20" i="43" s="1"/>
  <c r="G30" i="58"/>
  <c r="I30" i="58"/>
  <c r="K30" i="58"/>
  <c r="K23" i="57"/>
  <c r="O22" i="57"/>
  <c r="G23" i="57"/>
  <c r="J23" i="57"/>
  <c r="I23" i="57"/>
  <c r="L23" i="57"/>
  <c r="V10" i="57"/>
  <c r="M23" i="57"/>
  <c r="W11" i="56" l="1"/>
  <c r="D11" i="56"/>
  <c r="M21" i="43" s="1"/>
  <c r="W11" i="57"/>
  <c r="D11" i="57"/>
  <c r="N21" i="43" s="1"/>
  <c r="W12" i="58"/>
  <c r="W9" i="58"/>
  <c r="W10" i="58"/>
  <c r="O29" i="58"/>
  <c r="G31" i="58"/>
  <c r="V9" i="58"/>
  <c r="I31" i="58"/>
  <c r="J31" i="58"/>
  <c r="D13" i="58"/>
  <c r="J23" i="43" s="1"/>
  <c r="K31" i="58"/>
  <c r="L31" i="58"/>
  <c r="J24" i="57"/>
  <c r="D9" i="57"/>
  <c r="G24" i="57"/>
  <c r="D8" i="57"/>
  <c r="M24" i="57"/>
  <c r="I24" i="57"/>
  <c r="L24" i="57"/>
  <c r="K24" i="57"/>
  <c r="V11" i="57"/>
  <c r="D9" i="56"/>
  <c r="O23" i="57"/>
  <c r="W12" i="56" l="1"/>
  <c r="D12" i="56"/>
  <c r="M22" i="43" s="1"/>
  <c r="W12" i="57"/>
  <c r="D12" i="57"/>
  <c r="N22" i="43" s="1"/>
  <c r="V11" i="56"/>
  <c r="W8" i="57"/>
  <c r="W13" i="58"/>
  <c r="W9" i="56"/>
  <c r="W9" i="57"/>
  <c r="D7" i="58"/>
  <c r="O30" i="58"/>
  <c r="D8" i="58"/>
  <c r="L32" i="58"/>
  <c r="J32" i="58"/>
  <c r="V10" i="58"/>
  <c r="I32" i="58"/>
  <c r="G32" i="58"/>
  <c r="K32" i="58"/>
  <c r="G25" i="57"/>
  <c r="K25" i="57"/>
  <c r="M25" i="57"/>
  <c r="L25" i="57"/>
  <c r="J25" i="57"/>
  <c r="D7" i="57"/>
  <c r="D7" i="56"/>
  <c r="D8" i="56"/>
  <c r="O24" i="57"/>
  <c r="I25" i="57"/>
  <c r="W13" i="57" l="1"/>
  <c r="D13" i="57"/>
  <c r="N23" i="43" s="1"/>
  <c r="W13" i="56"/>
  <c r="D13" i="56"/>
  <c r="M23" i="43" s="1"/>
  <c r="W8" i="56"/>
  <c r="W7" i="58"/>
  <c r="W7" i="57"/>
  <c r="W7" i="56"/>
  <c r="W8" i="58"/>
  <c r="O31" i="58"/>
  <c r="I33" i="58"/>
  <c r="K33" i="58"/>
  <c r="L33" i="58"/>
  <c r="D14" i="58"/>
  <c r="J24" i="43" s="1"/>
  <c r="G33" i="58"/>
  <c r="V11" i="58"/>
  <c r="J33" i="58"/>
  <c r="O25" i="57"/>
  <c r="D14" i="56"/>
  <c r="M24" i="43" s="1"/>
  <c r="J26" i="57"/>
  <c r="I26" i="57"/>
  <c r="K26" i="57"/>
  <c r="D14" i="57"/>
  <c r="N24" i="43" s="1"/>
  <c r="L26" i="57"/>
  <c r="G26" i="57"/>
  <c r="M26" i="57"/>
  <c r="W14" i="58" l="1"/>
  <c r="W14" i="56"/>
  <c r="W14" i="57"/>
  <c r="O32" i="58"/>
  <c r="G34" i="58"/>
  <c r="K34" i="58"/>
  <c r="L34" i="58"/>
  <c r="J34" i="58"/>
  <c r="I34" i="58"/>
  <c r="J27" i="57"/>
  <c r="I27" i="57"/>
  <c r="L27" i="57"/>
  <c r="G27" i="57"/>
  <c r="K27" i="57"/>
  <c r="M27" i="57"/>
  <c r="O26" i="57"/>
  <c r="O33" i="58" l="1"/>
  <c r="I35" i="58"/>
  <c r="J35" i="58"/>
  <c r="L35" i="58"/>
  <c r="K35" i="58"/>
  <c r="G35" i="58"/>
  <c r="I28" i="57"/>
  <c r="O27" i="57"/>
  <c r="L28" i="57"/>
  <c r="J28" i="57"/>
  <c r="G28" i="57"/>
  <c r="K28" i="57"/>
  <c r="O34" i="58" l="1"/>
  <c r="J36" i="58"/>
  <c r="G36" i="58"/>
  <c r="I36" i="58"/>
  <c r="K36" i="58"/>
  <c r="L36" i="58"/>
  <c r="G29" i="57"/>
  <c r="J29" i="57"/>
  <c r="K29" i="57"/>
  <c r="L29" i="57"/>
  <c r="O28" i="57"/>
  <c r="I29" i="57"/>
  <c r="O35" i="58" l="1"/>
  <c r="L37" i="58"/>
  <c r="I37" i="58"/>
  <c r="G37" i="58"/>
  <c r="K37" i="58"/>
  <c r="J37" i="58"/>
  <c r="L30" i="57"/>
  <c r="J30" i="57"/>
  <c r="I30" i="57"/>
  <c r="K30" i="57"/>
  <c r="G30" i="57"/>
  <c r="O29" i="57"/>
  <c r="O36" i="58" l="1"/>
  <c r="I38" i="58"/>
  <c r="J38" i="58"/>
  <c r="K38" i="58"/>
  <c r="L38" i="58"/>
  <c r="G38" i="58"/>
  <c r="I31" i="57"/>
  <c r="G31" i="57"/>
  <c r="K31" i="57"/>
  <c r="J31" i="57"/>
  <c r="O30" i="57"/>
  <c r="L31" i="57"/>
  <c r="F7" i="55"/>
  <c r="S7" i="55"/>
  <c r="H13" i="55"/>
  <c r="Y23" i="43" s="1"/>
  <c r="F8" i="55"/>
  <c r="H7" i="55"/>
  <c r="T8" i="55"/>
  <c r="F14" i="55"/>
  <c r="R24" i="43" s="1"/>
  <c r="F13" i="55"/>
  <c r="R23" i="43" s="1"/>
  <c r="U7" i="55"/>
  <c r="H11" i="55"/>
  <c r="Y21" i="43" s="1"/>
  <c r="F10" i="55"/>
  <c r="R20" i="43" s="1"/>
  <c r="F11" i="55"/>
  <c r="R21" i="43" s="1"/>
  <c r="F12" i="55"/>
  <c r="R22" i="43" s="1"/>
  <c r="H12" i="55"/>
  <c r="Y22" i="43" s="1"/>
  <c r="H10" i="55"/>
  <c r="Y20" i="43" s="1"/>
  <c r="F9" i="55"/>
  <c r="H8" i="55"/>
  <c r="H9" i="55"/>
  <c r="H14" i="55"/>
  <c r="Y24" i="43" s="1"/>
  <c r="R7" i="55"/>
  <c r="O37" i="58" l="1"/>
  <c r="L39" i="58"/>
  <c r="G39" i="58"/>
  <c r="J39" i="58"/>
  <c r="K39" i="58"/>
  <c r="I39" i="58"/>
  <c r="G17" i="56"/>
  <c r="O17" i="56"/>
  <c r="M17" i="56"/>
  <c r="K17" i="56"/>
  <c r="L17" i="56"/>
  <c r="J32" i="57"/>
  <c r="G32" i="57"/>
  <c r="J17" i="56"/>
  <c r="L32" i="57"/>
  <c r="I32" i="57"/>
  <c r="O31" i="57"/>
  <c r="K32" i="57"/>
  <c r="I17" i="56"/>
  <c r="I10" i="55"/>
  <c r="T10" i="55"/>
  <c r="T9" i="55"/>
  <c r="L7" i="55"/>
  <c r="L8" i="55"/>
  <c r="L14" i="55"/>
  <c r="K8" i="55"/>
  <c r="S8" i="55"/>
  <c r="U8" i="55"/>
  <c r="K14" i="55"/>
  <c r="I9" i="55"/>
  <c r="S10" i="55"/>
  <c r="K7" i="55"/>
  <c r="R9" i="55"/>
  <c r="G14" i="55"/>
  <c r="L9" i="55"/>
  <c r="R8" i="55"/>
  <c r="J9" i="55"/>
  <c r="G7" i="55"/>
  <c r="T7" i="55"/>
  <c r="G10" i="55"/>
  <c r="G9" i="55"/>
  <c r="O38" i="58" l="1"/>
  <c r="G40" i="58"/>
  <c r="L40" i="58"/>
  <c r="I40" i="58"/>
  <c r="K40" i="58"/>
  <c r="J40" i="58"/>
  <c r="M18" i="56"/>
  <c r="I18" i="56"/>
  <c r="G33" i="57"/>
  <c r="K18" i="56"/>
  <c r="O18" i="56"/>
  <c r="K33" i="57"/>
  <c r="J18" i="56"/>
  <c r="I33" i="57"/>
  <c r="G18" i="56"/>
  <c r="J33" i="57"/>
  <c r="O32" i="57"/>
  <c r="L18" i="56"/>
  <c r="L33" i="57"/>
  <c r="L15" i="55"/>
  <c r="U9" i="55"/>
  <c r="S9" i="55"/>
  <c r="T11" i="55"/>
  <c r="I14" i="55"/>
  <c r="J7" i="55"/>
  <c r="J8" i="55"/>
  <c r="L10" i="55"/>
  <c r="R10" i="55"/>
  <c r="J15" i="55"/>
  <c r="U10" i="55"/>
  <c r="K15" i="55"/>
  <c r="S11" i="55"/>
  <c r="G15" i="55"/>
  <c r="J10" i="55"/>
  <c r="K9" i="55"/>
  <c r="K10" i="55"/>
  <c r="I15" i="55"/>
  <c r="G8" i="55"/>
  <c r="J14" i="55"/>
  <c r="I7" i="55"/>
  <c r="I8" i="55"/>
  <c r="AX80" i="35" l="1"/>
  <c r="AX81" i="35"/>
  <c r="O39" i="58"/>
  <c r="J41" i="58"/>
  <c r="L41" i="58"/>
  <c r="K41" i="58"/>
  <c r="G41" i="58"/>
  <c r="I41" i="58"/>
  <c r="O33" i="57"/>
  <c r="K19" i="56"/>
  <c r="L19" i="56"/>
  <c r="M19" i="56"/>
  <c r="I19" i="56"/>
  <c r="J19" i="56"/>
  <c r="L34" i="57"/>
  <c r="K34" i="57"/>
  <c r="O19" i="56"/>
  <c r="G34" i="57"/>
  <c r="G19" i="56"/>
  <c r="I34" i="57"/>
  <c r="J34" i="57"/>
  <c r="L16" i="55"/>
  <c r="K16" i="55"/>
  <c r="J16" i="55"/>
  <c r="R11" i="55"/>
  <c r="U11" i="55"/>
  <c r="G16" i="55"/>
  <c r="I16" i="55"/>
  <c r="AY80" i="35" l="1"/>
  <c r="AY81" i="35"/>
  <c r="AF82" i="35"/>
  <c r="AS82" i="35"/>
  <c r="O40" i="58"/>
  <c r="K42" i="58"/>
  <c r="L42" i="58"/>
  <c r="I42" i="58"/>
  <c r="J42" i="58"/>
  <c r="G42" i="58"/>
  <c r="G35" i="57"/>
  <c r="I35" i="57"/>
  <c r="I20" i="56"/>
  <c r="O20" i="56"/>
  <c r="L35" i="57"/>
  <c r="G20" i="56"/>
  <c r="K35" i="57"/>
  <c r="L20" i="56"/>
  <c r="J35" i="57"/>
  <c r="O34" i="57"/>
  <c r="M20" i="56"/>
  <c r="K20" i="56"/>
  <c r="J20" i="56"/>
  <c r="L17" i="55"/>
  <c r="K17" i="55"/>
  <c r="J17" i="55"/>
  <c r="G17" i="55"/>
  <c r="I17" i="55"/>
  <c r="AS80" i="35" l="1"/>
  <c r="AS81" i="35"/>
  <c r="AF83" i="35"/>
  <c r="AS83" i="35"/>
  <c r="O41" i="58"/>
  <c r="I43" i="58"/>
  <c r="J43" i="58"/>
  <c r="L43" i="58"/>
  <c r="G43" i="58"/>
  <c r="K43" i="58"/>
  <c r="L36" i="57"/>
  <c r="G36" i="57"/>
  <c r="J36" i="57"/>
  <c r="J21" i="56"/>
  <c r="M21" i="56"/>
  <c r="K36" i="57"/>
  <c r="I21" i="56"/>
  <c r="O21" i="56"/>
  <c r="G21" i="56"/>
  <c r="O35" i="57"/>
  <c r="K21" i="56"/>
  <c r="L21" i="56"/>
  <c r="I36" i="57"/>
  <c r="L18" i="55"/>
  <c r="K18" i="55"/>
  <c r="J18" i="55"/>
  <c r="G18" i="55"/>
  <c r="I18" i="55"/>
  <c r="AZ80" i="35" l="1"/>
  <c r="AZ81" i="35"/>
  <c r="AS84" i="35"/>
  <c r="AF84" i="35"/>
  <c r="O42" i="58"/>
  <c r="L19" i="55"/>
  <c r="J44" i="58"/>
  <c r="G44" i="58"/>
  <c r="L44" i="58"/>
  <c r="I44" i="58"/>
  <c r="K44" i="58"/>
  <c r="L22" i="56"/>
  <c r="O36" i="57"/>
  <c r="G22" i="56"/>
  <c r="G37" i="57"/>
  <c r="I22" i="56"/>
  <c r="M22" i="56"/>
  <c r="I37" i="57"/>
  <c r="O22" i="56"/>
  <c r="L37" i="57"/>
  <c r="J22" i="56"/>
  <c r="K22" i="56"/>
  <c r="J37" i="57"/>
  <c r="K37" i="57"/>
  <c r="J19" i="55"/>
  <c r="K19" i="55"/>
  <c r="G19" i="55"/>
  <c r="I19" i="55"/>
  <c r="AW82" i="35" l="1"/>
  <c r="AS85" i="35"/>
  <c r="AF85" i="35"/>
  <c r="L20" i="55"/>
  <c r="O43" i="58"/>
  <c r="K45" i="58"/>
  <c r="G45" i="58"/>
  <c r="I45" i="58"/>
  <c r="J45" i="58"/>
  <c r="L45" i="58"/>
  <c r="K38" i="57"/>
  <c r="O37" i="57"/>
  <c r="L38" i="57"/>
  <c r="M23" i="56"/>
  <c r="J23" i="56"/>
  <c r="I38" i="57"/>
  <c r="O23" i="56"/>
  <c r="I23" i="56"/>
  <c r="G38" i="57"/>
  <c r="L23" i="56"/>
  <c r="J38" i="57"/>
  <c r="K23" i="56"/>
  <c r="G23" i="56"/>
  <c r="AJ82" i="35"/>
  <c r="J20" i="55"/>
  <c r="K20" i="55"/>
  <c r="G20" i="55"/>
  <c r="I20" i="55"/>
  <c r="V12" i="56" l="1"/>
  <c r="V12" i="58"/>
  <c r="V12" i="57"/>
  <c r="L21" i="55"/>
  <c r="AF86" i="35"/>
  <c r="AW83" i="35"/>
  <c r="AX82" i="35"/>
  <c r="AS86" i="35"/>
  <c r="O44" i="58"/>
  <c r="I46" i="58"/>
  <c r="G46" i="58"/>
  <c r="J46" i="58"/>
  <c r="L46" i="58"/>
  <c r="K46" i="58"/>
  <c r="J39" i="57"/>
  <c r="J24" i="56"/>
  <c r="G39" i="57"/>
  <c r="O24" i="56"/>
  <c r="K39" i="57"/>
  <c r="G24" i="56"/>
  <c r="M24" i="56"/>
  <c r="O38" i="57"/>
  <c r="I24" i="56"/>
  <c r="L24" i="56"/>
  <c r="I39" i="57"/>
  <c r="L39" i="57"/>
  <c r="K24" i="56"/>
  <c r="AK82" i="35"/>
  <c r="AJ83" i="35"/>
  <c r="J21" i="55"/>
  <c r="K21" i="55"/>
  <c r="G21" i="55"/>
  <c r="I21" i="55"/>
  <c r="L22" i="55" l="1"/>
  <c r="V13" i="58"/>
  <c r="V13" i="57"/>
  <c r="V13" i="56"/>
  <c r="AX83" i="35"/>
  <c r="AW84" i="35"/>
  <c r="AS87" i="35"/>
  <c r="AY82" i="35"/>
  <c r="AF87" i="35"/>
  <c r="O45" i="58"/>
  <c r="G47" i="58"/>
  <c r="L47" i="58"/>
  <c r="I47" i="58"/>
  <c r="J47" i="58"/>
  <c r="K47" i="58"/>
  <c r="G40" i="57"/>
  <c r="J40" i="57"/>
  <c r="L25" i="56"/>
  <c r="G25" i="56"/>
  <c r="K25" i="56"/>
  <c r="O39" i="57"/>
  <c r="J25" i="56"/>
  <c r="I25" i="56"/>
  <c r="O25" i="56"/>
  <c r="M25" i="56"/>
  <c r="K40" i="57"/>
  <c r="L40" i="57"/>
  <c r="I40" i="57"/>
  <c r="L23" i="55"/>
  <c r="AM82" i="35"/>
  <c r="AZ82" i="35"/>
  <c r="AL82" i="35"/>
  <c r="AJ84" i="35"/>
  <c r="AK83" i="35"/>
  <c r="J22" i="55"/>
  <c r="K22" i="55"/>
  <c r="G22" i="55"/>
  <c r="I22" i="55"/>
  <c r="V14" i="57" l="1"/>
  <c r="V14" i="56"/>
  <c r="V14" i="58"/>
  <c r="AF88" i="35"/>
  <c r="AW85" i="35"/>
  <c r="AY83" i="35"/>
  <c r="AX84" i="35"/>
  <c r="AS88" i="35"/>
  <c r="O46" i="58"/>
  <c r="K48" i="58"/>
  <c r="I48" i="58"/>
  <c r="L48" i="58"/>
  <c r="J48" i="58"/>
  <c r="G48" i="58"/>
  <c r="I41" i="57"/>
  <c r="L41" i="57"/>
  <c r="O26" i="56"/>
  <c r="I26" i="56"/>
  <c r="L26" i="56"/>
  <c r="M26" i="56"/>
  <c r="G41" i="57"/>
  <c r="K26" i="56"/>
  <c r="J26" i="56"/>
  <c r="G26" i="56"/>
  <c r="J41" i="57"/>
  <c r="K41" i="57"/>
  <c r="O40" i="57"/>
  <c r="L24" i="55"/>
  <c r="AZ83" i="35"/>
  <c r="AM83" i="35"/>
  <c r="AL83" i="35"/>
  <c r="AK84" i="35"/>
  <c r="AJ85" i="35"/>
  <c r="J23" i="55"/>
  <c r="K23" i="55"/>
  <c r="G23" i="55"/>
  <c r="I23" i="55"/>
  <c r="W15" i="58" l="1"/>
  <c r="D15" i="58"/>
  <c r="J25" i="43" s="1"/>
  <c r="W15" i="57"/>
  <c r="D15" i="57"/>
  <c r="N25" i="43" s="1"/>
  <c r="W15" i="56"/>
  <c r="D15" i="56"/>
  <c r="M25" i="43" s="1"/>
  <c r="E15" i="58"/>
  <c r="E15" i="57"/>
  <c r="E15" i="56"/>
  <c r="V15" i="56"/>
  <c r="V15" i="58"/>
  <c r="V15" i="57"/>
  <c r="AX85" i="35"/>
  <c r="AY84" i="35"/>
  <c r="AF89" i="35"/>
  <c r="AW86" i="35"/>
  <c r="AS89" i="35"/>
  <c r="O47" i="58"/>
  <c r="J49" i="58"/>
  <c r="L49" i="58"/>
  <c r="I49" i="58"/>
  <c r="G49" i="58"/>
  <c r="K49" i="58"/>
  <c r="J27" i="56"/>
  <c r="L27" i="56"/>
  <c r="I42" i="57"/>
  <c r="J42" i="57"/>
  <c r="G42" i="57"/>
  <c r="O41" i="57"/>
  <c r="G27" i="56"/>
  <c r="M27" i="56"/>
  <c r="O27" i="56"/>
  <c r="L42" i="57"/>
  <c r="I27" i="56"/>
  <c r="K27" i="56"/>
  <c r="K42" i="57"/>
  <c r="L25" i="55"/>
  <c r="AM84" i="35"/>
  <c r="AZ84" i="35"/>
  <c r="AJ86" i="35"/>
  <c r="AL84" i="35"/>
  <c r="AK85" i="35"/>
  <c r="K24" i="55"/>
  <c r="J24" i="55"/>
  <c r="G24" i="55"/>
  <c r="I24" i="55"/>
  <c r="W16" i="58" l="1"/>
  <c r="D16" i="58"/>
  <c r="J26" i="43" s="1"/>
  <c r="W16" i="56"/>
  <c r="D16" i="56"/>
  <c r="M26" i="43" s="1"/>
  <c r="W16" i="57"/>
  <c r="D16" i="57"/>
  <c r="N26" i="43" s="1"/>
  <c r="V16" i="56"/>
  <c r="E16" i="58"/>
  <c r="E16" i="56"/>
  <c r="E16" i="57"/>
  <c r="AX86" i="35"/>
  <c r="AS90" i="35"/>
  <c r="AF90" i="35"/>
  <c r="AW87" i="35"/>
  <c r="AY85" i="35"/>
  <c r="O48" i="58"/>
  <c r="I50" i="58"/>
  <c r="G50" i="58"/>
  <c r="L50" i="58"/>
  <c r="K50" i="58"/>
  <c r="J50" i="58"/>
  <c r="I43" i="57"/>
  <c r="G28" i="56"/>
  <c r="L43" i="57"/>
  <c r="I28" i="56"/>
  <c r="O28" i="56"/>
  <c r="J43" i="57"/>
  <c r="J28" i="56"/>
  <c r="K28" i="56"/>
  <c r="G43" i="57"/>
  <c r="K43" i="57"/>
  <c r="O42" i="57"/>
  <c r="L28" i="56"/>
  <c r="L26" i="55"/>
  <c r="AZ85" i="35"/>
  <c r="AM85" i="35"/>
  <c r="AJ87" i="35"/>
  <c r="AK86" i="35"/>
  <c r="AL85" i="35"/>
  <c r="F21" i="37"/>
  <c r="J25" i="55"/>
  <c r="K25" i="55"/>
  <c r="G25" i="55"/>
  <c r="I25" i="55"/>
  <c r="W17" i="58" l="1"/>
  <c r="D17" i="58"/>
  <c r="J27" i="43" s="1"/>
  <c r="W17" i="56"/>
  <c r="D17" i="56"/>
  <c r="M27" i="43" s="1"/>
  <c r="W17" i="57"/>
  <c r="D17" i="57"/>
  <c r="N27" i="43" s="1"/>
  <c r="V17" i="57"/>
  <c r="V16" i="57"/>
  <c r="E17" i="57"/>
  <c r="V16" i="58"/>
  <c r="E17" i="56"/>
  <c r="E17" i="58"/>
  <c r="AX87" i="35"/>
  <c r="AS91" i="35"/>
  <c r="AY86" i="35"/>
  <c r="AF91" i="35"/>
  <c r="O49" i="58"/>
  <c r="K51" i="58"/>
  <c r="J51" i="58"/>
  <c r="G51" i="58"/>
  <c r="L51" i="58"/>
  <c r="F16" i="37"/>
  <c r="I51" i="58"/>
  <c r="O43" i="57"/>
  <c r="K44" i="57"/>
  <c r="O29" i="56"/>
  <c r="I44" i="57"/>
  <c r="J29" i="56"/>
  <c r="I29" i="56"/>
  <c r="L29" i="56"/>
  <c r="G44" i="57"/>
  <c r="L44" i="57"/>
  <c r="J44" i="57"/>
  <c r="G29" i="56"/>
  <c r="K29" i="56"/>
  <c r="L27" i="55"/>
  <c r="AM86" i="35"/>
  <c r="AZ86" i="35"/>
  <c r="AL86" i="35"/>
  <c r="AK87" i="35"/>
  <c r="AJ88" i="35"/>
  <c r="J26" i="55"/>
  <c r="K26" i="55"/>
  <c r="F22" i="37"/>
  <c r="G26" i="55"/>
  <c r="I26" i="55"/>
  <c r="P88" i="40" l="1"/>
  <c r="K88" i="40"/>
  <c r="U88" i="40" s="1"/>
  <c r="L88" i="40"/>
  <c r="V88" i="40" s="1"/>
  <c r="Q88" i="40"/>
  <c r="J21" i="37"/>
  <c r="AW88" i="35"/>
  <c r="V17" i="58"/>
  <c r="AY87" i="35"/>
  <c r="AS92" i="35"/>
  <c r="AF92" i="35"/>
  <c r="O50" i="58"/>
  <c r="J52" i="58"/>
  <c r="L52" i="58"/>
  <c r="I52" i="58"/>
  <c r="K52" i="58"/>
  <c r="F17" i="37"/>
  <c r="G52" i="58"/>
  <c r="O30" i="56"/>
  <c r="G30" i="56"/>
  <c r="G45" i="57"/>
  <c r="O44" i="57"/>
  <c r="K30" i="56"/>
  <c r="J30" i="56"/>
  <c r="L45" i="57"/>
  <c r="L30" i="56"/>
  <c r="I45" i="57"/>
  <c r="K45" i="57"/>
  <c r="J45" i="57"/>
  <c r="I30" i="56"/>
  <c r="L28" i="55"/>
  <c r="AZ87" i="35"/>
  <c r="AM87" i="35"/>
  <c r="AJ89" i="35"/>
  <c r="AL87" i="35"/>
  <c r="AK88" i="35"/>
  <c r="F23" i="37"/>
  <c r="K27" i="55"/>
  <c r="J27" i="55"/>
  <c r="G27" i="55"/>
  <c r="I27" i="55"/>
  <c r="K21" i="37" l="1"/>
  <c r="AX88" i="35"/>
  <c r="J22" i="37"/>
  <c r="AW89" i="35"/>
  <c r="AS93" i="35"/>
  <c r="AF93" i="35"/>
  <c r="O51" i="58"/>
  <c r="F18" i="37"/>
  <c r="K16" i="37"/>
  <c r="I53" i="58"/>
  <c r="G53" i="58"/>
  <c r="K53" i="58"/>
  <c r="L53" i="58"/>
  <c r="J53" i="58"/>
  <c r="L29" i="55"/>
  <c r="L46" i="57"/>
  <c r="K31" i="56"/>
  <c r="J46" i="57"/>
  <c r="I46" i="57"/>
  <c r="G46" i="57"/>
  <c r="O45" i="57"/>
  <c r="G31" i="56"/>
  <c r="J31" i="56"/>
  <c r="O31" i="56"/>
  <c r="L31" i="56"/>
  <c r="K46" i="57"/>
  <c r="I31" i="56"/>
  <c r="AM88" i="35"/>
  <c r="AZ88" i="35"/>
  <c r="AL88" i="35"/>
  <c r="AK89" i="35"/>
  <c r="AJ90" i="35"/>
  <c r="F24" i="37"/>
  <c r="J28" i="55"/>
  <c r="K28" i="55"/>
  <c r="G28" i="55"/>
  <c r="I28" i="55"/>
  <c r="L21" i="37" l="1"/>
  <c r="AY88" i="35"/>
  <c r="J23" i="37"/>
  <c r="AW90" i="35"/>
  <c r="K22" i="37"/>
  <c r="AX89" i="35"/>
  <c r="AF94" i="35"/>
  <c r="AS94" i="35"/>
  <c r="O52" i="58"/>
  <c r="L54" i="58"/>
  <c r="K54" i="58"/>
  <c r="I54" i="58"/>
  <c r="J54" i="58"/>
  <c r="K17" i="37"/>
  <c r="G54" i="58"/>
  <c r="L16" i="37"/>
  <c r="F19" i="37"/>
  <c r="I32" i="56"/>
  <c r="K47" i="57"/>
  <c r="J32" i="56"/>
  <c r="L47" i="57"/>
  <c r="O46" i="57"/>
  <c r="I47" i="57"/>
  <c r="J47" i="57"/>
  <c r="K32" i="56"/>
  <c r="G47" i="57"/>
  <c r="L32" i="56"/>
  <c r="O32" i="56"/>
  <c r="G32" i="56"/>
  <c r="L30" i="55"/>
  <c r="M21" i="37"/>
  <c r="AZ89" i="35"/>
  <c r="AM89" i="35"/>
  <c r="AK90" i="35"/>
  <c r="AJ91" i="35"/>
  <c r="AL89" i="35"/>
  <c r="F25" i="37"/>
  <c r="K29" i="55"/>
  <c r="J29" i="55"/>
  <c r="G29" i="55"/>
  <c r="I29" i="55"/>
  <c r="L22" i="37" l="1"/>
  <c r="AY89" i="35"/>
  <c r="J24" i="37"/>
  <c r="AW91" i="35"/>
  <c r="K23" i="37"/>
  <c r="AX90" i="35"/>
  <c r="AS95" i="35"/>
  <c r="AF95" i="35"/>
  <c r="O53" i="58"/>
  <c r="K55" i="58"/>
  <c r="J55" i="58"/>
  <c r="F20" i="37"/>
  <c r="K18" i="37"/>
  <c r="L17" i="37"/>
  <c r="L55" i="58"/>
  <c r="M16" i="37"/>
  <c r="G55" i="58"/>
  <c r="I55" i="58"/>
  <c r="L33" i="56"/>
  <c r="L48" i="57"/>
  <c r="J33" i="56"/>
  <c r="I33" i="56"/>
  <c r="G33" i="56"/>
  <c r="K33" i="56"/>
  <c r="O33" i="56"/>
  <c r="G48" i="57"/>
  <c r="J48" i="57"/>
  <c r="I48" i="57"/>
  <c r="K48" i="57"/>
  <c r="O47" i="57"/>
  <c r="L31" i="55"/>
  <c r="M22" i="37"/>
  <c r="AM90" i="35"/>
  <c r="AZ90" i="35"/>
  <c r="AJ92" i="35"/>
  <c r="AL90" i="35"/>
  <c r="AK91" i="35"/>
  <c r="J30" i="55"/>
  <c r="F26" i="37"/>
  <c r="K30" i="55"/>
  <c r="G30" i="55"/>
  <c r="I30" i="55"/>
  <c r="K24" i="37" l="1"/>
  <c r="AX91" i="35"/>
  <c r="L23" i="37"/>
  <c r="AY90" i="35"/>
  <c r="J25" i="37"/>
  <c r="AW92" i="35"/>
  <c r="AF96" i="35"/>
  <c r="AS96" i="35"/>
  <c r="O54" i="58"/>
  <c r="G56" i="58"/>
  <c r="L18" i="37"/>
  <c r="J56" i="58"/>
  <c r="M17" i="37"/>
  <c r="L56" i="58"/>
  <c r="K19" i="37"/>
  <c r="K56" i="58"/>
  <c r="I56" i="58"/>
  <c r="K49" i="57"/>
  <c r="O34" i="56"/>
  <c r="K34" i="56"/>
  <c r="G34" i="56"/>
  <c r="J49" i="57"/>
  <c r="I34" i="56"/>
  <c r="J34" i="56"/>
  <c r="L49" i="57"/>
  <c r="I49" i="57"/>
  <c r="O48" i="57"/>
  <c r="G49" i="57"/>
  <c r="L34" i="56"/>
  <c r="L32" i="55"/>
  <c r="M23" i="37"/>
  <c r="AZ91" i="35"/>
  <c r="AM91" i="35"/>
  <c r="AL91" i="35"/>
  <c r="AJ93" i="35"/>
  <c r="AK92" i="35"/>
  <c r="J31" i="55"/>
  <c r="K31" i="55"/>
  <c r="F27" i="37"/>
  <c r="G31" i="55"/>
  <c r="I31" i="55"/>
  <c r="K25" i="37" l="1"/>
  <c r="AX92" i="35"/>
  <c r="L24" i="37"/>
  <c r="AY91" i="35"/>
  <c r="J26" i="37"/>
  <c r="AW93" i="35"/>
  <c r="AF97" i="35"/>
  <c r="AS97" i="35"/>
  <c r="O55" i="58"/>
  <c r="M18" i="37"/>
  <c r="K20" i="37"/>
  <c r="I57" i="58"/>
  <c r="L57" i="58"/>
  <c r="J57" i="58"/>
  <c r="L19" i="37"/>
  <c r="G57" i="58"/>
  <c r="K57" i="58"/>
  <c r="I35" i="56"/>
  <c r="J50" i="57"/>
  <c r="L50" i="57"/>
  <c r="O49" i="57"/>
  <c r="K35" i="56"/>
  <c r="I50" i="57"/>
  <c r="L35" i="56"/>
  <c r="J35" i="56"/>
  <c r="G35" i="56"/>
  <c r="O35" i="56"/>
  <c r="G50" i="57"/>
  <c r="K50" i="57"/>
  <c r="L33" i="55"/>
  <c r="M24" i="37"/>
  <c r="AM92" i="35"/>
  <c r="AZ92" i="35"/>
  <c r="AJ94" i="35"/>
  <c r="AL92" i="35"/>
  <c r="AK93" i="35"/>
  <c r="J32" i="55"/>
  <c r="K32" i="55"/>
  <c r="F28" i="37"/>
  <c r="G32" i="55"/>
  <c r="I32" i="55"/>
  <c r="J27" i="37" l="1"/>
  <c r="AW94" i="35"/>
  <c r="K26" i="37"/>
  <c r="AX93" i="35"/>
  <c r="L25" i="37"/>
  <c r="AY92" i="35"/>
  <c r="AS98" i="35"/>
  <c r="AF98" i="35"/>
  <c r="O56" i="58"/>
  <c r="L20" i="37"/>
  <c r="M19" i="37"/>
  <c r="K51" i="57"/>
  <c r="I36" i="56"/>
  <c r="G36" i="56"/>
  <c r="L51" i="57"/>
  <c r="I51" i="57"/>
  <c r="J36" i="56"/>
  <c r="G51" i="57"/>
  <c r="L36" i="56"/>
  <c r="K36" i="56"/>
  <c r="O50" i="57"/>
  <c r="O36" i="56"/>
  <c r="J51" i="57"/>
  <c r="L34" i="55"/>
  <c r="M25" i="37"/>
  <c r="AZ93" i="35"/>
  <c r="AM93" i="35"/>
  <c r="AK94" i="35"/>
  <c r="AJ95" i="35"/>
  <c r="AL93" i="35"/>
  <c r="K33" i="55"/>
  <c r="F29" i="37"/>
  <c r="J33" i="55"/>
  <c r="G33" i="55"/>
  <c r="I33" i="55"/>
  <c r="L26" i="37" l="1"/>
  <c r="AY93" i="35"/>
  <c r="K27" i="37"/>
  <c r="AX94" i="35"/>
  <c r="J28" i="37"/>
  <c r="AW95" i="35"/>
  <c r="AS99" i="35"/>
  <c r="AF99" i="35"/>
  <c r="L35" i="55"/>
  <c r="O57" i="58"/>
  <c r="M20" i="37"/>
  <c r="K37" i="56"/>
  <c r="I37" i="56"/>
  <c r="K52" i="57"/>
  <c r="L52" i="57"/>
  <c r="G37" i="56"/>
  <c r="O51" i="57"/>
  <c r="G52" i="57"/>
  <c r="L37" i="56"/>
  <c r="J52" i="57"/>
  <c r="J37" i="56"/>
  <c r="O37" i="56"/>
  <c r="I52" i="57"/>
  <c r="M26" i="37"/>
  <c r="AM94" i="35"/>
  <c r="AZ94" i="35"/>
  <c r="AJ96" i="35"/>
  <c r="AL94" i="35"/>
  <c r="AK95" i="35"/>
  <c r="F30" i="37"/>
  <c r="J34" i="55"/>
  <c r="K34" i="55"/>
  <c r="G34" i="55"/>
  <c r="I34" i="55"/>
  <c r="J29" i="37" l="1"/>
  <c r="AW96" i="35"/>
  <c r="K28" i="37"/>
  <c r="AX95" i="35"/>
  <c r="L27" i="37"/>
  <c r="AY94" i="35"/>
  <c r="AS100" i="35"/>
  <c r="AF100" i="35"/>
  <c r="L36" i="55"/>
  <c r="L53" i="57"/>
  <c r="I38" i="56"/>
  <c r="G53" i="57"/>
  <c r="L38" i="56"/>
  <c r="G38" i="56"/>
  <c r="K53" i="57"/>
  <c r="O38" i="56"/>
  <c r="J53" i="57"/>
  <c r="K38" i="56"/>
  <c r="I53" i="57"/>
  <c r="O52" i="57"/>
  <c r="J38" i="56"/>
  <c r="M27" i="37"/>
  <c r="AZ95" i="35"/>
  <c r="AM95" i="35"/>
  <c r="AK96" i="35"/>
  <c r="AJ97" i="35"/>
  <c r="AL95" i="35"/>
  <c r="K35" i="55"/>
  <c r="J35" i="55"/>
  <c r="F31" i="37"/>
  <c r="G35" i="55"/>
  <c r="I35" i="55"/>
  <c r="J30" i="37" l="1"/>
  <c r="AW97" i="35"/>
  <c r="K29" i="37"/>
  <c r="AX96" i="35"/>
  <c r="L28" i="37"/>
  <c r="AY95" i="35"/>
  <c r="AF101" i="35"/>
  <c r="AS101" i="35"/>
  <c r="V18" i="58"/>
  <c r="L37" i="55"/>
  <c r="V18" i="57"/>
  <c r="I39" i="56"/>
  <c r="O39" i="56"/>
  <c r="G54" i="57"/>
  <c r="J39" i="56"/>
  <c r="L54" i="57"/>
  <c r="O53" i="57"/>
  <c r="G39" i="56"/>
  <c r="L39" i="56"/>
  <c r="K39" i="56"/>
  <c r="J54" i="57"/>
  <c r="K54" i="57"/>
  <c r="I54" i="57"/>
  <c r="M28" i="37"/>
  <c r="AM96" i="35"/>
  <c r="AZ96" i="35"/>
  <c r="AK97" i="35"/>
  <c r="AJ98" i="35"/>
  <c r="AL96" i="35"/>
  <c r="J36" i="55"/>
  <c r="K36" i="55"/>
  <c r="F32" i="37"/>
  <c r="G36" i="55"/>
  <c r="I36" i="55"/>
  <c r="J31" i="37" l="1"/>
  <c r="AW98" i="35"/>
  <c r="K30" i="37"/>
  <c r="AX97" i="35"/>
  <c r="L29" i="37"/>
  <c r="AY96" i="35"/>
  <c r="AS102" i="35"/>
  <c r="AF102" i="35"/>
  <c r="V19" i="57"/>
  <c r="V19" i="58"/>
  <c r="L38" i="55"/>
  <c r="G40" i="56"/>
  <c r="I55" i="57"/>
  <c r="K40" i="56"/>
  <c r="O40" i="56"/>
  <c r="L55" i="57"/>
  <c r="J40" i="56"/>
  <c r="K55" i="57"/>
  <c r="I40" i="56"/>
  <c r="J55" i="57"/>
  <c r="L40" i="56"/>
  <c r="O54" i="57"/>
  <c r="G55" i="57"/>
  <c r="M29" i="37"/>
  <c r="AZ97" i="35"/>
  <c r="AM97" i="35"/>
  <c r="AJ99" i="35"/>
  <c r="AK98" i="35"/>
  <c r="AL97" i="35"/>
  <c r="J37" i="55"/>
  <c r="F33" i="37"/>
  <c r="K37" i="55"/>
  <c r="G37" i="55"/>
  <c r="I37" i="55"/>
  <c r="L39" i="55" l="1"/>
  <c r="K31" i="37"/>
  <c r="AX98" i="35"/>
  <c r="L30" i="37"/>
  <c r="AY97" i="35"/>
  <c r="J32" i="37"/>
  <c r="AW99" i="35"/>
  <c r="AS103" i="35"/>
  <c r="AF103" i="35"/>
  <c r="V20" i="58"/>
  <c r="V20" i="57"/>
  <c r="G56" i="57"/>
  <c r="O55" i="57"/>
  <c r="J56" i="57"/>
  <c r="L56" i="57"/>
  <c r="O41" i="56"/>
  <c r="K56" i="57"/>
  <c r="G41" i="56"/>
  <c r="I56" i="57"/>
  <c r="J41" i="56"/>
  <c r="K41" i="56"/>
  <c r="L41" i="56"/>
  <c r="I41" i="56"/>
  <c r="M30" i="37"/>
  <c r="AM98" i="35"/>
  <c r="AZ98" i="35"/>
  <c r="AJ100" i="35"/>
  <c r="AK99" i="35"/>
  <c r="AL98" i="35"/>
  <c r="K38" i="55"/>
  <c r="F34" i="37"/>
  <c r="J38" i="55"/>
  <c r="G38" i="55"/>
  <c r="L40" i="55"/>
  <c r="I38" i="55"/>
  <c r="L31" i="37" l="1"/>
  <c r="AY98" i="35"/>
  <c r="K32" i="37"/>
  <c r="AX99" i="35"/>
  <c r="J33" i="37"/>
  <c r="AW100" i="35"/>
  <c r="V21" i="57"/>
  <c r="V21" i="58"/>
  <c r="AF104" i="35"/>
  <c r="AS104" i="35"/>
  <c r="O56" i="57"/>
  <c r="J42" i="56"/>
  <c r="I42" i="56"/>
  <c r="L42" i="56"/>
  <c r="K42" i="56"/>
  <c r="I57" i="57"/>
  <c r="G42" i="56"/>
  <c r="G57" i="57"/>
  <c r="O42" i="56"/>
  <c r="L57" i="57"/>
  <c r="K57" i="57"/>
  <c r="J57" i="57"/>
  <c r="M31" i="37"/>
  <c r="AZ99" i="35"/>
  <c r="AM99" i="35"/>
  <c r="AK100" i="35"/>
  <c r="AJ101" i="35"/>
  <c r="AL99" i="35"/>
  <c r="F35" i="37"/>
  <c r="K39" i="55"/>
  <c r="J39" i="55"/>
  <c r="L41" i="55"/>
  <c r="G39" i="55"/>
  <c r="I39" i="55"/>
  <c r="L32" i="37" l="1"/>
  <c r="AY99" i="35"/>
  <c r="K33" i="37"/>
  <c r="AX100" i="35"/>
  <c r="J34" i="37"/>
  <c r="AW101" i="35"/>
  <c r="AF105" i="35"/>
  <c r="AS105" i="35"/>
  <c r="V22" i="57"/>
  <c r="V22" i="58"/>
  <c r="G43" i="56"/>
  <c r="L43" i="56"/>
  <c r="O57" i="57"/>
  <c r="O43" i="56"/>
  <c r="J43" i="56"/>
  <c r="K43" i="56"/>
  <c r="I43" i="56"/>
  <c r="M32" i="37"/>
  <c r="AM100" i="35"/>
  <c r="AZ100" i="35"/>
  <c r="AJ102" i="35"/>
  <c r="AK101" i="35"/>
  <c r="AL100" i="35"/>
  <c r="F36" i="37"/>
  <c r="J40" i="55"/>
  <c r="K40" i="55"/>
  <c r="G40" i="55"/>
  <c r="L42" i="55"/>
  <c r="I40" i="55"/>
  <c r="J35" i="37" l="1"/>
  <c r="AW102" i="35"/>
  <c r="L33" i="37"/>
  <c r="AY100" i="35"/>
  <c r="K34" i="37"/>
  <c r="AX101" i="35"/>
  <c r="AS106" i="35"/>
  <c r="AF106" i="35"/>
  <c r="V23" i="57"/>
  <c r="V23" i="58"/>
  <c r="O44" i="56"/>
  <c r="J44" i="56"/>
  <c r="G44" i="56"/>
  <c r="K44" i="56"/>
  <c r="L44" i="56"/>
  <c r="I44" i="56"/>
  <c r="M33" i="37"/>
  <c r="AZ101" i="35"/>
  <c r="AM101" i="35"/>
  <c r="AJ103" i="35"/>
  <c r="AL101" i="35"/>
  <c r="AK102" i="35"/>
  <c r="J41" i="55"/>
  <c r="K41" i="55"/>
  <c r="F37" i="37"/>
  <c r="G41" i="55"/>
  <c r="L43" i="55"/>
  <c r="I41" i="55"/>
  <c r="L34" i="37" l="1"/>
  <c r="AY101" i="35"/>
  <c r="J36" i="37"/>
  <c r="AW103" i="35"/>
  <c r="K35" i="37"/>
  <c r="AX102" i="35"/>
  <c r="AF107" i="35"/>
  <c r="AS107" i="35"/>
  <c r="V24" i="58"/>
  <c r="V24" i="57"/>
  <c r="G45" i="56"/>
  <c r="I45" i="56"/>
  <c r="K45" i="56"/>
  <c r="O45" i="56"/>
  <c r="L45" i="56"/>
  <c r="J45" i="56"/>
  <c r="M34" i="37"/>
  <c r="AM102" i="35"/>
  <c r="AZ102" i="35"/>
  <c r="AK103" i="35"/>
  <c r="AJ104" i="35"/>
  <c r="AL102" i="35"/>
  <c r="K42" i="55"/>
  <c r="F38" i="37"/>
  <c r="J42" i="55"/>
  <c r="L44" i="55"/>
  <c r="G42" i="55"/>
  <c r="I42" i="55"/>
  <c r="J37" i="37" l="1"/>
  <c r="AW104" i="35"/>
  <c r="L35" i="37"/>
  <c r="AY102" i="35"/>
  <c r="K36" i="37"/>
  <c r="AX103" i="35"/>
  <c r="AS108" i="35"/>
  <c r="AF108" i="35"/>
  <c r="V25" i="58"/>
  <c r="V25" i="57"/>
  <c r="L46" i="56"/>
  <c r="J46" i="56"/>
  <c r="G46" i="56"/>
  <c r="K46" i="56"/>
  <c r="I46" i="56"/>
  <c r="O46" i="56"/>
  <c r="M35" i="37"/>
  <c r="AZ103" i="35"/>
  <c r="AM103" i="35"/>
  <c r="AL103" i="35"/>
  <c r="AJ105" i="35"/>
  <c r="AK104" i="35"/>
  <c r="K43" i="55"/>
  <c r="J43" i="55"/>
  <c r="F39" i="37"/>
  <c r="G43" i="55"/>
  <c r="L45" i="55"/>
  <c r="I43" i="55"/>
  <c r="J38" i="37" l="1"/>
  <c r="AW105" i="35"/>
  <c r="K37" i="37"/>
  <c r="AX104" i="35"/>
  <c r="L36" i="37"/>
  <c r="AY103" i="35"/>
  <c r="AS109" i="35"/>
  <c r="AF109" i="35"/>
  <c r="V26" i="58"/>
  <c r="V26" i="57"/>
  <c r="I47" i="56"/>
  <c r="J47" i="56"/>
  <c r="G47" i="56"/>
  <c r="K47" i="56"/>
  <c r="L47" i="56"/>
  <c r="O47" i="56"/>
  <c r="M36" i="37"/>
  <c r="AM104" i="35"/>
  <c r="AZ104" i="35"/>
  <c r="AK105" i="35"/>
  <c r="AL104" i="35"/>
  <c r="AJ106" i="35"/>
  <c r="J44" i="55"/>
  <c r="F40" i="37"/>
  <c r="K44" i="55"/>
  <c r="L46" i="55"/>
  <c r="G44" i="55"/>
  <c r="I44" i="55"/>
  <c r="K38" i="37" l="1"/>
  <c r="AX105" i="35"/>
  <c r="J39" i="37"/>
  <c r="AW106" i="35"/>
  <c r="L37" i="37"/>
  <c r="AY104" i="35"/>
  <c r="AF110" i="35"/>
  <c r="AS110" i="35"/>
  <c r="V27" i="58"/>
  <c r="V27" i="57"/>
  <c r="O48" i="56"/>
  <c r="G48" i="56"/>
  <c r="K48" i="56"/>
  <c r="I48" i="56"/>
  <c r="L48" i="56"/>
  <c r="J48" i="56"/>
  <c r="M37" i="37"/>
  <c r="AZ105" i="35"/>
  <c r="AM105" i="35"/>
  <c r="AL105" i="35"/>
  <c r="AK106" i="35"/>
  <c r="AJ107" i="35"/>
  <c r="K45" i="55"/>
  <c r="F41" i="37"/>
  <c r="J45" i="55"/>
  <c r="G45" i="55"/>
  <c r="L47" i="55"/>
  <c r="I45" i="55"/>
  <c r="K39" i="37" l="1"/>
  <c r="AX106" i="35"/>
  <c r="L38" i="37"/>
  <c r="AY105" i="35"/>
  <c r="J40" i="37"/>
  <c r="AW107" i="35"/>
  <c r="AS111" i="35"/>
  <c r="AF111" i="35"/>
  <c r="V28" i="57"/>
  <c r="V28" i="58"/>
  <c r="O49" i="56"/>
  <c r="L49" i="56"/>
  <c r="G49" i="56"/>
  <c r="J49" i="56"/>
  <c r="K49" i="56"/>
  <c r="I49" i="56"/>
  <c r="M38" i="37"/>
  <c r="AM106" i="35"/>
  <c r="AZ106" i="35"/>
  <c r="AK107" i="35"/>
  <c r="AL106" i="35"/>
  <c r="AJ108" i="35"/>
  <c r="F42" i="37"/>
  <c r="J46" i="55"/>
  <c r="K46" i="55"/>
  <c r="L48" i="55"/>
  <c r="G46" i="55"/>
  <c r="I46" i="55"/>
  <c r="L39" i="37" l="1"/>
  <c r="AY106" i="35"/>
  <c r="J41" i="37"/>
  <c r="AW108" i="35"/>
  <c r="K40" i="37"/>
  <c r="AX107" i="35"/>
  <c r="AS112" i="35"/>
  <c r="AF112" i="35"/>
  <c r="V29" i="57"/>
  <c r="V29" i="58"/>
  <c r="O50" i="56"/>
  <c r="I50" i="56"/>
  <c r="L50" i="56"/>
  <c r="K50" i="56"/>
  <c r="J50" i="56"/>
  <c r="G50" i="56"/>
  <c r="M39" i="37"/>
  <c r="AZ107" i="35"/>
  <c r="AM107" i="35"/>
  <c r="AL107" i="35"/>
  <c r="AK108" i="35"/>
  <c r="AJ109" i="35"/>
  <c r="J47" i="55"/>
  <c r="K47" i="55"/>
  <c r="F43" i="37"/>
  <c r="G47" i="55"/>
  <c r="L49" i="55"/>
  <c r="I47" i="55"/>
  <c r="J42" i="37" l="1"/>
  <c r="AW109" i="35"/>
  <c r="D28" i="58"/>
  <c r="J38" i="43" s="1"/>
  <c r="L40" i="37"/>
  <c r="AY107" i="35"/>
  <c r="K41" i="37"/>
  <c r="AX108" i="35"/>
  <c r="AS113" i="35"/>
  <c r="AF113" i="35"/>
  <c r="V30" i="57"/>
  <c r="V30" i="58"/>
  <c r="K51" i="56"/>
  <c r="O51" i="56"/>
  <c r="J51" i="56"/>
  <c r="L51" i="56"/>
  <c r="I51" i="56"/>
  <c r="G51" i="56"/>
  <c r="M40" i="37"/>
  <c r="AM108" i="35"/>
  <c r="AZ108" i="35"/>
  <c r="AJ110" i="35"/>
  <c r="AK109" i="35"/>
  <c r="AL108" i="35"/>
  <c r="F44" i="37"/>
  <c r="K48" i="55"/>
  <c r="J48" i="55"/>
  <c r="G48" i="55"/>
  <c r="L50" i="55"/>
  <c r="I48" i="55"/>
  <c r="L41" i="37" l="1"/>
  <c r="AY108" i="35"/>
  <c r="K42" i="37"/>
  <c r="AX109" i="35"/>
  <c r="J43" i="37"/>
  <c r="AW110" i="35"/>
  <c r="D29" i="58"/>
  <c r="J39" i="43" s="1"/>
  <c r="D28" i="57"/>
  <c r="N38" i="43" s="1"/>
  <c r="AF114" i="35"/>
  <c r="AS114" i="35"/>
  <c r="V31" i="57"/>
  <c r="V31" i="58"/>
  <c r="I52" i="56"/>
  <c r="J52" i="56"/>
  <c r="K52" i="56"/>
  <c r="O52" i="56"/>
  <c r="G52" i="56"/>
  <c r="L52" i="56"/>
  <c r="M41" i="37"/>
  <c r="AZ109" i="35"/>
  <c r="AM109" i="35"/>
  <c r="AK110" i="35"/>
  <c r="AJ111" i="35"/>
  <c r="AL109" i="35"/>
  <c r="F45" i="37"/>
  <c r="J49" i="55"/>
  <c r="K49" i="55"/>
  <c r="L51" i="55"/>
  <c r="G49" i="55"/>
  <c r="I49" i="55"/>
  <c r="L42" i="37" l="1"/>
  <c r="AY109" i="35"/>
  <c r="J44" i="37"/>
  <c r="AW111" i="35"/>
  <c r="K43" i="37"/>
  <c r="AX110" i="35"/>
  <c r="D30" i="58"/>
  <c r="J40" i="43" s="1"/>
  <c r="D29" i="57"/>
  <c r="N39" i="43" s="1"/>
  <c r="AF115" i="35"/>
  <c r="AS115" i="35"/>
  <c r="D22" i="58"/>
  <c r="J32" i="43" s="1"/>
  <c r="V32" i="58"/>
  <c r="V32" i="57"/>
  <c r="J53" i="56"/>
  <c r="G53" i="56"/>
  <c r="O53" i="56"/>
  <c r="I53" i="56"/>
  <c r="K53" i="56"/>
  <c r="L53" i="56"/>
  <c r="M42" i="37"/>
  <c r="AM110" i="35"/>
  <c r="AZ110" i="35"/>
  <c r="AK111" i="35"/>
  <c r="AJ112" i="35"/>
  <c r="AL110" i="35"/>
  <c r="J50" i="55"/>
  <c r="K50" i="55"/>
  <c r="F46" i="37"/>
  <c r="L52" i="55"/>
  <c r="G50" i="55"/>
  <c r="I50" i="55"/>
  <c r="D30" i="57" l="1"/>
  <c r="N40" i="43" s="1"/>
  <c r="K44" i="37"/>
  <c r="AX111" i="35"/>
  <c r="L43" i="37"/>
  <c r="AY110" i="35"/>
  <c r="D31" i="58"/>
  <c r="J41" i="43" s="1"/>
  <c r="J45" i="37"/>
  <c r="AW112" i="35"/>
  <c r="D21" i="58"/>
  <c r="J31" i="43" s="1"/>
  <c r="D22" i="57"/>
  <c r="N32" i="43" s="1"/>
  <c r="AS116" i="35"/>
  <c r="AF116" i="35"/>
  <c r="V33" i="58"/>
  <c r="D32" i="58"/>
  <c r="J42" i="43" s="1"/>
  <c r="V33" i="57"/>
  <c r="K54" i="56"/>
  <c r="L54" i="56"/>
  <c r="G54" i="56"/>
  <c r="O54" i="56"/>
  <c r="I54" i="56"/>
  <c r="J54" i="56"/>
  <c r="M43" i="37"/>
  <c r="AZ111" i="35"/>
  <c r="AM111" i="35"/>
  <c r="AL111" i="35"/>
  <c r="AJ113" i="35"/>
  <c r="AK112" i="35"/>
  <c r="J51" i="55"/>
  <c r="F47" i="37"/>
  <c r="K51" i="55"/>
  <c r="G51" i="55"/>
  <c r="L53" i="55"/>
  <c r="I51" i="55"/>
  <c r="W22" i="57" l="1"/>
  <c r="W22" i="58"/>
  <c r="K45" i="37"/>
  <c r="AX112" i="35"/>
  <c r="L44" i="37"/>
  <c r="AY111" i="35"/>
  <c r="D31" i="57"/>
  <c r="N41" i="43" s="1"/>
  <c r="J46" i="37"/>
  <c r="AW113" i="35"/>
  <c r="D23" i="58"/>
  <c r="J33" i="43" s="1"/>
  <c r="D21" i="57"/>
  <c r="N31" i="43" s="1"/>
  <c r="AS117" i="35"/>
  <c r="AF117" i="35"/>
  <c r="V34" i="57"/>
  <c r="V34" i="58"/>
  <c r="D33" i="58"/>
  <c r="J43" i="43" s="1"/>
  <c r="O55" i="56"/>
  <c r="J55" i="56"/>
  <c r="K55" i="56"/>
  <c r="G55" i="56"/>
  <c r="I55" i="56"/>
  <c r="L55" i="56"/>
  <c r="M44" i="37"/>
  <c r="AM112" i="35"/>
  <c r="AZ112" i="35"/>
  <c r="AJ114" i="35"/>
  <c r="AK113" i="35"/>
  <c r="AL112" i="35"/>
  <c r="K52" i="55"/>
  <c r="J52" i="55"/>
  <c r="F48" i="37"/>
  <c r="L54" i="55"/>
  <c r="G52" i="55"/>
  <c r="I52" i="55"/>
  <c r="W23" i="58" l="1"/>
  <c r="D23" i="57"/>
  <c r="N33" i="43" s="1"/>
  <c r="D33" i="57"/>
  <c r="N43" i="43" s="1"/>
  <c r="D32" i="57"/>
  <c r="N42" i="43" s="1"/>
  <c r="K46" i="37"/>
  <c r="AX113" i="35"/>
  <c r="L45" i="37"/>
  <c r="AY112" i="35"/>
  <c r="W23" i="57"/>
  <c r="D24" i="58"/>
  <c r="J34" i="43" s="1"/>
  <c r="J47" i="37"/>
  <c r="AW114" i="35"/>
  <c r="W21" i="58"/>
  <c r="AS118" i="35"/>
  <c r="AF118" i="35"/>
  <c r="D34" i="58"/>
  <c r="J44" i="43" s="1"/>
  <c r="D34" i="57"/>
  <c r="N44" i="43" s="1"/>
  <c r="V35" i="57"/>
  <c r="V35" i="58"/>
  <c r="L56" i="56"/>
  <c r="G56" i="56"/>
  <c r="I56" i="56"/>
  <c r="K56" i="56"/>
  <c r="O56" i="56"/>
  <c r="J56" i="56"/>
  <c r="M45" i="37"/>
  <c r="AZ113" i="35"/>
  <c r="AM113" i="35"/>
  <c r="AK114" i="35"/>
  <c r="AJ115" i="35"/>
  <c r="AL113" i="35"/>
  <c r="F49" i="37"/>
  <c r="J53" i="55"/>
  <c r="K53" i="55"/>
  <c r="G53" i="55"/>
  <c r="L55" i="55"/>
  <c r="I53" i="55"/>
  <c r="W24" i="57" l="1"/>
  <c r="W28" i="57"/>
  <c r="D25" i="58"/>
  <c r="J35" i="43" s="1"/>
  <c r="D24" i="57"/>
  <c r="N34" i="43" s="1"/>
  <c r="J48" i="37"/>
  <c r="AW115" i="35"/>
  <c r="W24" i="58"/>
  <c r="K47" i="37"/>
  <c r="AX114" i="35"/>
  <c r="L46" i="37"/>
  <c r="AY113" i="35"/>
  <c r="W21" i="57"/>
  <c r="AS119" i="35"/>
  <c r="AF119" i="35"/>
  <c r="D35" i="58"/>
  <c r="J45" i="43" s="1"/>
  <c r="D35" i="57"/>
  <c r="N45" i="43" s="1"/>
  <c r="V36" i="57"/>
  <c r="V36" i="58"/>
  <c r="O57" i="56"/>
  <c r="I57" i="56"/>
  <c r="L57" i="56"/>
  <c r="K57" i="56"/>
  <c r="G57" i="56"/>
  <c r="J57" i="56"/>
  <c r="M46" i="37"/>
  <c r="AM114" i="35"/>
  <c r="AZ114" i="35"/>
  <c r="AJ116" i="35"/>
  <c r="AL114" i="35"/>
  <c r="AK115" i="35"/>
  <c r="J54" i="55"/>
  <c r="K54" i="55"/>
  <c r="F50" i="37"/>
  <c r="L56" i="55"/>
  <c r="G54" i="55"/>
  <c r="I54" i="55"/>
  <c r="D25" i="57" l="1"/>
  <c r="N35" i="43" s="1"/>
  <c r="W25" i="57"/>
  <c r="L47" i="37"/>
  <c r="AY114" i="35"/>
  <c r="K48" i="37"/>
  <c r="AX115" i="35"/>
  <c r="J49" i="37"/>
  <c r="AW116" i="35"/>
  <c r="AF120" i="35"/>
  <c r="AS120" i="35"/>
  <c r="V37" i="58"/>
  <c r="D36" i="58"/>
  <c r="J46" i="43" s="1"/>
  <c r="V37" i="57"/>
  <c r="D36" i="57"/>
  <c r="N46" i="43" s="1"/>
  <c r="M47" i="37"/>
  <c r="AZ115" i="35"/>
  <c r="AM115" i="35"/>
  <c r="AL115" i="35"/>
  <c r="AK116" i="35"/>
  <c r="AJ117" i="35"/>
  <c r="F51" i="37"/>
  <c r="J55" i="55"/>
  <c r="K55" i="55"/>
  <c r="G55" i="55"/>
  <c r="L57" i="55"/>
  <c r="I55" i="55"/>
  <c r="W27" i="58" l="1"/>
  <c r="W26" i="58"/>
  <c r="L48" i="37"/>
  <c r="AY115" i="35"/>
  <c r="W26" i="57"/>
  <c r="D27" i="58"/>
  <c r="J37" i="43" s="1"/>
  <c r="W27" i="57"/>
  <c r="D27" i="57"/>
  <c r="N37" i="43" s="1"/>
  <c r="K49" i="37"/>
  <c r="AX116" i="35"/>
  <c r="D26" i="58"/>
  <c r="J36" i="43" s="1"/>
  <c r="D26" i="57"/>
  <c r="N36" i="43" s="1"/>
  <c r="J50" i="37"/>
  <c r="AW117" i="35"/>
  <c r="W29" i="57"/>
  <c r="W28" i="58"/>
  <c r="W25" i="58"/>
  <c r="AS121" i="35"/>
  <c r="AF121" i="35"/>
  <c r="V38" i="58"/>
  <c r="D37" i="57"/>
  <c r="N47" i="43" s="1"/>
  <c r="V38" i="57"/>
  <c r="D37" i="58"/>
  <c r="J47" i="43" s="1"/>
  <c r="M48" i="37"/>
  <c r="AM116" i="35"/>
  <c r="AZ116" i="35"/>
  <c r="AJ118" i="35"/>
  <c r="AK117" i="35"/>
  <c r="AL116" i="35"/>
  <c r="K56" i="55"/>
  <c r="F52" i="37"/>
  <c r="J56" i="55"/>
  <c r="G56" i="55"/>
  <c r="I56" i="55"/>
  <c r="W29" i="58" l="1"/>
  <c r="W30" i="57"/>
  <c r="W30" i="58"/>
  <c r="J51" i="37"/>
  <c r="AW118" i="35"/>
  <c r="L49" i="37"/>
  <c r="AY116" i="35"/>
  <c r="K50" i="37"/>
  <c r="AX117" i="35"/>
  <c r="AS122" i="35"/>
  <c r="AF122" i="35"/>
  <c r="V39" i="58"/>
  <c r="V39" i="57"/>
  <c r="D38" i="58"/>
  <c r="J48" i="43" s="1"/>
  <c r="D38" i="57"/>
  <c r="N48" i="43" s="1"/>
  <c r="M49" i="37"/>
  <c r="AZ117" i="35"/>
  <c r="AM117" i="35"/>
  <c r="AJ119" i="35"/>
  <c r="AL117" i="35"/>
  <c r="AK118" i="35"/>
  <c r="K57" i="55"/>
  <c r="F53" i="37"/>
  <c r="J57" i="55"/>
  <c r="G57" i="55"/>
  <c r="I57" i="55"/>
  <c r="L50" i="37" l="1"/>
  <c r="AY117" i="35"/>
  <c r="K51" i="37"/>
  <c r="AX118" i="35"/>
  <c r="W31" i="57"/>
  <c r="J52" i="37"/>
  <c r="AW119" i="35"/>
  <c r="AS123" i="35"/>
  <c r="AF123" i="35"/>
  <c r="V40" i="58"/>
  <c r="V40" i="57"/>
  <c r="D39" i="58"/>
  <c r="J49" i="43" s="1"/>
  <c r="D39" i="57"/>
  <c r="N49" i="43" s="1"/>
  <c r="M50" i="37"/>
  <c r="AM118" i="35"/>
  <c r="AZ118" i="35"/>
  <c r="AJ120" i="35"/>
  <c r="AK119" i="35"/>
  <c r="AL118" i="35"/>
  <c r="F54" i="37"/>
  <c r="J53" i="37" l="1"/>
  <c r="AW120" i="35"/>
  <c r="L51" i="37"/>
  <c r="AY118" i="35"/>
  <c r="W33" i="57"/>
  <c r="W32" i="57"/>
  <c r="K52" i="37"/>
  <c r="AX119" i="35"/>
  <c r="W31" i="58"/>
  <c r="AS124" i="35"/>
  <c r="AF124" i="35"/>
  <c r="V41" i="58"/>
  <c r="D40" i="58"/>
  <c r="J50" i="43" s="1"/>
  <c r="D40" i="57"/>
  <c r="N50" i="43" s="1"/>
  <c r="V41" i="57"/>
  <c r="M51" i="37"/>
  <c r="AZ119" i="35"/>
  <c r="AM119" i="35"/>
  <c r="AL119" i="35"/>
  <c r="AJ121" i="35"/>
  <c r="AK120" i="35"/>
  <c r="F55" i="37"/>
  <c r="L52" i="37" l="1"/>
  <c r="AY119" i="35"/>
  <c r="W32" i="58"/>
  <c r="J54" i="37"/>
  <c r="AW121" i="35"/>
  <c r="K53" i="37"/>
  <c r="AX120" i="35"/>
  <c r="W33" i="58"/>
  <c r="AS125" i="35"/>
  <c r="AF125" i="35"/>
  <c r="D41" i="58"/>
  <c r="J51" i="43" s="1"/>
  <c r="D41" i="57"/>
  <c r="N51" i="43" s="1"/>
  <c r="V42" i="57"/>
  <c r="V42" i="58"/>
  <c r="M52" i="37"/>
  <c r="AM120" i="35"/>
  <c r="AZ120" i="35"/>
  <c r="AK121" i="35"/>
  <c r="AJ122" i="35"/>
  <c r="AL120" i="35"/>
  <c r="F56" i="37"/>
  <c r="J55" i="37" l="1"/>
  <c r="AW122" i="35"/>
  <c r="L53" i="37"/>
  <c r="AY120" i="35"/>
  <c r="W34" i="57"/>
  <c r="K54" i="37"/>
  <c r="AX121" i="35"/>
  <c r="AS126" i="35"/>
  <c r="AF126" i="35"/>
  <c r="V43" i="58"/>
  <c r="D42" i="57"/>
  <c r="N52" i="43" s="1"/>
  <c r="D42" i="58"/>
  <c r="J52" i="43" s="1"/>
  <c r="V43" i="57"/>
  <c r="M53" i="37"/>
  <c r="AZ121" i="35"/>
  <c r="AM121" i="35"/>
  <c r="AJ123" i="35"/>
  <c r="AK122" i="35"/>
  <c r="AL121" i="35"/>
  <c r="F57" i="37"/>
  <c r="K55" i="37" l="1"/>
  <c r="AX122" i="35"/>
  <c r="W35" i="58"/>
  <c r="W35" i="57"/>
  <c r="L54" i="37"/>
  <c r="AY121" i="35"/>
  <c r="J56" i="37"/>
  <c r="AW123" i="35"/>
  <c r="W34" i="58"/>
  <c r="AF127" i="35"/>
  <c r="AS127" i="35"/>
  <c r="V44" i="58"/>
  <c r="D43" i="57"/>
  <c r="N53" i="43" s="1"/>
  <c r="D43" i="58"/>
  <c r="J53" i="43" s="1"/>
  <c r="V44" i="57"/>
  <c r="M54" i="37"/>
  <c r="AM122" i="35"/>
  <c r="AZ122" i="35"/>
  <c r="AL122" i="35"/>
  <c r="AJ124" i="35"/>
  <c r="AK123" i="35"/>
  <c r="F58" i="37"/>
  <c r="W36" i="57" l="1"/>
  <c r="J57" i="37"/>
  <c r="AW124" i="35"/>
  <c r="L55" i="37"/>
  <c r="AY122" i="35"/>
  <c r="K56" i="37"/>
  <c r="AX123" i="35"/>
  <c r="V45" i="58"/>
  <c r="V45" i="57"/>
  <c r="D44" i="58"/>
  <c r="J54" i="43" s="1"/>
  <c r="D44" i="57"/>
  <c r="N54" i="43" s="1"/>
  <c r="M55" i="37"/>
  <c r="AZ123" i="35"/>
  <c r="AM123" i="35"/>
  <c r="AJ125" i="35"/>
  <c r="AK124" i="35"/>
  <c r="AL123" i="35"/>
  <c r="F59" i="37"/>
  <c r="K57" i="37" l="1"/>
  <c r="AX124" i="35"/>
  <c r="L56" i="37"/>
  <c r="AY123" i="35"/>
  <c r="J58" i="37"/>
  <c r="AW125" i="35"/>
  <c r="W36" i="58"/>
  <c r="W37" i="57"/>
  <c r="V46" i="57"/>
  <c r="D45" i="57"/>
  <c r="N55" i="43" s="1"/>
  <c r="D45" i="58"/>
  <c r="J55" i="43" s="1"/>
  <c r="V46" i="58"/>
  <c r="M56" i="37"/>
  <c r="AM124" i="35"/>
  <c r="AZ124" i="35"/>
  <c r="AL124" i="35"/>
  <c r="AK125" i="35"/>
  <c r="AJ126" i="35"/>
  <c r="F60" i="37"/>
  <c r="K58" i="37" l="1"/>
  <c r="AX125" i="35"/>
  <c r="W38" i="57"/>
  <c r="L57" i="37"/>
  <c r="AY124" i="35"/>
  <c r="J59" i="37"/>
  <c r="AW126" i="35"/>
  <c r="W37" i="58"/>
  <c r="D46" i="57"/>
  <c r="N56" i="43" s="1"/>
  <c r="V47" i="58"/>
  <c r="D46" i="58"/>
  <c r="J56" i="43" s="1"/>
  <c r="V47" i="57"/>
  <c r="M57" i="37"/>
  <c r="AZ125" i="35"/>
  <c r="AM125" i="35"/>
  <c r="AJ127" i="35"/>
  <c r="AK126" i="35"/>
  <c r="AL125" i="35"/>
  <c r="W38" i="58" l="1"/>
  <c r="L58" i="37"/>
  <c r="AY125" i="35"/>
  <c r="K59" i="37"/>
  <c r="AX126" i="35"/>
  <c r="J60" i="37"/>
  <c r="AW127" i="35"/>
  <c r="W39" i="57"/>
  <c r="V48" i="57"/>
  <c r="V48" i="58"/>
  <c r="D47" i="58"/>
  <c r="J57" i="43" s="1"/>
  <c r="D47" i="57"/>
  <c r="N57" i="43" s="1"/>
  <c r="M58" i="37"/>
  <c r="AM126" i="35"/>
  <c r="AZ126" i="35"/>
  <c r="AK127" i="35"/>
  <c r="AL126" i="35"/>
  <c r="W40" i="57" l="1"/>
  <c r="K60" i="37"/>
  <c r="AX127" i="35"/>
  <c r="L59" i="37"/>
  <c r="AY126" i="35"/>
  <c r="W39" i="58"/>
  <c r="AM127" i="35"/>
  <c r="D48" i="58"/>
  <c r="J58" i="43" s="1"/>
  <c r="V49" i="57"/>
  <c r="V49" i="58"/>
  <c r="D48" i="57"/>
  <c r="N58" i="43" s="1"/>
  <c r="M59" i="37"/>
  <c r="AL127" i="35"/>
  <c r="M60" i="37" l="1"/>
  <c r="AZ127" i="35"/>
  <c r="L60" i="37"/>
  <c r="AY127" i="35"/>
  <c r="W40" i="58"/>
  <c r="W41" i="57"/>
  <c r="V50" i="58"/>
  <c r="D49" i="57"/>
  <c r="N59" i="43" s="1"/>
  <c r="V50" i="57"/>
  <c r="D49" i="58"/>
  <c r="J59" i="43" s="1"/>
  <c r="W42" i="57" l="1"/>
  <c r="W41" i="58"/>
  <c r="V51" i="57"/>
  <c r="V51" i="58"/>
  <c r="D50" i="58"/>
  <c r="J60" i="43" s="1"/>
  <c r="D50" i="57"/>
  <c r="N60" i="43" s="1"/>
  <c r="W42" i="58" l="1"/>
  <c r="W43" i="57"/>
  <c r="D51" i="57"/>
  <c r="N61" i="43" s="1"/>
  <c r="V52" i="58"/>
  <c r="D51" i="58"/>
  <c r="J61" i="43" s="1"/>
  <c r="V52" i="57"/>
  <c r="W44" i="57" l="1"/>
  <c r="W43" i="58"/>
  <c r="D52" i="58"/>
  <c r="J62" i="43" s="1"/>
  <c r="V53" i="58"/>
  <c r="V53" i="57"/>
  <c r="D52" i="57"/>
  <c r="N62" i="43" s="1"/>
  <c r="W44" i="58" l="1"/>
  <c r="W45" i="57"/>
  <c r="D53" i="58"/>
  <c r="J63" i="43" s="1"/>
  <c r="V54" i="58"/>
  <c r="D53" i="57"/>
  <c r="N63" i="43" s="1"/>
  <c r="V54" i="57"/>
  <c r="W46" i="57" l="1"/>
  <c r="W45" i="58"/>
  <c r="D54" i="58"/>
  <c r="J64" i="43" s="1"/>
  <c r="D54" i="57"/>
  <c r="N64" i="43" s="1"/>
  <c r="V55" i="57"/>
  <c r="V55" i="58"/>
  <c r="W46" i="58" l="1"/>
  <c r="W47" i="57"/>
  <c r="D55" i="58"/>
  <c r="J65" i="43" s="1"/>
  <c r="V56" i="57"/>
  <c r="D55" i="57"/>
  <c r="N65" i="43" s="1"/>
  <c r="V56" i="58"/>
  <c r="W48" i="57" l="1"/>
  <c r="W47" i="58"/>
  <c r="V57" i="57"/>
  <c r="D56" i="57"/>
  <c r="N66" i="43" s="1"/>
  <c r="V57" i="58"/>
  <c r="D56" i="58"/>
  <c r="J66" i="43" s="1"/>
  <c r="W48" i="58" l="1"/>
  <c r="W49" i="57"/>
  <c r="X8" i="55"/>
  <c r="W50" i="57" l="1"/>
  <c r="D57" i="58"/>
  <c r="J67" i="43" s="1"/>
  <c r="D57" i="57"/>
  <c r="N67" i="43" s="1"/>
  <c r="W49" i="58"/>
  <c r="X7" i="55"/>
  <c r="X9" i="55"/>
  <c r="W50" i="58" l="1"/>
  <c r="W51" i="57"/>
  <c r="W52" i="57" l="1"/>
  <c r="W51" i="58"/>
  <c r="W52" i="58" l="1"/>
  <c r="W53" i="57"/>
  <c r="W53" i="58" l="1"/>
  <c r="W54" i="57"/>
  <c r="W55" i="57" l="1"/>
  <c r="W54" i="58"/>
  <c r="W55" i="58" l="1"/>
  <c r="W56" i="57"/>
  <c r="W57" i="57" l="1"/>
  <c r="W56" i="58"/>
  <c r="W57" i="58" l="1"/>
  <c r="E10" i="55" l="1"/>
  <c r="E11" i="55" l="1"/>
  <c r="E12" i="55" l="1"/>
  <c r="E13" i="55" l="1"/>
  <c r="E14" i="55" l="1"/>
  <c r="X10" i="58" l="1"/>
  <c r="X11" i="58" l="1"/>
  <c r="X10" i="57"/>
  <c r="X10" i="56"/>
  <c r="F15" i="55"/>
  <c r="R25" i="43" s="1"/>
  <c r="X12" i="58" l="1"/>
  <c r="X11" i="56"/>
  <c r="X11" i="57"/>
  <c r="F16" i="55"/>
  <c r="R26" i="43" s="1"/>
  <c r="X10" i="55"/>
  <c r="H15" i="55"/>
  <c r="Y25" i="43" s="1"/>
  <c r="X13" i="58" l="1"/>
  <c r="X12" i="56"/>
  <c r="X12" i="57"/>
  <c r="H16" i="55"/>
  <c r="Y26" i="43" s="1"/>
  <c r="F17" i="55"/>
  <c r="R27" i="43" s="1"/>
  <c r="X14" i="58" l="1"/>
  <c r="X13" i="56"/>
  <c r="X13" i="57"/>
  <c r="F18" i="55"/>
  <c r="R28" i="43" s="1"/>
  <c r="H17" i="55"/>
  <c r="Y27" i="43" s="1"/>
  <c r="X15" i="58" l="1"/>
  <c r="X14" i="56"/>
  <c r="X14" i="57"/>
  <c r="H18" i="55"/>
  <c r="Y28" i="43" s="1"/>
  <c r="F19" i="55"/>
  <c r="R29" i="43" s="1"/>
  <c r="X16" i="58" l="1"/>
  <c r="X15" i="57"/>
  <c r="X15" i="56"/>
  <c r="E9" i="55"/>
  <c r="E8" i="55"/>
  <c r="F20" i="55"/>
  <c r="R30" i="43" s="1"/>
  <c r="H19" i="55"/>
  <c r="Y29" i="43" s="1"/>
  <c r="F21" i="55"/>
  <c r="R31" i="43" s="1"/>
  <c r="X17" i="58" l="1"/>
  <c r="X16" i="57"/>
  <c r="X16" i="56"/>
  <c r="E7" i="55"/>
  <c r="H20" i="55"/>
  <c r="Y30" i="43" s="1"/>
  <c r="H21" i="55"/>
  <c r="Y31" i="43" s="1"/>
  <c r="X18" i="58" l="1"/>
  <c r="X17" i="57"/>
  <c r="X17" i="56"/>
  <c r="F22" i="55"/>
  <c r="R32" i="43" s="1"/>
  <c r="X19" i="58" l="1"/>
  <c r="X18" i="57"/>
  <c r="X18" i="56"/>
  <c r="F23" i="55"/>
  <c r="R33" i="43" s="1"/>
  <c r="H22" i="55"/>
  <c r="Y32" i="43" s="1"/>
  <c r="X20" i="58" l="1"/>
  <c r="X19" i="57"/>
  <c r="X19" i="56"/>
  <c r="H23" i="55"/>
  <c r="Y33" i="43" s="1"/>
  <c r="F24" i="55"/>
  <c r="R34" i="43" s="1"/>
  <c r="X21" i="58" l="1"/>
  <c r="X20" i="56"/>
  <c r="X20" i="57"/>
  <c r="X21" i="56"/>
  <c r="H24" i="55"/>
  <c r="Y34" i="43" s="1"/>
  <c r="F25" i="55"/>
  <c r="R35" i="43" s="1"/>
  <c r="X21" i="57" l="1"/>
  <c r="X22" i="58"/>
  <c r="H25" i="55"/>
  <c r="Y35" i="43" s="1"/>
  <c r="F26" i="55"/>
  <c r="R36" i="43" s="1"/>
  <c r="X23" i="58" l="1"/>
  <c r="X22" i="57"/>
  <c r="X22" i="56"/>
  <c r="H26" i="55"/>
  <c r="Y36" i="43" s="1"/>
  <c r="F27" i="55"/>
  <c r="R37" i="43" s="1"/>
  <c r="X24" i="58" l="1"/>
  <c r="X23" i="56"/>
  <c r="X23" i="57"/>
  <c r="H27" i="55"/>
  <c r="Y37" i="43" s="1"/>
  <c r="F28" i="55"/>
  <c r="R38" i="43" s="1"/>
  <c r="X25" i="58" l="1"/>
  <c r="X24" i="57"/>
  <c r="X24" i="56"/>
  <c r="H28" i="55"/>
  <c r="Y38" i="43" s="1"/>
  <c r="F29" i="55"/>
  <c r="R39" i="43" s="1"/>
  <c r="X26" i="58" l="1"/>
  <c r="X25" i="56"/>
  <c r="X25" i="57"/>
  <c r="H29" i="55"/>
  <c r="Y39" i="43" s="1"/>
  <c r="F30" i="55"/>
  <c r="R40" i="43" s="1"/>
  <c r="X26" i="56" l="1"/>
  <c r="X26" i="57"/>
  <c r="H30" i="55"/>
  <c r="Y40" i="43" s="1"/>
  <c r="F31" i="55"/>
  <c r="R41" i="43" s="1"/>
  <c r="F32" i="55" l="1"/>
  <c r="R42" i="43" s="1"/>
  <c r="H31" i="55"/>
  <c r="Y41" i="43" s="1"/>
  <c r="H32" i="55" l="1"/>
  <c r="Y42" i="43" s="1"/>
  <c r="F33" i="55"/>
  <c r="R43" i="43" s="1"/>
  <c r="F34" i="55" l="1"/>
  <c r="R44" i="43" s="1"/>
  <c r="H33" i="55"/>
  <c r="Y43" i="43" s="1"/>
  <c r="H34" i="55" l="1"/>
  <c r="Y44" i="43" s="1"/>
  <c r="F35" i="55"/>
  <c r="R45" i="43" s="1"/>
  <c r="F36" i="55" l="1"/>
  <c r="R46" i="43" s="1"/>
  <c r="H35" i="55"/>
  <c r="Y45" i="43" s="1"/>
  <c r="H36" i="55" l="1"/>
  <c r="Y46" i="43" s="1"/>
  <c r="F37" i="55"/>
  <c r="R47" i="43" s="1"/>
  <c r="H37" i="55" l="1"/>
  <c r="Y47" i="43" s="1"/>
  <c r="F38" i="55"/>
  <c r="R48" i="43" s="1"/>
  <c r="H38" i="55" l="1"/>
  <c r="Y48" i="43" s="1"/>
  <c r="F39" i="55"/>
  <c r="R49" i="43" s="1"/>
  <c r="F40" i="55" l="1"/>
  <c r="R50" i="43" s="1"/>
  <c r="H39" i="55"/>
  <c r="Y49" i="43" s="1"/>
  <c r="F41" i="55" l="1"/>
  <c r="R51" i="43" s="1"/>
  <c r="H40" i="55"/>
  <c r="Y50" i="43" s="1"/>
  <c r="H41" i="55" l="1"/>
  <c r="Y51" i="43" s="1"/>
  <c r="F42" i="55"/>
  <c r="R52" i="43" s="1"/>
  <c r="H42" i="55" l="1"/>
  <c r="Y52" i="43" s="1"/>
  <c r="F43" i="55"/>
  <c r="R53" i="43" s="1"/>
  <c r="H43" i="55" l="1"/>
  <c r="Y53" i="43" s="1"/>
  <c r="F44" i="55"/>
  <c r="R54" i="43" s="1"/>
  <c r="F45" i="55" l="1"/>
  <c r="R55" i="43" s="1"/>
  <c r="H44" i="55"/>
  <c r="Y54" i="43" s="1"/>
  <c r="H45" i="55" l="1"/>
  <c r="Y55" i="43" s="1"/>
  <c r="F46" i="55"/>
  <c r="R56" i="43" s="1"/>
  <c r="H46" i="55" l="1"/>
  <c r="Y56" i="43" s="1"/>
  <c r="F47" i="55"/>
  <c r="R57" i="43" s="1"/>
  <c r="H47" i="55" l="1"/>
  <c r="Y57" i="43" s="1"/>
  <c r="F48" i="55"/>
  <c r="R58" i="43" s="1"/>
  <c r="H48" i="55" l="1"/>
  <c r="Y58" i="43" s="1"/>
  <c r="F49" i="55"/>
  <c r="R59" i="43" s="1"/>
  <c r="F50" i="55" l="1"/>
  <c r="R60" i="43" s="1"/>
  <c r="H49" i="55"/>
  <c r="Y59" i="43" s="1"/>
  <c r="H50" i="55" l="1"/>
  <c r="Y60" i="43" s="1"/>
  <c r="F51" i="55"/>
  <c r="R61" i="43" s="1"/>
  <c r="H51" i="55" l="1"/>
  <c r="Y61" i="43" s="1"/>
  <c r="F52" i="55"/>
  <c r="R62" i="43" s="1"/>
  <c r="H52" i="55" l="1"/>
  <c r="Y62" i="43" s="1"/>
  <c r="F53" i="55"/>
  <c r="R63" i="43" s="1"/>
  <c r="H53" i="55" l="1"/>
  <c r="Y63" i="43" s="1"/>
  <c r="F54" i="55"/>
  <c r="R64" i="43" s="1"/>
  <c r="H54" i="55" l="1"/>
  <c r="Y64" i="43" s="1"/>
  <c r="F55" i="55"/>
  <c r="R65" i="43" s="1"/>
  <c r="H55" i="55" l="1"/>
  <c r="Y65" i="43" s="1"/>
  <c r="F56" i="55"/>
  <c r="R66" i="43" s="1"/>
  <c r="F57" i="55" l="1"/>
  <c r="R67" i="43" s="1"/>
  <c r="H56" i="55"/>
  <c r="Y66" i="43" s="1"/>
  <c r="H57" i="55" l="1"/>
  <c r="Y67" i="43" s="1"/>
  <c r="X13" i="55" l="1"/>
  <c r="X12" i="55"/>
  <c r="X11" i="55" l="1"/>
  <c r="X14" i="55"/>
  <c r="X15" i="55" l="1"/>
  <c r="X16" i="55" l="1"/>
  <c r="D10" i="55"/>
  <c r="K20" i="43" s="1"/>
  <c r="X17" i="55"/>
  <c r="D11" i="55" l="1"/>
  <c r="K21" i="43" s="1"/>
  <c r="W10" i="55"/>
  <c r="W11" i="55"/>
  <c r="V9" i="55"/>
  <c r="D12" i="55" l="1"/>
  <c r="K22" i="43" s="1"/>
  <c r="W12" i="55"/>
  <c r="V10" i="55"/>
  <c r="D9" i="55"/>
  <c r="X18" i="55"/>
  <c r="W9" i="55" l="1"/>
  <c r="D7" i="55"/>
  <c r="X19" i="55"/>
  <c r="X20" i="55"/>
  <c r="X21" i="55"/>
  <c r="D8" i="55"/>
  <c r="W13" i="55" l="1"/>
  <c r="D13" i="55"/>
  <c r="K23" i="43" s="1"/>
  <c r="W8" i="55"/>
  <c r="W7" i="55"/>
  <c r="E15" i="55"/>
  <c r="D15" i="55"/>
  <c r="K25" i="43" s="1"/>
  <c r="W16" i="55" l="1"/>
  <c r="D16" i="55"/>
  <c r="K26" i="43" s="1"/>
  <c r="W14" i="55"/>
  <c r="D14" i="55"/>
  <c r="K24" i="43" s="1"/>
  <c r="W15" i="55"/>
  <c r="E16" i="55"/>
  <c r="X22" i="55"/>
  <c r="X23" i="55" l="1"/>
  <c r="X24" i="55" l="1"/>
  <c r="X25" i="55" l="1"/>
  <c r="X26" i="55"/>
  <c r="E17" i="55" l="1"/>
  <c r="W17" i="55" l="1"/>
  <c r="D17" i="55"/>
  <c r="K27" i="43" s="1"/>
  <c r="X27" i="58"/>
  <c r="O88" i="40" l="1"/>
  <c r="J88" i="40"/>
  <c r="T88" i="40" s="1"/>
  <c r="X28" i="58"/>
  <c r="X27" i="57"/>
  <c r="X27" i="56"/>
  <c r="X27" i="55"/>
  <c r="X29" i="58" l="1"/>
  <c r="X28" i="57"/>
  <c r="X28" i="56"/>
  <c r="X30" i="58" l="1"/>
  <c r="X29" i="56"/>
  <c r="X29" i="57"/>
  <c r="X28" i="55"/>
  <c r="X29" i="55"/>
  <c r="X31" i="58" l="1"/>
  <c r="X30" i="56"/>
  <c r="X30" i="57"/>
  <c r="X32" i="58" l="1"/>
  <c r="X31" i="57"/>
  <c r="X31" i="56"/>
  <c r="X30" i="55"/>
  <c r="X31" i="55"/>
  <c r="X33" i="58" l="1"/>
  <c r="X32" i="57"/>
  <c r="X32" i="56"/>
  <c r="X34" i="58" l="1"/>
  <c r="X33" i="57"/>
  <c r="X33" i="56"/>
  <c r="X32" i="55"/>
  <c r="X35" i="58" l="1"/>
  <c r="X34" i="56"/>
  <c r="X34" i="57"/>
  <c r="X34" i="55"/>
  <c r="X33" i="55"/>
  <c r="X36" i="58" l="1"/>
  <c r="X35" i="56"/>
  <c r="X35" i="57"/>
  <c r="X35" i="55"/>
  <c r="X37" i="58" l="1"/>
  <c r="X36" i="57"/>
  <c r="X36" i="56"/>
  <c r="X38" i="58" l="1"/>
  <c r="X37" i="56"/>
  <c r="X37" i="57"/>
  <c r="X36" i="55"/>
  <c r="X39" i="58" l="1"/>
  <c r="X38" i="57"/>
  <c r="X38" i="56"/>
  <c r="X37" i="55"/>
  <c r="X40" i="58" l="1"/>
  <c r="X39" i="57"/>
  <c r="X39" i="56"/>
  <c r="X38" i="55"/>
  <c r="X39" i="55"/>
  <c r="X41" i="58" l="1"/>
  <c r="X40" i="57"/>
  <c r="X40" i="56"/>
  <c r="X40" i="55"/>
  <c r="X42" i="58" l="1"/>
  <c r="X41" i="57"/>
  <c r="X41" i="56"/>
  <c r="X41" i="55"/>
  <c r="X43" i="58" l="1"/>
  <c r="X42" i="57"/>
  <c r="X42" i="56"/>
  <c r="X42" i="55"/>
  <c r="X44" i="58" l="1"/>
  <c r="X43" i="57"/>
  <c r="X43" i="56"/>
  <c r="X43" i="55"/>
  <c r="X45" i="58" l="1"/>
  <c r="X44" i="56"/>
  <c r="X44" i="57"/>
  <c r="X46" i="58" l="1"/>
  <c r="X45" i="57"/>
  <c r="X45" i="56"/>
  <c r="X44" i="55"/>
  <c r="X47" i="58" l="1"/>
  <c r="X46" i="57"/>
  <c r="X46" i="56"/>
  <c r="X45" i="55"/>
  <c r="X48" i="58" l="1"/>
  <c r="X47" i="57"/>
  <c r="X47" i="56"/>
  <c r="X46" i="55"/>
  <c r="X49" i="58" l="1"/>
  <c r="X48" i="57"/>
  <c r="X48" i="56"/>
  <c r="X48" i="55"/>
  <c r="X47" i="55"/>
  <c r="X50" i="58" l="1"/>
  <c r="X49" i="57"/>
  <c r="X49" i="56"/>
  <c r="X51" i="58" l="1"/>
  <c r="X50" i="57"/>
  <c r="X50" i="56"/>
  <c r="X49" i="55"/>
  <c r="X52" i="58" l="1"/>
  <c r="X51" i="57"/>
  <c r="X51" i="56"/>
  <c r="X50" i="55"/>
  <c r="X53" i="58" l="1"/>
  <c r="X52" i="57"/>
  <c r="X52" i="56"/>
  <c r="X52" i="55"/>
  <c r="X51" i="55"/>
  <c r="X54" i="58" l="1"/>
  <c r="X53" i="57"/>
  <c r="X53" i="56"/>
  <c r="X53" i="55"/>
  <c r="X55" i="58" l="1"/>
  <c r="X54" i="57"/>
  <c r="X54" i="56"/>
  <c r="X56" i="58" l="1"/>
  <c r="X55" i="57"/>
  <c r="X55" i="56"/>
  <c r="X54" i="55"/>
  <c r="X57" i="58" l="1"/>
  <c r="X56" i="56"/>
  <c r="X56" i="57"/>
  <c r="X56" i="55"/>
  <c r="X55" i="55"/>
  <c r="X57" i="57" l="1"/>
  <c r="X57" i="56"/>
  <c r="X57" i="55" l="1"/>
  <c r="L13" i="55" l="1"/>
  <c r="J11" i="55"/>
  <c r="K11" i="55"/>
  <c r="I11" i="55"/>
  <c r="I13" i="55" l="1"/>
  <c r="I12" i="55"/>
  <c r="J12" i="55"/>
  <c r="J13" i="55"/>
  <c r="K12" i="55"/>
  <c r="K13" i="55"/>
  <c r="L12" i="55"/>
  <c r="L11" i="55"/>
  <c r="G11" i="55" l="1"/>
  <c r="G13" i="55"/>
  <c r="G12" i="55" l="1"/>
  <c r="V11" i="55" l="1"/>
  <c r="V12" i="55" l="1"/>
  <c r="O13" i="55" l="1"/>
  <c r="O14" i="55" l="1"/>
  <c r="O15" i="55" l="1"/>
  <c r="O16" i="55" l="1"/>
  <c r="V13" i="55" l="1"/>
  <c r="O17" i="55"/>
  <c r="O18" i="55" l="1"/>
  <c r="V14" i="55"/>
  <c r="V15" i="55" l="1"/>
  <c r="O19" i="55"/>
  <c r="O20" i="55" l="1"/>
  <c r="V16" i="55"/>
  <c r="V17" i="55" l="1"/>
  <c r="O21" i="55"/>
  <c r="O22" i="55" l="1"/>
  <c r="V18" i="55"/>
  <c r="V19" i="55" l="1"/>
  <c r="O23" i="55"/>
  <c r="O24" i="55" l="1"/>
  <c r="V20" i="55"/>
  <c r="V21" i="55" l="1"/>
  <c r="O25" i="55"/>
  <c r="V22" i="55" l="1"/>
  <c r="O26" i="55"/>
  <c r="O27" i="55" l="1"/>
  <c r="V23" i="55"/>
  <c r="V24" i="55" l="1"/>
  <c r="O28" i="55"/>
  <c r="D28" i="55" l="1"/>
  <c r="K38" i="43" s="1"/>
  <c r="O29" i="55"/>
  <c r="V25" i="55"/>
  <c r="D29" i="55" l="1"/>
  <c r="K39" i="43" s="1"/>
  <c r="V26" i="55"/>
  <c r="O30" i="55"/>
  <c r="D30" i="55" l="1"/>
  <c r="K40" i="43" s="1"/>
  <c r="D31" i="55"/>
  <c r="K41" i="43" s="1"/>
  <c r="O31" i="55"/>
  <c r="V27" i="55"/>
  <c r="O32" i="55" l="1"/>
  <c r="V28" i="55"/>
  <c r="D33" i="55" l="1"/>
  <c r="K43" i="43" s="1"/>
  <c r="D32" i="55"/>
  <c r="K42" i="43" s="1"/>
  <c r="W22" i="55"/>
  <c r="O33" i="55"/>
  <c r="V29" i="55"/>
  <c r="W28" i="55" l="1"/>
  <c r="D23" i="55"/>
  <c r="K33" i="43" s="1"/>
  <c r="W21" i="55"/>
  <c r="D34" i="55"/>
  <c r="K44" i="43" s="1"/>
  <c r="W23" i="55"/>
  <c r="D35" i="55"/>
  <c r="K45" i="43" s="1"/>
  <c r="O34" i="55"/>
  <c r="V30" i="55"/>
  <c r="D24" i="55" l="1"/>
  <c r="K34" i="43" s="1"/>
  <c r="W29" i="55"/>
  <c r="D36" i="55"/>
  <c r="K46" i="43" s="1"/>
  <c r="V31" i="55"/>
  <c r="O35" i="55"/>
  <c r="W25" i="55" l="1"/>
  <c r="W30" i="55"/>
  <c r="D25" i="55"/>
  <c r="K35" i="43" s="1"/>
  <c r="W24" i="55"/>
  <c r="D37" i="55"/>
  <c r="K47" i="43" s="1"/>
  <c r="V32" i="55"/>
  <c r="O36" i="55"/>
  <c r="W31" i="55" l="1"/>
  <c r="D27" i="55"/>
  <c r="K37" i="43" s="1"/>
  <c r="D26" i="55"/>
  <c r="K36" i="43" s="1"/>
  <c r="D38" i="55"/>
  <c r="K48" i="43" s="1"/>
  <c r="O37" i="55"/>
  <c r="V33" i="55"/>
  <c r="W27" i="55" l="1"/>
  <c r="W26" i="55"/>
  <c r="D39" i="55"/>
  <c r="K49" i="43" s="1"/>
  <c r="V34" i="55"/>
  <c r="O38" i="55"/>
  <c r="W32" i="55" l="1"/>
  <c r="W33" i="55"/>
  <c r="D40" i="55"/>
  <c r="K50" i="43" s="1"/>
  <c r="O39" i="55"/>
  <c r="V35" i="55"/>
  <c r="W34" i="55" l="1"/>
  <c r="D41" i="55"/>
  <c r="K51" i="43" s="1"/>
  <c r="V36" i="55"/>
  <c r="O40" i="55"/>
  <c r="W35" i="55" l="1"/>
  <c r="D42" i="55"/>
  <c r="K52" i="43" s="1"/>
  <c r="V37" i="55"/>
  <c r="O41" i="55"/>
  <c r="W36" i="55" l="1"/>
  <c r="D43" i="55"/>
  <c r="K53" i="43" s="1"/>
  <c r="O42" i="55"/>
  <c r="V38" i="55"/>
  <c r="W37" i="55" l="1"/>
  <c r="D44" i="55"/>
  <c r="K54" i="43" s="1"/>
  <c r="V39" i="55"/>
  <c r="O43" i="55"/>
  <c r="W38" i="55" l="1"/>
  <c r="D45" i="55"/>
  <c r="K55" i="43" s="1"/>
  <c r="V40" i="55"/>
  <c r="O44" i="55"/>
  <c r="W39" i="55" l="1"/>
  <c r="D46" i="55"/>
  <c r="K56" i="43" s="1"/>
  <c r="V41" i="55"/>
  <c r="O45" i="55"/>
  <c r="W40" i="55" l="1"/>
  <c r="D47" i="55"/>
  <c r="K57" i="43" s="1"/>
  <c r="V42" i="55"/>
  <c r="O46" i="55"/>
  <c r="W41" i="55" l="1"/>
  <c r="D48" i="55"/>
  <c r="K58" i="43" s="1"/>
  <c r="O47" i="55"/>
  <c r="V43" i="55"/>
  <c r="W42" i="55" l="1"/>
  <c r="D49" i="55"/>
  <c r="K59" i="43" s="1"/>
  <c r="O48" i="55"/>
  <c r="V44" i="55"/>
  <c r="W43" i="55" l="1"/>
  <c r="D50" i="55"/>
  <c r="K60" i="43" s="1"/>
  <c r="V45" i="55"/>
  <c r="O49" i="55"/>
  <c r="W44" i="55" l="1"/>
  <c r="D51" i="55"/>
  <c r="K61" i="43" s="1"/>
  <c r="O50" i="55"/>
  <c r="V46" i="55"/>
  <c r="W45" i="55" l="1"/>
  <c r="D52" i="55"/>
  <c r="K62" i="43" s="1"/>
  <c r="V47" i="55"/>
  <c r="O51" i="55"/>
  <c r="W46" i="55" l="1"/>
  <c r="D53" i="55"/>
  <c r="K63" i="43" s="1"/>
  <c r="O52" i="55"/>
  <c r="V48" i="55"/>
  <c r="W47" i="55" l="1"/>
  <c r="D54" i="55"/>
  <c r="K64" i="43" s="1"/>
  <c r="O53" i="55"/>
  <c r="V49" i="55"/>
  <c r="W48" i="55" l="1"/>
  <c r="D55" i="55"/>
  <c r="K65" i="43" s="1"/>
  <c r="V50" i="55"/>
  <c r="O54" i="55"/>
  <c r="W49" i="55" l="1"/>
  <c r="D56" i="55"/>
  <c r="K66" i="43" s="1"/>
  <c r="V51" i="55"/>
  <c r="O55" i="55"/>
  <c r="W50" i="55" l="1"/>
  <c r="D57" i="55"/>
  <c r="K67" i="43" s="1"/>
  <c r="V52" i="55"/>
  <c r="O56" i="55"/>
  <c r="W51" i="55" l="1"/>
  <c r="V53" i="55"/>
  <c r="O57" i="55"/>
  <c r="W52" i="55" l="1"/>
  <c r="V54" i="55"/>
  <c r="W53" i="55" l="1"/>
  <c r="V55" i="55"/>
  <c r="W54" i="55" l="1"/>
  <c r="V56" i="55"/>
  <c r="W55" i="55" l="1"/>
  <c r="V57" i="55"/>
  <c r="W56" i="55" l="1"/>
  <c r="J16" i="37"/>
  <c r="W57" i="55" l="1"/>
  <c r="J17" i="37"/>
  <c r="J18" i="37" l="1"/>
  <c r="J20" i="37" l="1"/>
  <c r="J19" i="37"/>
  <c r="D25" i="56" l="1"/>
  <c r="M35" i="43" s="1"/>
  <c r="V17" i="56"/>
  <c r="D32" i="56" l="1"/>
  <c r="M42" i="43" s="1"/>
  <c r="D24" i="56"/>
  <c r="M34" i="43" s="1"/>
  <c r="D23" i="56"/>
  <c r="M33" i="43" s="1"/>
  <c r="V18" i="56"/>
  <c r="V19" i="56"/>
  <c r="D22" i="56"/>
  <c r="M32" i="43" s="1"/>
  <c r="P89" i="40" l="1"/>
  <c r="K89" i="40"/>
  <c r="U89" i="40" s="1"/>
  <c r="D28" i="56"/>
  <c r="M38" i="43" s="1"/>
  <c r="D30" i="56"/>
  <c r="M40" i="43" s="1"/>
  <c r="D29" i="56"/>
  <c r="M39" i="43" s="1"/>
  <c r="D33" i="56"/>
  <c r="M43" i="43" s="1"/>
  <c r="D27" i="56"/>
  <c r="M37" i="43" s="1"/>
  <c r="D26" i="56"/>
  <c r="M36" i="43" s="1"/>
  <c r="D31" i="56"/>
  <c r="M41" i="43" s="1"/>
  <c r="D21" i="56"/>
  <c r="M31" i="43" s="1"/>
  <c r="D34" i="56" l="1"/>
  <c r="M44" i="43" s="1"/>
  <c r="P90" i="40"/>
  <c r="K90" i="40"/>
  <c r="U90" i="40" s="1"/>
  <c r="D18" i="56"/>
  <c r="M28" i="43" s="1"/>
  <c r="V20" i="56"/>
  <c r="E18" i="56"/>
  <c r="V21" i="56" l="1"/>
  <c r="D19" i="56"/>
  <c r="M29" i="43" s="1"/>
  <c r="D35" i="56"/>
  <c r="M45" i="43" s="1"/>
  <c r="E19" i="56"/>
  <c r="V22" i="56"/>
  <c r="P92" i="40" l="1"/>
  <c r="K92" i="40"/>
  <c r="P91" i="40"/>
  <c r="K91" i="40"/>
  <c r="U91" i="40" s="1"/>
  <c r="D36" i="56"/>
  <c r="M46" i="43" s="1"/>
  <c r="E20" i="56"/>
  <c r="V23" i="56"/>
  <c r="D37" i="56" l="1"/>
  <c r="M47" i="43" s="1"/>
  <c r="K93" i="40"/>
  <c r="U93" i="40" s="1"/>
  <c r="P93" i="40"/>
  <c r="D20" i="56"/>
  <c r="M30" i="43" s="1"/>
  <c r="U92" i="40"/>
  <c r="W18" i="56"/>
  <c r="V24" i="56"/>
  <c r="W19" i="56" l="1"/>
  <c r="W22" i="56"/>
  <c r="D38" i="56"/>
  <c r="M48" i="43" s="1"/>
  <c r="K94" i="40"/>
  <c r="U94" i="40" s="1"/>
  <c r="P94" i="40"/>
  <c r="V25" i="56"/>
  <c r="W24" i="56" l="1"/>
  <c r="W20" i="56"/>
  <c r="E21" i="56"/>
  <c r="E22" i="56"/>
  <c r="P95" i="40"/>
  <c r="K95" i="40"/>
  <c r="U95" i="40" s="1"/>
  <c r="W21" i="56"/>
  <c r="D39" i="56"/>
  <c r="M49" i="43" s="1"/>
  <c r="W23" i="56"/>
  <c r="E23" i="56"/>
  <c r="V26" i="56"/>
  <c r="K96" i="40" l="1"/>
  <c r="U96" i="40" s="1"/>
  <c r="P96" i="40"/>
  <c r="W25" i="56"/>
  <c r="D40" i="56"/>
  <c r="M50" i="43" s="1"/>
  <c r="E24" i="56"/>
  <c r="V27" i="56"/>
  <c r="K97" i="40" l="1"/>
  <c r="U97" i="40" s="1"/>
  <c r="P97" i="40"/>
  <c r="D41" i="56"/>
  <c r="M51" i="43" s="1"/>
  <c r="W26" i="56"/>
  <c r="E25" i="56"/>
  <c r="V28" i="56"/>
  <c r="P98" i="40" l="1"/>
  <c r="K98" i="40"/>
  <c r="U98" i="40" s="1"/>
  <c r="W27" i="56"/>
  <c r="D42" i="56"/>
  <c r="M52" i="43" s="1"/>
  <c r="E26" i="56"/>
  <c r="V29" i="56"/>
  <c r="W28" i="56" l="1"/>
  <c r="K99" i="40"/>
  <c r="U99" i="40" s="1"/>
  <c r="P99" i="40"/>
  <c r="D43" i="56"/>
  <c r="M53" i="43" s="1"/>
  <c r="E27" i="56"/>
  <c r="V30" i="56"/>
  <c r="D44" i="56" l="1"/>
  <c r="M54" i="43" s="1"/>
  <c r="P100" i="40"/>
  <c r="K100" i="40"/>
  <c r="U100" i="40" s="1"/>
  <c r="E28" i="56"/>
  <c r="V31" i="56"/>
  <c r="P101" i="40" l="1"/>
  <c r="K101" i="40"/>
  <c r="U101" i="40" s="1"/>
  <c r="W30" i="56"/>
  <c r="D45" i="56"/>
  <c r="M55" i="43" s="1"/>
  <c r="W29" i="56"/>
  <c r="E29" i="56"/>
  <c r="V32" i="56"/>
  <c r="D46" i="56" l="1"/>
  <c r="M56" i="43" s="1"/>
  <c r="K102" i="40"/>
  <c r="U102" i="40" s="1"/>
  <c r="P102" i="40"/>
  <c r="E30" i="56"/>
  <c r="V33" i="56"/>
  <c r="W31" i="56" l="1"/>
  <c r="D47" i="56"/>
  <c r="M57" i="43" s="1"/>
  <c r="K103" i="40"/>
  <c r="U103" i="40" s="1"/>
  <c r="P103" i="40"/>
  <c r="W32" i="56"/>
  <c r="E31" i="56"/>
  <c r="V34" i="56"/>
  <c r="D48" i="56" l="1"/>
  <c r="M58" i="43" s="1"/>
  <c r="W33" i="56"/>
  <c r="P104" i="40"/>
  <c r="K104" i="40"/>
  <c r="U104" i="40" s="1"/>
  <c r="V35" i="56"/>
  <c r="E32" i="56" l="1"/>
  <c r="W34" i="56"/>
  <c r="D49" i="56"/>
  <c r="M59" i="43" s="1"/>
  <c r="K105" i="40"/>
  <c r="U105" i="40" s="1"/>
  <c r="P105" i="40"/>
  <c r="V36" i="56"/>
  <c r="P106" i="40" l="1"/>
  <c r="K106" i="40"/>
  <c r="U106" i="40" s="1"/>
  <c r="D50" i="56"/>
  <c r="M60" i="43" s="1"/>
  <c r="E33" i="56"/>
  <c r="V37" i="56"/>
  <c r="D51" i="56" l="1"/>
  <c r="M61" i="43" s="1"/>
  <c r="W36" i="56"/>
  <c r="E34" i="56"/>
  <c r="W35" i="56"/>
  <c r="P107" i="40"/>
  <c r="K107" i="40"/>
  <c r="U107" i="40" s="1"/>
  <c r="V38" i="56"/>
  <c r="W37" i="56" l="1"/>
  <c r="E35" i="56"/>
  <c r="D52" i="56"/>
  <c r="M62" i="43" s="1"/>
  <c r="K108" i="40"/>
  <c r="U108" i="40" s="1"/>
  <c r="P108" i="40"/>
  <c r="V39" i="56"/>
  <c r="D53" i="56" l="1"/>
  <c r="M63" i="43" s="1"/>
  <c r="W38" i="56"/>
  <c r="E36" i="56"/>
  <c r="P109" i="40"/>
  <c r="K109" i="40"/>
  <c r="U109" i="40" s="1"/>
  <c r="V40" i="56"/>
  <c r="W39" i="56" l="1"/>
  <c r="E37" i="56"/>
  <c r="K110" i="40"/>
  <c r="U110" i="40" s="1"/>
  <c r="P110" i="40"/>
  <c r="D54" i="56"/>
  <c r="M64" i="43" s="1"/>
  <c r="V41" i="56"/>
  <c r="P111" i="40" l="1"/>
  <c r="K111" i="40"/>
  <c r="U111" i="40" s="1"/>
  <c r="D55" i="56"/>
  <c r="M65" i="43" s="1"/>
  <c r="E38" i="56"/>
  <c r="V42" i="56"/>
  <c r="E39" i="56" l="1"/>
  <c r="W40" i="56"/>
  <c r="D56" i="56"/>
  <c r="M66" i="43" s="1"/>
  <c r="P112" i="40"/>
  <c r="K112" i="40"/>
  <c r="U112" i="40" s="1"/>
  <c r="V43" i="56"/>
  <c r="W42" i="56" l="1"/>
  <c r="P113" i="40"/>
  <c r="K113" i="40"/>
  <c r="U113" i="40" s="1"/>
  <c r="D57" i="56"/>
  <c r="M67" i="43" s="1"/>
  <c r="W41" i="56"/>
  <c r="E40" i="56"/>
  <c r="V44" i="56"/>
  <c r="W43" i="56" l="1"/>
  <c r="E41" i="56"/>
  <c r="P114" i="40"/>
  <c r="K114" i="40"/>
  <c r="U114" i="40" s="1"/>
  <c r="V45" i="56"/>
  <c r="P115" i="40" l="1"/>
  <c r="K115" i="40"/>
  <c r="U115" i="40" s="1"/>
  <c r="E42" i="56"/>
  <c r="W44" i="56"/>
  <c r="V46" i="56"/>
  <c r="P116" i="40" l="1"/>
  <c r="K116" i="40"/>
  <c r="U116" i="40" s="1"/>
  <c r="E43" i="56"/>
  <c r="W45" i="56"/>
  <c r="V47" i="56"/>
  <c r="E44" i="56" l="1"/>
  <c r="P117" i="40"/>
  <c r="K117" i="40"/>
  <c r="U117" i="40" s="1"/>
  <c r="V48" i="56"/>
  <c r="K118" i="40" l="1"/>
  <c r="U118" i="40" s="1"/>
  <c r="P118" i="40"/>
  <c r="E45" i="56"/>
  <c r="W47" i="56"/>
  <c r="W46" i="56"/>
  <c r="V49" i="56"/>
  <c r="P119" i="40" l="1"/>
  <c r="K119" i="40"/>
  <c r="U119" i="40" s="1"/>
  <c r="E46" i="56"/>
  <c r="V50" i="56"/>
  <c r="W48" i="56" l="1"/>
  <c r="E47" i="56"/>
  <c r="P120" i="40"/>
  <c r="K120" i="40"/>
  <c r="U120" i="40" s="1"/>
  <c r="V51" i="56"/>
  <c r="W49" i="56" l="1"/>
  <c r="P121" i="40"/>
  <c r="K121" i="40"/>
  <c r="U121" i="40" s="1"/>
  <c r="E48" i="56"/>
  <c r="W50" i="56"/>
  <c r="V52" i="56"/>
  <c r="E49" i="56" l="1"/>
  <c r="W51" i="56"/>
  <c r="P122" i="40"/>
  <c r="K122" i="40"/>
  <c r="U122" i="40" s="1"/>
  <c r="V53" i="56"/>
  <c r="P123" i="40" l="1"/>
  <c r="K123" i="40"/>
  <c r="U123" i="40" s="1"/>
  <c r="W52" i="56"/>
  <c r="E50" i="56"/>
  <c r="V54" i="56"/>
  <c r="K124" i="40" l="1"/>
  <c r="U124" i="40" s="1"/>
  <c r="P124" i="40"/>
  <c r="W53" i="56"/>
  <c r="E51" i="56"/>
  <c r="V55" i="56"/>
  <c r="E52" i="56" l="1"/>
  <c r="P125" i="40"/>
  <c r="K125" i="40"/>
  <c r="U125" i="40" s="1"/>
  <c r="V56" i="56"/>
  <c r="W55" i="56" l="1"/>
  <c r="W54" i="56"/>
  <c r="E53" i="56"/>
  <c r="P126" i="40"/>
  <c r="K126" i="40"/>
  <c r="U126" i="40" s="1"/>
  <c r="V57" i="56"/>
  <c r="W56" i="56" l="1"/>
  <c r="K127" i="40"/>
  <c r="U127" i="40" s="1"/>
  <c r="P127" i="40"/>
  <c r="E54" i="56"/>
  <c r="E55" i="56" l="1"/>
  <c r="W57" i="56" l="1"/>
  <c r="E57" i="56"/>
  <c r="E56" i="56"/>
  <c r="Q91" i="40" l="1"/>
  <c r="L91" i="40"/>
  <c r="Q89" i="40"/>
  <c r="L89" i="40"/>
  <c r="V89" i="40" s="1"/>
  <c r="Q90" i="40"/>
  <c r="L90" i="40"/>
  <c r="V90" i="40" s="1"/>
  <c r="Q92" i="40" l="1"/>
  <c r="L92" i="40"/>
  <c r="V92" i="40" s="1"/>
  <c r="V91" i="40"/>
  <c r="L93" i="40" l="1"/>
  <c r="V93" i="40" s="1"/>
  <c r="Q93" i="40"/>
  <c r="Q94" i="40" l="1"/>
  <c r="L94" i="40"/>
  <c r="V94" i="40" s="1"/>
  <c r="Q95" i="40" l="1"/>
  <c r="L95" i="40"/>
  <c r="V95" i="40" s="1"/>
  <c r="L96" i="40" l="1"/>
  <c r="V96" i="40" s="1"/>
  <c r="Q96" i="40"/>
  <c r="Q97" i="40" l="1"/>
  <c r="L97" i="40"/>
  <c r="V97" i="40" s="1"/>
  <c r="L98" i="40" l="1"/>
  <c r="V98" i="40" s="1"/>
  <c r="Q98" i="40"/>
  <c r="L99" i="40" l="1"/>
  <c r="V99" i="40" s="1"/>
  <c r="Q99" i="40"/>
  <c r="Q100" i="40" l="1"/>
  <c r="L100" i="40"/>
  <c r="V100" i="40" s="1"/>
  <c r="Q101" i="40" l="1"/>
  <c r="L101" i="40"/>
  <c r="V101" i="40" s="1"/>
  <c r="Q102" i="40" l="1"/>
  <c r="L102" i="40"/>
  <c r="V102" i="40" s="1"/>
  <c r="Q103" i="40" l="1"/>
  <c r="L103" i="40"/>
  <c r="V103" i="40" s="1"/>
  <c r="Q104" i="40" l="1"/>
  <c r="L104" i="40"/>
  <c r="V104" i="40" s="1"/>
  <c r="L105" i="40" l="1"/>
  <c r="V105" i="40" s="1"/>
  <c r="Q105" i="40"/>
  <c r="Q106" i="40" l="1"/>
  <c r="L106" i="40"/>
  <c r="V106" i="40" s="1"/>
  <c r="L107" i="40" l="1"/>
  <c r="V107" i="40" s="1"/>
  <c r="Q107" i="40"/>
  <c r="Q108" i="40" l="1"/>
  <c r="L108" i="40"/>
  <c r="V108" i="40" s="1"/>
  <c r="Q109" i="40" l="1"/>
  <c r="L109" i="40"/>
  <c r="V109" i="40" s="1"/>
  <c r="Q110" i="40" l="1"/>
  <c r="L110" i="40"/>
  <c r="V110" i="40" s="1"/>
  <c r="Q111" i="40" l="1"/>
  <c r="L111" i="40"/>
  <c r="V111" i="40" s="1"/>
  <c r="Q112" i="40" l="1"/>
  <c r="L112" i="40"/>
  <c r="V112" i="40" s="1"/>
  <c r="Q113" i="40" l="1"/>
  <c r="L113" i="40"/>
  <c r="V113" i="40" s="1"/>
  <c r="Q114" i="40" l="1"/>
  <c r="L114" i="40"/>
  <c r="V114" i="40" s="1"/>
  <c r="Q115" i="40" l="1"/>
  <c r="L115" i="40"/>
  <c r="V115" i="40" s="1"/>
  <c r="Q116" i="40" l="1"/>
  <c r="L116" i="40"/>
  <c r="V116" i="40" s="1"/>
  <c r="Q117" i="40" l="1"/>
  <c r="L117" i="40"/>
  <c r="V117" i="40" s="1"/>
  <c r="Q118" i="40" l="1"/>
  <c r="L118" i="40"/>
  <c r="V118" i="40" s="1"/>
  <c r="Q119" i="40" l="1"/>
  <c r="L119" i="40"/>
  <c r="V119" i="40" s="1"/>
  <c r="Q120" i="40" l="1"/>
  <c r="L120" i="40"/>
  <c r="V120" i="40" s="1"/>
  <c r="Q121" i="40" l="1"/>
  <c r="L121" i="40"/>
  <c r="V121" i="40" s="1"/>
  <c r="L122" i="40" l="1"/>
  <c r="V122" i="40" s="1"/>
  <c r="Q122" i="40"/>
  <c r="Q123" i="40" l="1"/>
  <c r="L123" i="40"/>
  <c r="V123" i="40" s="1"/>
  <c r="Q124" i="40" l="1"/>
  <c r="L124" i="40"/>
  <c r="V124" i="40" s="1"/>
  <c r="Q125" i="40" l="1"/>
  <c r="L125" i="40"/>
  <c r="V125" i="40" s="1"/>
  <c r="Q126" i="40" l="1"/>
  <c r="L126" i="40"/>
  <c r="V126" i="40" s="1"/>
  <c r="E18" i="58" l="1"/>
  <c r="D18" i="58" l="1"/>
  <c r="J28" i="43" s="1"/>
  <c r="L127" i="40"/>
  <c r="V127" i="40" s="1"/>
  <c r="Q127" i="40"/>
  <c r="D19" i="58" l="1"/>
  <c r="J29" i="43" s="1"/>
  <c r="D20" i="58"/>
  <c r="J30" i="43" s="1"/>
  <c r="E19" i="58"/>
  <c r="E20" i="58" l="1"/>
  <c r="W18" i="58" l="1"/>
  <c r="W19" i="58"/>
  <c r="W20" i="58" l="1"/>
  <c r="E21" i="58"/>
  <c r="E22" i="58"/>
  <c r="E23" i="58"/>
  <c r="E24" i="58" l="1"/>
  <c r="E25" i="58" l="1"/>
  <c r="E26" i="58" l="1"/>
  <c r="E27" i="58" l="1"/>
  <c r="E28" i="58" l="1"/>
  <c r="E29" i="58" l="1"/>
  <c r="E30" i="58" l="1"/>
  <c r="E31" i="58" l="1"/>
  <c r="E32" i="58" l="1"/>
  <c r="E33" i="58" l="1"/>
  <c r="E34" i="58" l="1"/>
  <c r="E35" i="58" l="1"/>
  <c r="E36" i="58" l="1"/>
  <c r="E37" i="58" l="1"/>
  <c r="E38" i="58" l="1"/>
  <c r="E39" i="58" l="1"/>
  <c r="E40" i="58" l="1"/>
  <c r="E41" i="58" l="1"/>
  <c r="E42" i="58" l="1"/>
  <c r="E43" i="58" l="1"/>
  <c r="E44" i="58" l="1"/>
  <c r="E45" i="58" l="1"/>
  <c r="E46" i="58" l="1"/>
  <c r="E47" i="58" l="1"/>
  <c r="E48" i="58" l="1"/>
  <c r="E49" i="58" l="1"/>
  <c r="E50" i="58" l="1"/>
  <c r="E51" i="58" l="1"/>
  <c r="E52" i="58" l="1"/>
  <c r="D18" i="57" l="1"/>
  <c r="N28" i="43" s="1"/>
  <c r="E53" i="58"/>
  <c r="E18" i="57"/>
  <c r="D19" i="57" l="1"/>
  <c r="N29" i="43" s="1"/>
  <c r="E54" i="58"/>
  <c r="D20" i="57"/>
  <c r="N30" i="43" s="1"/>
  <c r="E19" i="57"/>
  <c r="E20" i="57"/>
  <c r="E55" i="58" l="1"/>
  <c r="E57" i="58" l="1"/>
  <c r="E56" i="58"/>
  <c r="W18" i="57"/>
  <c r="W20" i="57"/>
  <c r="E21" i="57" l="1"/>
  <c r="E22" i="57"/>
  <c r="W19" i="57"/>
  <c r="E23" i="57"/>
  <c r="E24" i="57" l="1"/>
  <c r="E25" i="57" l="1"/>
  <c r="E26" i="57" l="1"/>
  <c r="E27" i="57" l="1"/>
  <c r="E28" i="57" l="1"/>
  <c r="E29" i="57" l="1"/>
  <c r="E30" i="57" l="1"/>
  <c r="E31" i="57" l="1"/>
  <c r="E32" i="57" l="1"/>
  <c r="E33" i="57" l="1"/>
  <c r="E34" i="57" l="1"/>
  <c r="E35" i="57" l="1"/>
  <c r="E36" i="57" l="1"/>
  <c r="E37" i="57" l="1"/>
  <c r="E38" i="57" l="1"/>
  <c r="E39" i="57" l="1"/>
  <c r="E40" i="57" l="1"/>
  <c r="E41" i="57" l="1"/>
  <c r="E42" i="57" l="1"/>
  <c r="E43" i="57" l="1"/>
  <c r="E44" i="57" l="1"/>
  <c r="E45" i="57" l="1"/>
  <c r="E46" i="57" l="1"/>
  <c r="E47" i="57" l="1"/>
  <c r="E48" i="57" l="1"/>
  <c r="E49" i="57" l="1"/>
  <c r="E50" i="57" l="1"/>
  <c r="E51" i="57" l="1"/>
  <c r="E52" i="57" l="1"/>
  <c r="E53" i="57" l="1"/>
  <c r="E54" i="57" l="1"/>
  <c r="E55" i="57" l="1"/>
  <c r="D22" i="55"/>
  <c r="K32" i="43" s="1"/>
  <c r="E57" i="57" l="1"/>
  <c r="E56" i="57"/>
  <c r="D21" i="55"/>
  <c r="K31" i="43" s="1"/>
  <c r="D18" i="55" l="1"/>
  <c r="K28" i="43" s="1"/>
  <c r="E18" i="55"/>
  <c r="O89" i="40" l="1"/>
  <c r="J89" i="40"/>
  <c r="T89" i="40" s="1"/>
  <c r="E19" i="55"/>
  <c r="D19" i="55" l="1"/>
  <c r="K29" i="43" s="1"/>
  <c r="O90" i="40"/>
  <c r="J90" i="40"/>
  <c r="T90" i="40" s="1"/>
  <c r="O91" i="40"/>
  <c r="J91" i="40"/>
  <c r="T91" i="40" s="1"/>
  <c r="E20" i="55"/>
  <c r="O92" i="40" l="1"/>
  <c r="J92" i="40"/>
  <c r="T92" i="40" s="1"/>
  <c r="D20" i="55"/>
  <c r="K30" i="43" s="1"/>
  <c r="W18" i="55" l="1"/>
  <c r="W19" i="55"/>
  <c r="O93" i="40"/>
  <c r="J93" i="40"/>
  <c r="T93" i="40" s="1"/>
  <c r="W20" i="55" l="1"/>
  <c r="O94" i="40"/>
  <c r="J94" i="40"/>
  <c r="T94" i="40" s="1"/>
  <c r="E21" i="55"/>
  <c r="E22" i="55"/>
  <c r="E23" i="55"/>
  <c r="O95" i="40" l="1"/>
  <c r="J95" i="40"/>
  <c r="T95" i="40" s="1"/>
  <c r="E24" i="55"/>
  <c r="O96" i="40" l="1"/>
  <c r="J96" i="40"/>
  <c r="T96" i="40" s="1"/>
  <c r="E25" i="55"/>
  <c r="O97" i="40" l="1"/>
  <c r="J97" i="40"/>
  <c r="T97" i="40" s="1"/>
  <c r="E26" i="55"/>
  <c r="J98" i="40" l="1"/>
  <c r="T98" i="40" s="1"/>
  <c r="O98" i="40"/>
  <c r="E27" i="55"/>
  <c r="O99" i="40" l="1"/>
  <c r="J99" i="40"/>
  <c r="T99" i="40" s="1"/>
  <c r="E28" i="55"/>
  <c r="O100" i="40" l="1"/>
  <c r="J100" i="40"/>
  <c r="T100" i="40" s="1"/>
  <c r="E29" i="55"/>
  <c r="O101" i="40" l="1"/>
  <c r="J101" i="40"/>
  <c r="T101" i="40" s="1"/>
  <c r="E30" i="55"/>
  <c r="O102" i="40" l="1"/>
  <c r="J102" i="40"/>
  <c r="T102" i="40" s="1"/>
  <c r="E31" i="55"/>
  <c r="O103" i="40" l="1"/>
  <c r="J103" i="40"/>
  <c r="T103" i="40" s="1"/>
  <c r="E32" i="55" l="1"/>
  <c r="O104" i="40"/>
  <c r="J104" i="40"/>
  <c r="T104" i="40" s="1"/>
  <c r="O105" i="40" l="1"/>
  <c r="J105" i="40"/>
  <c r="T105" i="40" s="1"/>
  <c r="E33" i="55"/>
  <c r="E34" i="55" l="1"/>
  <c r="O106" i="40"/>
  <c r="J106" i="40"/>
  <c r="T106" i="40" s="1"/>
  <c r="E35" i="55" l="1"/>
  <c r="O107" i="40"/>
  <c r="J107" i="40"/>
  <c r="T107" i="40" s="1"/>
  <c r="O108" i="40" l="1"/>
  <c r="J108" i="40"/>
  <c r="T108" i="40" s="1"/>
  <c r="E36" i="55"/>
  <c r="E37" i="55" l="1"/>
  <c r="O109" i="40"/>
  <c r="J109" i="40"/>
  <c r="T109" i="40" s="1"/>
  <c r="O110" i="40" l="1"/>
  <c r="J110" i="40"/>
  <c r="T110" i="40" s="1"/>
  <c r="E38" i="55"/>
  <c r="E39" i="55" l="1"/>
  <c r="O111" i="40"/>
  <c r="J111" i="40"/>
  <c r="T111" i="40" s="1"/>
  <c r="E40" i="55" l="1"/>
  <c r="O112" i="40"/>
  <c r="J112" i="40"/>
  <c r="T112" i="40" s="1"/>
  <c r="E41" i="55" l="1"/>
  <c r="O113" i="40"/>
  <c r="J113" i="40"/>
  <c r="T113" i="40" s="1"/>
  <c r="E42" i="55" l="1"/>
  <c r="O114" i="40"/>
  <c r="J114" i="40"/>
  <c r="T114" i="40" s="1"/>
  <c r="O115" i="40" l="1"/>
  <c r="J115" i="40"/>
  <c r="T115" i="40" s="1"/>
  <c r="E43" i="55"/>
  <c r="E44" i="55" l="1"/>
  <c r="O116" i="40"/>
  <c r="J116" i="40"/>
  <c r="T116" i="40" s="1"/>
  <c r="E45" i="55" l="1"/>
  <c r="O117" i="40"/>
  <c r="J117" i="40"/>
  <c r="T117" i="40" s="1"/>
  <c r="O118" i="40" l="1"/>
  <c r="J118" i="40"/>
  <c r="T118" i="40" s="1"/>
  <c r="E46" i="55"/>
  <c r="E47" i="55" l="1"/>
  <c r="O119" i="40"/>
  <c r="J119" i="40"/>
  <c r="T119" i="40" s="1"/>
  <c r="O120" i="40" l="1"/>
  <c r="J120" i="40"/>
  <c r="T120" i="40" s="1"/>
  <c r="E48" i="55"/>
  <c r="E49" i="55" l="1"/>
  <c r="O121" i="40"/>
  <c r="J121" i="40"/>
  <c r="T121" i="40" s="1"/>
  <c r="E50" i="55" l="1"/>
  <c r="O122" i="40"/>
  <c r="J122" i="40"/>
  <c r="T122" i="40" s="1"/>
  <c r="O123" i="40" l="1"/>
  <c r="J123" i="40"/>
  <c r="T123" i="40" s="1"/>
  <c r="E51" i="55"/>
  <c r="E52" i="55" l="1"/>
  <c r="O124" i="40"/>
  <c r="J124" i="40"/>
  <c r="T124" i="40" s="1"/>
  <c r="E53" i="55" l="1"/>
  <c r="O125" i="40"/>
  <c r="J125" i="40"/>
  <c r="T125" i="40" s="1"/>
  <c r="O126" i="40" l="1"/>
  <c r="J126" i="40"/>
  <c r="T126" i="40" s="1"/>
  <c r="E54" i="55"/>
  <c r="E55" i="55" l="1"/>
  <c r="O127" i="40"/>
  <c r="J127" i="40"/>
  <c r="T127" i="40" s="1"/>
  <c r="E57" i="55" l="1"/>
  <c r="E56" i="55"/>
</calcChain>
</file>

<file path=xl/sharedStrings.xml><?xml version="1.0" encoding="utf-8"?>
<sst xmlns="http://schemas.openxmlformats.org/spreadsheetml/2006/main" count="339" uniqueCount="124">
  <si>
    <t>Année</t>
  </si>
  <si>
    <t>Hypothèses de SMPT</t>
  </si>
  <si>
    <t>SMPT Ensemble</t>
  </si>
  <si>
    <t>Évolutions en nominal</t>
  </si>
  <si>
    <t>Évolutions en réel</t>
  </si>
  <si>
    <t>Source : Comptes nationaux - Base 2010, Insee</t>
  </si>
  <si>
    <t>SMPT en euros courants</t>
  </si>
  <si>
    <t>Évolution en nominal</t>
  </si>
  <si>
    <t>Sc_1,3%</t>
  </si>
  <si>
    <t>Sc_1,0%</t>
  </si>
  <si>
    <t>Évolution en réel</t>
  </si>
  <si>
    <t xml:space="preserve">SMPT = (Revenu mixte brut (B3g) + Salaires et traitements bruts (D11)) / Emploi total) </t>
  </si>
  <si>
    <t>Source : Comptes nationaux - Base 2010, Insee (1949 à 2015)</t>
  </si>
  <si>
    <t>Indice des prix</t>
  </si>
  <si>
    <t>Évolution</t>
  </si>
  <si>
    <t>Indice des prix à la consommation (y compris tabac)</t>
  </si>
  <si>
    <t>Smig / Smic nominal</t>
  </si>
  <si>
    <t>Sources : legislation.cnav (smic horaire) et Dares (nombre d'heures mensuelle du travail)</t>
  </si>
  <si>
    <t>SMIC annuel (en moyenne annuelle)</t>
  </si>
  <si>
    <t>PIB (en valeur et en volume, milliards d'euros)</t>
  </si>
  <si>
    <t>PIB en valeur</t>
  </si>
  <si>
    <t>PIB en volume</t>
  </si>
  <si>
    <t>Évolution en valeur</t>
  </si>
  <si>
    <t>Évolution en volume</t>
  </si>
  <si>
    <t>Hypothèse de rendements financiers</t>
  </si>
  <si>
    <t>Rendements financiers en réel</t>
  </si>
  <si>
    <t>Rendements financiers du capital en euros courants</t>
  </si>
  <si>
    <t>Onglet</t>
  </si>
  <si>
    <t>Contenu</t>
  </si>
  <si>
    <t>Méthode</t>
  </si>
  <si>
    <t>Projection</t>
  </si>
  <si>
    <t>SMPT</t>
  </si>
  <si>
    <t>SMPT (historique et projeté, évolutions en réel et en nominal)</t>
  </si>
  <si>
    <t>Le SMPT est égal au rapport entre la masse des revenus déclarés (revenus mixtes d'activité et salaires et traitements bruts) et l'emploi total au sens de la comptabilité nationale.</t>
  </si>
  <si>
    <t>Selon scénario</t>
  </si>
  <si>
    <t>SMPT_reg_1,0%</t>
  </si>
  <si>
    <t>SMIC</t>
  </si>
  <si>
    <t>Smic (historique et projeté)</t>
  </si>
  <si>
    <t>Prix</t>
  </si>
  <si>
    <t>Prix à la consommation (historique des évolutions et projeté)</t>
  </si>
  <si>
    <t>Tous scénarios</t>
  </si>
  <si>
    <t>PIB</t>
  </si>
  <si>
    <t>PIB (historique et projeté, en volume et en valeur)</t>
  </si>
  <si>
    <t>Rdt_fi</t>
  </si>
  <si>
    <t xml:space="preserve">Rendements financiers servant au calcul des rendements des réserves et provisions </t>
  </si>
  <si>
    <t>Plafond de la Sécurité sociale (en moyenne annuelle)</t>
  </si>
  <si>
    <t>Source : legislation.cnav</t>
  </si>
  <si>
    <t>Plafond de la Sécurité sociale nominal</t>
  </si>
  <si>
    <t>Plafond de la Sécurité sociale réel (2016)</t>
  </si>
  <si>
    <t>Date de mise à jour</t>
  </si>
  <si>
    <t>CNAV</t>
  </si>
  <si>
    <t>FSPOEIE</t>
  </si>
  <si>
    <t>CNRACL</t>
  </si>
  <si>
    <t>CANSSM</t>
  </si>
  <si>
    <t>SNCF</t>
  </si>
  <si>
    <t>RATP</t>
  </si>
  <si>
    <t>ENIM</t>
  </si>
  <si>
    <t>CNIEG</t>
  </si>
  <si>
    <t>CRPCEN</t>
  </si>
  <si>
    <t>BDF</t>
  </si>
  <si>
    <t>Dernière valeur connue</t>
  </si>
  <si>
    <t>FPE civils et militaires</t>
  </si>
  <si>
    <t>Source : série Insee 10605954 (Base 2015 - Ensemble des ménages - France - Ensemble)</t>
  </si>
  <si>
    <t>SMPT_FPE</t>
  </si>
  <si>
    <t>Évolution du SMPT de la FPE</t>
  </si>
  <si>
    <t>TI_SMPT_CNRACL</t>
  </si>
  <si>
    <t>Évolution des TI par versant (FPH et FPT) et du SMPT de la CNRACL pour les deux versants</t>
  </si>
  <si>
    <t>Évolution du SMPT de la fonction publique de l'État</t>
  </si>
  <si>
    <t>TI de la FPH</t>
  </si>
  <si>
    <t>TI de la FPT</t>
  </si>
  <si>
    <t xml:space="preserve">Évolution du SMPT de la CNRACL (FPH et FPT) et des traitements indiciaires par versant </t>
  </si>
  <si>
    <t>Séries de la comptabilité nationale, base 2014</t>
  </si>
  <si>
    <t>Selon le SMPT de n-1</t>
  </si>
  <si>
    <t>Plafond de la sécurité sociale</t>
  </si>
  <si>
    <t>PSS</t>
  </si>
  <si>
    <t>SMPT_reg_0,7%</t>
  </si>
  <si>
    <t>Sc_0,7%</t>
  </si>
  <si>
    <r>
      <t xml:space="preserve">Source : Comptes nationaux - Base 2010, Insee (1949 à 2015) </t>
    </r>
    <r>
      <rPr>
        <sz val="10"/>
        <color rgb="FFFF0000"/>
        <rFont val="Arial"/>
        <family val="2"/>
      </rPr>
      <t>et DARES pour l'activité partielle</t>
    </r>
  </si>
  <si>
    <t>MSA_SA</t>
  </si>
  <si>
    <t>MSA_EXA</t>
  </si>
  <si>
    <t>Régime général des non salariés</t>
  </si>
  <si>
    <t>CNAVPL_RB</t>
  </si>
  <si>
    <t>CNBF_RB</t>
  </si>
  <si>
    <t>RMPT en euros courants</t>
  </si>
  <si>
    <t>Série de pouvoir d'achat (yc tabac; les prix hors tabac sont dans le fichier Hypo_paramètres)</t>
  </si>
  <si>
    <t>SMPT_AP</t>
  </si>
  <si>
    <t>Prise en compte de l'activité partielle de 2020 à 2022 dans les revenus d'activité</t>
  </si>
  <si>
    <t>Sc_0,4%</t>
  </si>
  <si>
    <t>Auto-entrepreneurs SSI</t>
  </si>
  <si>
    <t>CRPNPAC</t>
  </si>
  <si>
    <t>IRCANTEC</t>
  </si>
  <si>
    <t>AGIRC-ARRCO</t>
  </si>
  <si>
    <t>Auto-entrepreneurs CNAVPL</t>
  </si>
  <si>
    <t>Sc_0,7%_5%</t>
  </si>
  <si>
    <t>Sc_1,0%_7%</t>
  </si>
  <si>
    <t>Sc_0,7%_7%</t>
  </si>
  <si>
    <t>Sc_0,4%_7%</t>
  </si>
  <si>
    <r>
      <t xml:space="preserve">SMPT = (Revenu mixte brut (B3g) + Salaires et traitements bruts (D11)) / Emploi total) </t>
    </r>
    <r>
      <rPr>
        <b/>
        <sz val="18"/>
        <color rgb="FFFF0000"/>
        <rFont val="Calibri"/>
        <family val="2"/>
      </rPr>
      <t>corrigé de 2020 à 2021 de l'activité partielle</t>
    </r>
  </si>
  <si>
    <t>Hypothèses de long terme : gains de productivité du travail = 1,0 % ; taux de chômage = 5 % ou 7 %</t>
  </si>
  <si>
    <t>Hypothèses de long terme : gains de productivité du travail = 0,4 % ; taux de chômage = 5 % ou 7 %</t>
  </si>
  <si>
    <t>Smic horaire en moyenne annuelle * durée légale hebdomadaire du travail. Le Smic évolue comme le SMPT après un raccord linéaire sur une période de 10 ans (ici de 2028 à 2037).
La valeur 2022 inclut la revalorisation automatique due à l'inflation de 2,01% au 01/08/2022.</t>
  </si>
  <si>
    <r>
      <rPr>
        <b/>
        <sz val="11"/>
        <rFont val="Calibri"/>
        <family val="2"/>
        <scheme val="minor"/>
      </rPr>
      <t>Modification sept 2017</t>
    </r>
    <r>
      <rPr>
        <sz val="11"/>
        <rFont val="Calibri"/>
        <family val="2"/>
        <scheme val="minor"/>
      </rPr>
      <t xml:space="preserve"> :
Par convention, le rendement financier en 2017 (en nominal) est égal à 60% du taux des emprunts d'État ayant une échéance de plus d'au moins 7 ans et 40% du taux de rendement des actions (= à évol CAC_Net Return / évol CAC40) (+/- allocations d'actifs de l'AGIRC-ARRCO, voir règlement financier de juillet 2016). Ensuite le taux de rendement rejoint linéairement le taux de croissance du PIB (horizon 2023).</t>
    </r>
  </si>
  <si>
    <t>SMPT_reg_0,4%</t>
  </si>
  <si>
    <t>Hypothèses de long terme : gains de productivité du travail = 0,7 % ; taux de chômage = 5 % ou 7 %</t>
  </si>
  <si>
    <t>SMPT FPE civils et militaires</t>
  </si>
  <si>
    <t>SMPT CNRACL</t>
  </si>
  <si>
    <t>ASSIETTE MOYENNE ENSEMBLE</t>
  </si>
  <si>
    <t>TI FPE civils et militaires</t>
  </si>
  <si>
    <t>TI CNRACL</t>
  </si>
  <si>
    <t>Smig / Smic réel (2015)</t>
  </si>
  <si>
    <t>Sc_0,7%_10%</t>
  </si>
  <si>
    <t>0,7% - avril 2025</t>
  </si>
  <si>
    <t xml:space="preserve">Utile pour les cas types </t>
  </si>
  <si>
    <t>SMPT_CSR_reg_0,7%</t>
  </si>
  <si>
    <t>L'onglet SMPT_CSR_reg_0,7% concerne la variante demandée par la part des primes où le TI et le SMPT des fonctionnaires évoluent dès 2027 comme la RMPT de l'ensemble de l'économie, Cette variante est réalisée par le SG-COR.</t>
  </si>
  <si>
    <t>2024 (Source : Acoss et régimes)</t>
  </si>
  <si>
    <t>- 23 avril 2026</t>
  </si>
  <si>
    <t>MS_plafonnée</t>
  </si>
  <si>
    <t>Masse salariale plafonnée pour les régimes du secteur privé</t>
  </si>
  <si>
    <t>Sc_0,7% CSR</t>
  </si>
  <si>
    <t>Évolution de la masse salariale plafonnée</t>
  </si>
  <si>
    <t>Voir la méthode de projection dans le cahier des charges</t>
  </si>
  <si>
    <t>Évolution en nominal Cnav</t>
  </si>
  <si>
    <t>Évolution en nominal Agirc-Arrco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</si>
</sst>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 #,##0.00\ _€_-;\-* #,##0.00\ _€_-;_-* &quot;-&quot;??\ _€_-;_-@_-"/>
    <numFmt numFmtId="165" formatCode="0.0000"/>
    <numFmt numFmtId="166" formatCode="#,##0.0"/>
    <numFmt numFmtId="167" formatCode="0.0%"/>
    <numFmt numFmtId="168" formatCode="_-* #,##0.00\ [$€]_-;\-* #,##0.00\ [$€]_-;_-* &quot;-&quot;??\ [$€]_-;_-@_-"/>
    <numFmt numFmtId="169" formatCode="#,##0.0000"/>
    <numFmt numFmtId="170" formatCode="_-* #,##0\ _€_-;\-* #,##0\ _€_-;_-* &quot;-&quot;??\ _€_-;_-@_-"/>
    <numFmt numFmtId="171" formatCode="_-* #,##0.0000\ _€_-;\-* #,##0.0000\ _€_-;_-* &quot;-&quot;??\ _€_-;_-@_-"/>
    <numFmt numFmtId="172" formatCode="_-* #,##0.0\ _€_-;\-* #,##0.0\ _€_-;_-* &quot;-&quot;??\ _€_-;_-@_-"/>
    <numFmt numFmtId="173" formatCode="0.000%"/>
  </numFmts>
  <fonts count="33" x14ac:knownFonts="1">
    <font>
      <sz val="10"/>
      <name val="Arial"/>
    </font>
    <font>
      <sz val="11"/>
      <color theme="1"/>
      <name val="Calibri"/>
      <family val="2"/>
      <scheme val="minor"/>
    </font>
    <font>
      <sz val="10"/>
      <name val="Arial"/>
      <family val="2"/>
    </font>
    <font>
      <b/>
      <sz val="10"/>
      <name val="Arial"/>
      <family val="2"/>
    </font>
    <font>
      <sz val="10"/>
      <name val="Arial"/>
      <family val="2"/>
    </font>
    <font>
      <sz val="11"/>
      <color indexed="17"/>
      <name val="Calibri"/>
      <family val="2"/>
    </font>
    <font>
      <b/>
      <sz val="11"/>
      <color rgb="FF7030A0"/>
      <name val="Calibri"/>
      <family val="2"/>
      <scheme val="minor"/>
    </font>
    <font>
      <i/>
      <sz val="11"/>
      <color rgb="FF7030A0"/>
      <name val="Calibri"/>
      <family val="2"/>
      <scheme val="minor"/>
    </font>
    <font>
      <b/>
      <sz val="11"/>
      <name val="Calibri"/>
      <family val="2"/>
      <scheme val="minor"/>
    </font>
    <font>
      <sz val="11"/>
      <name val="Calibri"/>
      <family val="2"/>
      <scheme val="minor"/>
    </font>
    <font>
      <sz val="11"/>
      <name val="Calibri"/>
      <family val="2"/>
    </font>
    <font>
      <sz val="11"/>
      <color theme="8" tint="-0.249977111117893"/>
      <name val="Calibri"/>
      <family val="2"/>
    </font>
    <font>
      <sz val="11"/>
      <color indexed="46"/>
      <name val="Calibri"/>
      <family val="2"/>
    </font>
    <font>
      <b/>
      <sz val="11"/>
      <name val="Calibri"/>
      <family val="2"/>
    </font>
    <font>
      <b/>
      <sz val="18"/>
      <color theme="1"/>
      <name val="Calibri"/>
      <family val="2"/>
      <scheme val="minor"/>
    </font>
    <font>
      <b/>
      <sz val="18"/>
      <name val="Calibri"/>
      <family val="2"/>
    </font>
    <font>
      <sz val="11"/>
      <color theme="8" tint="-0.249977111117893"/>
      <name val="Calibri"/>
      <family val="2"/>
      <scheme val="minor"/>
    </font>
    <font>
      <b/>
      <sz val="18"/>
      <name val="Calibri"/>
      <family val="2"/>
      <scheme val="minor"/>
    </font>
    <font>
      <sz val="10"/>
      <color theme="8" tint="-0.249977111117893"/>
      <name val="Arial"/>
      <family val="2"/>
    </font>
    <font>
      <b/>
      <sz val="11"/>
      <color theme="1"/>
      <name val="Calibri"/>
      <family val="2"/>
      <scheme val="minor"/>
    </font>
    <font>
      <b/>
      <sz val="16"/>
      <name val="Calibri"/>
      <family val="2"/>
      <scheme val="minor"/>
    </font>
    <font>
      <b/>
      <sz val="16"/>
      <color theme="0"/>
      <name val="Calibri"/>
      <family val="2"/>
      <scheme val="minor"/>
    </font>
    <font>
      <sz val="11"/>
      <name val="Arial"/>
      <family val="2"/>
    </font>
    <font>
      <sz val="11"/>
      <color rgb="FF00B050"/>
      <name val="Calibri"/>
      <family val="2"/>
      <scheme val="minor"/>
    </font>
    <font>
      <sz val="11"/>
      <color theme="0" tint="-0.34998626667073579"/>
      <name val="Calibri"/>
      <family val="2"/>
    </font>
    <font>
      <i/>
      <sz val="11"/>
      <name val="Calibri"/>
      <family val="2"/>
      <scheme val="minor"/>
    </font>
    <font>
      <u/>
      <sz val="10"/>
      <color theme="10"/>
      <name val="Arial"/>
      <family val="2"/>
    </font>
    <font>
      <sz val="11"/>
      <color rgb="FFFF0000"/>
      <name val="Calibri"/>
      <family val="2"/>
    </font>
    <font>
      <b/>
      <sz val="18"/>
      <color rgb="FFFF0000"/>
      <name val="Calibri"/>
      <family val="2"/>
    </font>
    <font>
      <sz val="10"/>
      <color rgb="FFFF0000"/>
      <name val="Arial"/>
      <family val="2"/>
    </font>
    <font>
      <sz val="11"/>
      <color theme="3" tint="-0.499984740745262"/>
      <name val="Calibri"/>
      <family val="2"/>
      <scheme val="minor"/>
    </font>
    <font>
      <sz val="11"/>
      <color theme="3" tint="-0.499984740745262"/>
      <name val="Calibri"/>
      <family val="2"/>
    </font>
    <font>
      <b/>
      <sz val="11"/>
      <color theme="3"/>
      <name val="Calibri"/>
      <family val="2"/>
      <scheme val="minor"/>
    </font>
  </fonts>
  <fills count="8">
    <fill>
      <patternFill patternType="none"/>
    </fill>
    <fill>
      <patternFill patternType="gray125"/>
    </fill>
    <fill>
      <patternFill patternType="solid">
        <fgColor theme="0"/>
        <bgColor indexed="64"/>
      </patternFill>
    </fill>
    <fill>
      <patternFill patternType="solid">
        <fgColor theme="3" tint="0.79998168889431442"/>
        <bgColor indexed="64"/>
      </patternFill>
    </fill>
    <fill>
      <patternFill patternType="solid">
        <fgColor theme="0" tint="-0.34998626667073579"/>
        <bgColor indexed="64"/>
      </patternFill>
    </fill>
    <fill>
      <patternFill patternType="solid">
        <fgColor theme="1" tint="0.249977111117893"/>
        <bgColor indexed="64"/>
      </patternFill>
    </fill>
    <fill>
      <patternFill patternType="solid">
        <fgColor theme="0" tint="-0.249977111117893"/>
        <bgColor indexed="64"/>
      </patternFill>
    </fill>
    <fill>
      <patternFill patternType="solid">
        <fgColor theme="4" tint="0.79998168889431442"/>
        <bgColor indexed="64"/>
      </patternFill>
    </fill>
  </fills>
  <borders count="80">
    <border>
      <left/>
      <right/>
      <top/>
      <bottom/>
      <diagonal/>
    </border>
    <border>
      <left style="medium">
        <color auto="1"/>
      </left>
      <right/>
      <top/>
      <bottom style="hair">
        <color auto="1"/>
      </bottom>
      <diagonal/>
    </border>
    <border>
      <left style="hair">
        <color auto="1"/>
      </left>
      <right style="thin">
        <color auto="1"/>
      </right>
      <top/>
      <bottom style="hair">
        <color auto="1"/>
      </bottom>
      <diagonal/>
    </border>
    <border>
      <left style="thin">
        <color auto="1"/>
      </left>
      <right style="hair">
        <color auto="1"/>
      </right>
      <top/>
      <bottom style="hair">
        <color auto="1"/>
      </bottom>
      <diagonal/>
    </border>
    <border>
      <left style="hair">
        <color auto="1"/>
      </left>
      <right style="hair">
        <color auto="1"/>
      </right>
      <top/>
      <bottom style="hair">
        <color auto="1"/>
      </bottom>
      <diagonal/>
    </border>
    <border>
      <left/>
      <right style="hair">
        <color auto="1"/>
      </right>
      <top/>
      <bottom style="hair">
        <color auto="1"/>
      </bottom>
      <diagonal/>
    </border>
    <border>
      <left style="hair">
        <color auto="1"/>
      </left>
      <right style="medium">
        <color auto="1"/>
      </right>
      <top/>
      <bottom style="hair">
        <color auto="1"/>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hair">
        <color auto="1"/>
      </left>
      <right style="hair">
        <color auto="1"/>
      </right>
      <top style="hair">
        <color auto="1"/>
      </top>
      <bottom style="medium">
        <color auto="1"/>
      </bottom>
      <diagonal/>
    </border>
    <border>
      <left style="hair">
        <color auto="1"/>
      </left>
      <right style="medium">
        <color auto="1"/>
      </right>
      <top style="hair">
        <color auto="1"/>
      </top>
      <bottom style="medium">
        <color auto="1"/>
      </bottom>
      <diagonal/>
    </border>
    <border>
      <left style="medium">
        <color auto="1"/>
      </left>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hair">
        <color auto="1"/>
      </bottom>
      <diagonal/>
    </border>
    <border>
      <left/>
      <right style="hair">
        <color auto="1"/>
      </right>
      <top style="hair">
        <color auto="1"/>
      </top>
      <bottom style="hair">
        <color auto="1"/>
      </bottom>
      <diagonal/>
    </border>
    <border>
      <left style="medium">
        <color auto="1"/>
      </left>
      <right/>
      <top style="hair">
        <color auto="1"/>
      </top>
      <bottom style="medium">
        <color auto="1"/>
      </bottom>
      <diagonal/>
    </border>
    <border>
      <left style="hair">
        <color auto="1"/>
      </left>
      <right style="thin">
        <color auto="1"/>
      </right>
      <top style="hair">
        <color auto="1"/>
      </top>
      <bottom style="medium">
        <color auto="1"/>
      </bottom>
      <diagonal/>
    </border>
    <border>
      <left style="thin">
        <color auto="1"/>
      </left>
      <right style="hair">
        <color auto="1"/>
      </right>
      <top style="hair">
        <color auto="1"/>
      </top>
      <bottom style="medium">
        <color auto="1"/>
      </bottom>
      <diagonal/>
    </border>
    <border>
      <left/>
      <right style="hair">
        <color auto="1"/>
      </right>
      <top style="hair">
        <color auto="1"/>
      </top>
      <bottom style="medium">
        <color auto="1"/>
      </bottom>
      <diagonal/>
    </border>
    <border>
      <left style="thin">
        <color auto="1"/>
      </left>
      <right style="hair">
        <color auto="1"/>
      </right>
      <top style="medium">
        <color auto="1"/>
      </top>
      <bottom style="hair">
        <color auto="1"/>
      </bottom>
      <diagonal/>
    </border>
    <border>
      <left style="hair">
        <color auto="1"/>
      </left>
      <right style="hair">
        <color auto="1"/>
      </right>
      <top style="medium">
        <color auto="1"/>
      </top>
      <bottom style="hair">
        <color auto="1"/>
      </bottom>
      <diagonal/>
    </border>
    <border>
      <left style="hair">
        <color auto="1"/>
      </left>
      <right style="medium">
        <color auto="1"/>
      </right>
      <top style="medium">
        <color auto="1"/>
      </top>
      <bottom style="hair">
        <color auto="1"/>
      </bottom>
      <diagonal/>
    </border>
    <border>
      <left style="thin">
        <color auto="1"/>
      </left>
      <right style="hair">
        <color auto="1"/>
      </right>
      <top/>
      <bottom style="medium">
        <color auto="1"/>
      </bottom>
      <diagonal/>
    </border>
    <border>
      <left style="hair">
        <color auto="1"/>
      </left>
      <right style="hair">
        <color auto="1"/>
      </right>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style="hair">
        <color auto="1"/>
      </left>
      <right style="medium">
        <color auto="1"/>
      </right>
      <top/>
      <bottom style="medium">
        <color auto="1"/>
      </bottom>
      <diagonal/>
    </border>
    <border>
      <left/>
      <right style="medium">
        <color auto="1"/>
      </right>
      <top style="medium">
        <color auto="1"/>
      </top>
      <bottom style="thin">
        <color auto="1"/>
      </bottom>
      <diagonal/>
    </border>
    <border>
      <left style="medium">
        <color auto="1"/>
      </left>
      <right/>
      <top style="medium">
        <color auto="1"/>
      </top>
      <bottom style="hair">
        <color auto="1"/>
      </bottom>
      <diagonal/>
    </border>
    <border>
      <left/>
      <right style="hair">
        <color auto="1"/>
      </right>
      <top style="medium">
        <color auto="1"/>
      </top>
      <bottom style="hair">
        <color auto="1"/>
      </bottom>
      <diagonal/>
    </border>
    <border>
      <left style="hair">
        <color auto="1"/>
      </left>
      <right style="thin">
        <color auto="1"/>
      </right>
      <top style="medium">
        <color auto="1"/>
      </top>
      <bottom style="hair">
        <color auto="1"/>
      </bottom>
      <diagonal/>
    </border>
    <border>
      <left style="medium">
        <color auto="1"/>
      </left>
      <right style="thin">
        <color auto="1"/>
      </right>
      <top style="medium">
        <color auto="1"/>
      </top>
      <bottom style="hair">
        <color auto="1"/>
      </bottom>
      <diagonal/>
    </border>
    <border>
      <left style="medium">
        <color auto="1"/>
      </left>
      <right style="thin">
        <color auto="1"/>
      </right>
      <top style="hair">
        <color auto="1"/>
      </top>
      <bottom style="medium">
        <color auto="1"/>
      </bottom>
      <diagonal/>
    </border>
    <border>
      <left style="medium">
        <color auto="1"/>
      </left>
      <right style="thin">
        <color auto="1"/>
      </right>
      <top/>
      <bottom style="hair">
        <color auto="1"/>
      </bottom>
      <diagonal/>
    </border>
    <border>
      <left style="medium">
        <color auto="1"/>
      </left>
      <right style="thin">
        <color auto="1"/>
      </right>
      <top style="hair">
        <color auto="1"/>
      </top>
      <bottom style="hair">
        <color auto="1"/>
      </bottom>
      <diagonal/>
    </border>
    <border>
      <left style="hair">
        <color auto="1"/>
      </left>
      <right/>
      <top style="medium">
        <color auto="1"/>
      </top>
      <bottom style="hair">
        <color auto="1"/>
      </bottom>
      <diagonal/>
    </border>
    <border>
      <left style="hair">
        <color auto="1"/>
      </left>
      <right/>
      <top style="hair">
        <color auto="1"/>
      </top>
      <bottom style="medium">
        <color auto="1"/>
      </bottom>
      <diagonal/>
    </border>
    <border>
      <left style="hair">
        <color auto="1"/>
      </left>
      <right/>
      <top/>
      <bottom style="hair">
        <color auto="1"/>
      </bottom>
      <diagonal/>
    </border>
    <border>
      <left style="hair">
        <color auto="1"/>
      </left>
      <right/>
      <top style="hair">
        <color auto="1"/>
      </top>
      <bottom style="hair">
        <color auto="1"/>
      </bottom>
      <diagonal/>
    </border>
    <border>
      <left style="medium">
        <color auto="1"/>
      </left>
      <right style="thin">
        <color auto="1"/>
      </right>
      <top style="medium">
        <color auto="1"/>
      </top>
      <bottom/>
      <diagonal/>
    </border>
    <border>
      <left style="medium">
        <color auto="1"/>
      </left>
      <right style="thin">
        <color auto="1"/>
      </right>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medium">
        <color auto="1"/>
      </right>
      <top/>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style="hair">
        <color auto="1"/>
      </bottom>
      <diagonal/>
    </border>
    <border>
      <left style="thin">
        <color auto="1"/>
      </left>
      <right/>
      <top style="medium">
        <color auto="1"/>
      </top>
      <bottom style="hair">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bottom style="medium">
        <color auto="1"/>
      </bottom>
      <diagonal/>
    </border>
    <border>
      <left style="hair">
        <color auto="1"/>
      </left>
      <right style="hair">
        <color auto="1"/>
      </right>
      <top style="medium">
        <color auto="1"/>
      </top>
      <bottom style="medium">
        <color auto="1"/>
      </bottom>
      <diagonal/>
    </border>
    <border>
      <left style="hair">
        <color auto="1"/>
      </left>
      <right style="medium">
        <color auto="1"/>
      </right>
      <top style="medium">
        <color auto="1"/>
      </top>
      <bottom style="medium">
        <color auto="1"/>
      </bottom>
      <diagonal/>
    </border>
    <border>
      <left/>
      <right style="medium">
        <color indexed="64"/>
      </right>
      <top style="hair">
        <color auto="1"/>
      </top>
      <bottom style="hair">
        <color auto="1"/>
      </bottom>
      <diagonal/>
    </border>
    <border>
      <left style="medium">
        <color auto="1"/>
      </left>
      <right style="thin">
        <color auto="1"/>
      </right>
      <top/>
      <bottom style="thin">
        <color auto="1"/>
      </bottom>
      <diagonal/>
    </border>
    <border>
      <left style="thin">
        <color auto="1"/>
      </left>
      <right style="thin">
        <color auto="1"/>
      </right>
      <top style="medium">
        <color auto="1"/>
      </top>
      <bottom/>
      <diagonal/>
    </border>
    <border>
      <left style="hair">
        <color auto="1"/>
      </left>
      <right/>
      <top style="medium">
        <color auto="1"/>
      </top>
      <bottom style="medium">
        <color auto="1"/>
      </bottom>
      <diagonal/>
    </border>
    <border>
      <left style="hair">
        <color auto="1"/>
      </left>
      <right/>
      <top/>
      <bottom style="medium">
        <color auto="1"/>
      </bottom>
      <diagonal/>
    </border>
    <border>
      <left style="thin">
        <color auto="1"/>
      </left>
      <right style="medium">
        <color auto="1"/>
      </right>
      <top style="hair">
        <color auto="1"/>
      </top>
      <bottom style="medium">
        <color auto="1"/>
      </bottom>
      <diagonal/>
    </border>
    <border>
      <left style="medium">
        <color auto="1"/>
      </left>
      <right/>
      <top style="medium">
        <color auto="1"/>
      </top>
      <bottom style="thin">
        <color auto="1"/>
      </bottom>
      <diagonal/>
    </border>
    <border>
      <left style="medium">
        <color auto="1"/>
      </left>
      <right style="hair">
        <color auto="1"/>
      </right>
      <top/>
      <bottom style="medium">
        <color auto="1"/>
      </bottom>
      <diagonal/>
    </border>
    <border>
      <left style="medium">
        <color auto="1"/>
      </left>
      <right style="hair">
        <color auto="1"/>
      </right>
      <top style="hair">
        <color auto="1"/>
      </top>
      <bottom style="hair">
        <color auto="1"/>
      </bottom>
      <diagonal/>
    </border>
    <border>
      <left style="medium">
        <color auto="1"/>
      </left>
      <right style="hair">
        <color auto="1"/>
      </right>
      <top style="hair">
        <color auto="1"/>
      </top>
      <bottom style="medium">
        <color auto="1"/>
      </bottom>
      <diagonal/>
    </border>
    <border>
      <left/>
      <right style="medium">
        <color indexed="64"/>
      </right>
      <top style="hair">
        <color auto="1"/>
      </top>
      <bottom style="medium">
        <color auto="1"/>
      </bottom>
      <diagonal/>
    </border>
    <border>
      <left style="thin">
        <color auto="1"/>
      </left>
      <right style="medium">
        <color auto="1"/>
      </right>
      <top style="medium">
        <color auto="1"/>
      </top>
      <bottom/>
      <diagonal/>
    </border>
    <border>
      <left style="thin">
        <color auto="1"/>
      </left>
      <right style="medium">
        <color auto="1"/>
      </right>
      <top style="thin">
        <color auto="1"/>
      </top>
      <bottom/>
      <diagonal/>
    </border>
    <border>
      <left style="medium">
        <color auto="1"/>
      </left>
      <right style="hair">
        <color auto="1"/>
      </right>
      <top style="medium">
        <color indexed="64"/>
      </top>
      <bottom style="hair">
        <color auto="1"/>
      </bottom>
      <diagonal/>
    </border>
    <border>
      <left/>
      <right style="medium">
        <color auto="1"/>
      </right>
      <top style="medium">
        <color auto="1"/>
      </top>
      <bottom style="hair">
        <color auto="1"/>
      </bottom>
      <diagonal/>
    </border>
  </borders>
  <cellStyleXfs count="9">
    <xf numFmtId="0" fontId="0" fillId="0" borderId="0"/>
    <xf numFmtId="168" fontId="2" fillId="0" borderId="0" applyFont="0" applyFill="0" applyBorder="0" applyAlignment="0" applyProtection="0"/>
    <xf numFmtId="164" fontId="2" fillId="0" borderId="0" applyFont="0" applyFill="0" applyBorder="0" applyAlignment="0" applyProtection="0"/>
    <xf numFmtId="9" fontId="2" fillId="0" borderId="0" applyFont="0" applyFill="0" applyBorder="0" applyAlignment="0" applyProtection="0"/>
    <xf numFmtId="0" fontId="2"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26" fillId="0" borderId="0" applyNumberFormat="0" applyFill="0" applyBorder="0" applyAlignment="0" applyProtection="0"/>
  </cellStyleXfs>
  <cellXfs count="443">
    <xf numFmtId="0" fontId="0" fillId="0" borderId="0" xfId="0"/>
    <xf numFmtId="0" fontId="0" fillId="2" borderId="0" xfId="0" applyFill="1"/>
    <xf numFmtId="0" fontId="6" fillId="2" borderId="0" xfId="0" applyFont="1" applyFill="1"/>
    <xf numFmtId="0" fontId="7" fillId="2" borderId="0" xfId="0" applyFont="1" applyFill="1"/>
    <xf numFmtId="0" fontId="6" fillId="3" borderId="0" xfId="0" applyFont="1" applyFill="1"/>
    <xf numFmtId="0" fontId="7" fillId="3" borderId="0" xfId="0" applyFont="1" applyFill="1"/>
    <xf numFmtId="0" fontId="0" fillId="2" borderId="0" xfId="0" applyFill="1" applyAlignment="1">
      <alignment horizontal="center" vertical="center" wrapText="1"/>
    </xf>
    <xf numFmtId="0" fontId="8" fillId="2" borderId="22" xfId="0" applyFont="1" applyFill="1" applyBorder="1" applyAlignment="1">
      <alignment horizontal="center" vertical="center" wrapText="1"/>
    </xf>
    <xf numFmtId="0" fontId="9" fillId="2" borderId="23" xfId="0" applyFont="1" applyFill="1" applyBorder="1" applyAlignment="1">
      <alignment horizontal="center" vertical="center" wrapText="1"/>
    </xf>
    <xf numFmtId="0" fontId="9" fillId="2" borderId="26" xfId="0" applyFont="1" applyFill="1" applyBorder="1" applyAlignment="1">
      <alignment horizontal="center" vertical="center" wrapText="1"/>
    </xf>
    <xf numFmtId="0" fontId="10" fillId="2" borderId="0" xfId="0" applyFont="1" applyFill="1"/>
    <xf numFmtId="4" fontId="12" fillId="2" borderId="0" xfId="3" applyNumberFormat="1" applyFont="1" applyFill="1"/>
    <xf numFmtId="165" fontId="12" fillId="2" borderId="0" xfId="0" applyNumberFormat="1" applyFont="1" applyFill="1"/>
    <xf numFmtId="170" fontId="10" fillId="2" borderId="7" xfId="2" applyNumberFormat="1" applyFont="1" applyFill="1" applyBorder="1"/>
    <xf numFmtId="167" fontId="10" fillId="2" borderId="7" xfId="3" applyNumberFormat="1" applyFont="1" applyFill="1" applyBorder="1" applyAlignment="1">
      <alignment horizontal="center"/>
    </xf>
    <xf numFmtId="167" fontId="10" fillId="2" borderId="8" xfId="3" applyNumberFormat="1" applyFont="1" applyFill="1" applyBorder="1" applyAlignment="1">
      <alignment horizontal="center"/>
    </xf>
    <xf numFmtId="170" fontId="11" fillId="2" borderId="7" xfId="2" applyNumberFormat="1" applyFont="1" applyFill="1" applyBorder="1"/>
    <xf numFmtId="167" fontId="11" fillId="2" borderId="7" xfId="3" applyNumberFormat="1" applyFont="1" applyFill="1" applyBorder="1" applyAlignment="1">
      <alignment horizontal="center"/>
    </xf>
    <xf numFmtId="167" fontId="11" fillId="2" borderId="8" xfId="3" applyNumberFormat="1" applyFont="1" applyFill="1" applyBorder="1" applyAlignment="1">
      <alignment horizontal="center"/>
    </xf>
    <xf numFmtId="170" fontId="11" fillId="2" borderId="9" xfId="2" applyNumberFormat="1" applyFont="1" applyFill="1" applyBorder="1"/>
    <xf numFmtId="167" fontId="11" fillId="2" borderId="9" xfId="3" applyNumberFormat="1" applyFont="1" applyFill="1" applyBorder="1" applyAlignment="1">
      <alignment horizontal="center"/>
    </xf>
    <xf numFmtId="167" fontId="11" fillId="2" borderId="10" xfId="3" applyNumberFormat="1" applyFont="1" applyFill="1" applyBorder="1" applyAlignment="1">
      <alignment horizontal="center"/>
    </xf>
    <xf numFmtId="0" fontId="10" fillId="2" borderId="11" xfId="0" applyFont="1" applyFill="1" applyBorder="1" applyAlignment="1">
      <alignment horizontal="center"/>
    </xf>
    <xf numFmtId="0" fontId="11" fillId="2" borderId="11" xfId="0" applyFont="1" applyFill="1" applyBorder="1" applyAlignment="1">
      <alignment horizontal="center"/>
    </xf>
    <xf numFmtId="0" fontId="11" fillId="2" borderId="15" xfId="0" applyFont="1" applyFill="1" applyBorder="1" applyAlignment="1">
      <alignment horizontal="center"/>
    </xf>
    <xf numFmtId="167" fontId="10" fillId="2" borderId="14" xfId="3" applyNumberFormat="1" applyFont="1" applyFill="1" applyBorder="1" applyAlignment="1">
      <alignment horizontal="center"/>
    </xf>
    <xf numFmtId="167" fontId="11" fillId="2" borderId="14" xfId="3" applyNumberFormat="1" applyFont="1" applyFill="1" applyBorder="1" applyAlignment="1">
      <alignment horizontal="center"/>
    </xf>
    <xf numFmtId="167" fontId="11" fillId="2" borderId="18" xfId="3" applyNumberFormat="1" applyFont="1" applyFill="1" applyBorder="1" applyAlignment="1">
      <alignment horizontal="center"/>
    </xf>
    <xf numFmtId="170" fontId="10" fillId="2" borderId="13" xfId="2" applyNumberFormat="1" applyFont="1" applyFill="1" applyBorder="1"/>
    <xf numFmtId="170" fontId="10" fillId="2" borderId="12" xfId="2" applyNumberFormat="1" applyFont="1" applyFill="1" applyBorder="1"/>
    <xf numFmtId="170" fontId="11" fillId="2" borderId="13" xfId="2" applyNumberFormat="1" applyFont="1" applyFill="1" applyBorder="1"/>
    <xf numFmtId="170" fontId="11" fillId="2" borderId="12" xfId="2" applyNumberFormat="1" applyFont="1" applyFill="1" applyBorder="1"/>
    <xf numFmtId="170" fontId="11" fillId="2" borderId="17" xfId="2" applyNumberFormat="1" applyFont="1" applyFill="1" applyBorder="1"/>
    <xf numFmtId="170" fontId="11" fillId="2" borderId="16" xfId="2" applyNumberFormat="1" applyFont="1" applyFill="1" applyBorder="1"/>
    <xf numFmtId="167" fontId="10" fillId="2" borderId="13" xfId="3" applyNumberFormat="1" applyFont="1" applyFill="1" applyBorder="1" applyAlignment="1">
      <alignment horizontal="center"/>
    </xf>
    <xf numFmtId="167" fontId="10" fillId="2" borderId="12" xfId="3" applyNumberFormat="1" applyFont="1" applyFill="1" applyBorder="1" applyAlignment="1">
      <alignment horizontal="center"/>
    </xf>
    <xf numFmtId="167" fontId="11" fillId="2" borderId="13" xfId="3" applyNumberFormat="1" applyFont="1" applyFill="1" applyBorder="1" applyAlignment="1">
      <alignment horizontal="center"/>
    </xf>
    <xf numFmtId="167" fontId="11" fillId="2" borderId="12" xfId="3" applyNumberFormat="1" applyFont="1" applyFill="1" applyBorder="1" applyAlignment="1">
      <alignment horizontal="center"/>
    </xf>
    <xf numFmtId="167" fontId="11" fillId="2" borderId="17" xfId="3" applyNumberFormat="1" applyFont="1" applyFill="1" applyBorder="1" applyAlignment="1">
      <alignment horizontal="center"/>
    </xf>
    <xf numFmtId="167" fontId="11" fillId="2" borderId="16" xfId="3" applyNumberFormat="1" applyFont="1" applyFill="1" applyBorder="1" applyAlignment="1">
      <alignment horizontal="center"/>
    </xf>
    <xf numFmtId="0" fontId="10" fillId="2" borderId="1" xfId="0" applyFont="1" applyFill="1" applyBorder="1" applyAlignment="1">
      <alignment horizontal="center"/>
    </xf>
    <xf numFmtId="170" fontId="10" fillId="2" borderId="3" xfId="2" applyNumberFormat="1" applyFont="1" applyFill="1" applyBorder="1"/>
    <xf numFmtId="170" fontId="10" fillId="2" borderId="4" xfId="2" applyNumberFormat="1" applyFont="1" applyFill="1" applyBorder="1"/>
    <xf numFmtId="170" fontId="10" fillId="2" borderId="2" xfId="2" applyNumberFormat="1" applyFont="1" applyFill="1" applyBorder="1"/>
    <xf numFmtId="169" fontId="5" fillId="2" borderId="3" xfId="0" applyNumberFormat="1" applyFont="1" applyFill="1" applyBorder="1"/>
    <xf numFmtId="169" fontId="5" fillId="2" borderId="4" xfId="0" applyNumberFormat="1" applyFont="1" applyFill="1" applyBorder="1"/>
    <xf numFmtId="169" fontId="5" fillId="2" borderId="2" xfId="0" applyNumberFormat="1" applyFont="1" applyFill="1" applyBorder="1"/>
    <xf numFmtId="0" fontId="10" fillId="2" borderId="5" xfId="0" applyFont="1" applyFill="1" applyBorder="1"/>
    <xf numFmtId="0" fontId="10" fillId="2" borderId="4" xfId="0" applyFont="1" applyFill="1" applyBorder="1"/>
    <xf numFmtId="0" fontId="10" fillId="2" borderId="6" xfId="0" applyFont="1" applyFill="1" applyBorder="1"/>
    <xf numFmtId="0" fontId="10" fillId="2" borderId="0" xfId="0" applyFont="1" applyFill="1" applyAlignment="1">
      <alignment vertical="center"/>
    </xf>
    <xf numFmtId="2" fontId="13" fillId="2" borderId="17" xfId="3" applyNumberFormat="1" applyFont="1" applyFill="1" applyBorder="1" applyAlignment="1">
      <alignment horizontal="center" vertical="center"/>
    </xf>
    <xf numFmtId="2" fontId="13" fillId="2" borderId="9" xfId="0" applyNumberFormat="1" applyFont="1" applyFill="1" applyBorder="1" applyAlignment="1">
      <alignment horizontal="center" vertical="center"/>
    </xf>
    <xf numFmtId="2" fontId="13" fillId="2" borderId="16" xfId="0" applyNumberFormat="1" applyFont="1" applyFill="1" applyBorder="1" applyAlignment="1">
      <alignment horizontal="center" vertical="center"/>
    </xf>
    <xf numFmtId="2" fontId="13" fillId="2" borderId="9" xfId="3" applyNumberFormat="1" applyFont="1" applyFill="1" applyBorder="1" applyAlignment="1">
      <alignment horizontal="center" vertical="center"/>
    </xf>
    <xf numFmtId="2" fontId="13" fillId="2" borderId="16" xfId="3" applyNumberFormat="1" applyFont="1" applyFill="1" applyBorder="1" applyAlignment="1">
      <alignment horizontal="center" vertical="center"/>
    </xf>
    <xf numFmtId="2" fontId="13" fillId="2" borderId="18" xfId="3" applyNumberFormat="1" applyFont="1" applyFill="1" applyBorder="1" applyAlignment="1">
      <alignment horizontal="center" vertical="center"/>
    </xf>
    <xf numFmtId="2" fontId="13" fillId="2" borderId="10" xfId="3" applyNumberFormat="1" applyFont="1" applyFill="1" applyBorder="1" applyAlignment="1">
      <alignment horizontal="center" vertical="center"/>
    </xf>
    <xf numFmtId="0" fontId="14" fillId="2" borderId="0" xfId="0" applyFont="1" applyFill="1"/>
    <xf numFmtId="0" fontId="15" fillId="2" borderId="0" xfId="0" applyFont="1" applyFill="1"/>
    <xf numFmtId="166" fontId="4" fillId="0" borderId="0" xfId="0" applyNumberFormat="1" applyFont="1"/>
    <xf numFmtId="2" fontId="8" fillId="2" borderId="17" xfId="3" applyNumberFormat="1" applyFont="1" applyFill="1" applyBorder="1" applyAlignment="1">
      <alignment horizontal="center" vertical="center"/>
    </xf>
    <xf numFmtId="2" fontId="8" fillId="2" borderId="9" xfId="0" applyNumberFormat="1" applyFont="1" applyFill="1" applyBorder="1" applyAlignment="1">
      <alignment horizontal="center" vertical="center"/>
    </xf>
    <xf numFmtId="2" fontId="8" fillId="2" borderId="16" xfId="0" applyNumberFormat="1" applyFont="1" applyFill="1" applyBorder="1" applyAlignment="1">
      <alignment horizontal="center" vertical="center"/>
    </xf>
    <xf numFmtId="0" fontId="9" fillId="2" borderId="0" xfId="0" applyFont="1" applyFill="1"/>
    <xf numFmtId="9" fontId="9" fillId="2" borderId="0" xfId="3" applyFont="1" applyFill="1" applyAlignment="1">
      <alignment horizontal="center"/>
    </xf>
    <xf numFmtId="167" fontId="9" fillId="2" borderId="0" xfId="3" applyNumberFormat="1" applyFont="1" applyFill="1"/>
    <xf numFmtId="2" fontId="8" fillId="2" borderId="10" xfId="0" applyNumberFormat="1" applyFont="1" applyFill="1" applyBorder="1" applyAlignment="1">
      <alignment horizontal="center" vertical="center"/>
    </xf>
    <xf numFmtId="171" fontId="9" fillId="2" borderId="20" xfId="2" applyNumberFormat="1" applyFont="1" applyFill="1" applyBorder="1"/>
    <xf numFmtId="10" fontId="9" fillId="2" borderId="20" xfId="3" applyNumberFormat="1" applyFont="1" applyFill="1" applyBorder="1" applyAlignment="1">
      <alignment horizontal="center"/>
    </xf>
    <xf numFmtId="10" fontId="9" fillId="2" borderId="21" xfId="3" applyNumberFormat="1" applyFont="1" applyFill="1" applyBorder="1" applyAlignment="1">
      <alignment horizontal="center"/>
    </xf>
    <xf numFmtId="171" fontId="9" fillId="2" borderId="7" xfId="2" applyNumberFormat="1" applyFont="1" applyFill="1" applyBorder="1"/>
    <xf numFmtId="10" fontId="9" fillId="2" borderId="7" xfId="3" applyNumberFormat="1" applyFont="1" applyFill="1" applyBorder="1" applyAlignment="1">
      <alignment horizontal="center"/>
    </xf>
    <xf numFmtId="10" fontId="9" fillId="2" borderId="8" xfId="3" applyNumberFormat="1" applyFont="1" applyFill="1" applyBorder="1" applyAlignment="1">
      <alignment horizontal="center"/>
    </xf>
    <xf numFmtId="171" fontId="16" fillId="2" borderId="7" xfId="2" applyNumberFormat="1" applyFont="1" applyFill="1" applyBorder="1"/>
    <xf numFmtId="10" fontId="16" fillId="2" borderId="7" xfId="3" applyNumberFormat="1" applyFont="1" applyFill="1" applyBorder="1" applyAlignment="1">
      <alignment horizontal="center"/>
    </xf>
    <xf numFmtId="10" fontId="16" fillId="2" borderId="8" xfId="3" applyNumberFormat="1" applyFont="1" applyFill="1" applyBorder="1" applyAlignment="1">
      <alignment horizontal="center"/>
    </xf>
    <xf numFmtId="0" fontId="9" fillId="2" borderId="28" xfId="0" applyFont="1" applyFill="1" applyBorder="1" applyAlignment="1">
      <alignment horizontal="center"/>
    </xf>
    <xf numFmtId="0" fontId="9" fillId="2" borderId="11" xfId="0" applyFont="1" applyFill="1" applyBorder="1" applyAlignment="1">
      <alignment horizontal="center"/>
    </xf>
    <xf numFmtId="0" fontId="16" fillId="2" borderId="11" xfId="0" applyFont="1" applyFill="1" applyBorder="1" applyAlignment="1">
      <alignment horizontal="center"/>
    </xf>
    <xf numFmtId="10" fontId="9" fillId="2" borderId="29" xfId="3" applyNumberFormat="1" applyFont="1" applyFill="1" applyBorder="1" applyAlignment="1">
      <alignment horizontal="center"/>
    </xf>
    <xf numFmtId="10" fontId="9" fillId="2" borderId="14" xfId="3" applyNumberFormat="1" applyFont="1" applyFill="1" applyBorder="1" applyAlignment="1">
      <alignment horizontal="center"/>
    </xf>
    <xf numFmtId="10" fontId="16" fillId="2" borderId="14" xfId="3" applyNumberFormat="1" applyFont="1" applyFill="1" applyBorder="1" applyAlignment="1">
      <alignment horizontal="center"/>
    </xf>
    <xf numFmtId="171" fontId="9" fillId="2" borderId="19" xfId="2" applyNumberFormat="1" applyFont="1" applyFill="1" applyBorder="1"/>
    <xf numFmtId="171" fontId="9" fillId="2" borderId="30" xfId="2" applyNumberFormat="1" applyFont="1" applyFill="1" applyBorder="1"/>
    <xf numFmtId="171" fontId="9" fillId="2" borderId="13" xfId="2" applyNumberFormat="1" applyFont="1" applyFill="1" applyBorder="1"/>
    <xf numFmtId="171" fontId="9" fillId="2" borderId="12" xfId="2" applyNumberFormat="1" applyFont="1" applyFill="1" applyBorder="1"/>
    <xf numFmtId="171" fontId="16" fillId="2" borderId="13" xfId="2" applyNumberFormat="1" applyFont="1" applyFill="1" applyBorder="1"/>
    <xf numFmtId="171" fontId="16" fillId="2" borderId="12" xfId="2" applyNumberFormat="1" applyFont="1" applyFill="1" applyBorder="1"/>
    <xf numFmtId="0" fontId="17" fillId="2" borderId="0" xfId="0" applyFont="1" applyFill="1"/>
    <xf numFmtId="4" fontId="4" fillId="2" borderId="0" xfId="3" applyNumberFormat="1" applyFont="1" applyFill="1"/>
    <xf numFmtId="0" fontId="4" fillId="2" borderId="0" xfId="0" applyFont="1" applyFill="1"/>
    <xf numFmtId="10" fontId="4" fillId="2" borderId="0" xfId="3" applyNumberFormat="1" applyFont="1" applyFill="1"/>
    <xf numFmtId="4" fontId="4" fillId="2" borderId="0" xfId="0" applyNumberFormat="1" applyFont="1" applyFill="1"/>
    <xf numFmtId="0" fontId="0" fillId="2" borderId="0" xfId="0" applyFill="1" applyAlignment="1">
      <alignment horizontal="center"/>
    </xf>
    <xf numFmtId="164" fontId="0" fillId="2" borderId="7" xfId="0" applyNumberFormat="1" applyFill="1" applyBorder="1"/>
    <xf numFmtId="167" fontId="4" fillId="2" borderId="7" xfId="3" applyNumberFormat="1" applyFont="1" applyFill="1" applyBorder="1" applyAlignment="1">
      <alignment horizontal="center"/>
    </xf>
    <xf numFmtId="167" fontId="4" fillId="2" borderId="8" xfId="3" applyNumberFormat="1" applyFont="1" applyFill="1" applyBorder="1" applyAlignment="1">
      <alignment horizontal="center"/>
    </xf>
    <xf numFmtId="164" fontId="0" fillId="2" borderId="4" xfId="0" applyNumberFormat="1" applyFill="1" applyBorder="1"/>
    <xf numFmtId="167" fontId="4" fillId="2" borderId="4" xfId="3" applyNumberFormat="1" applyFont="1" applyFill="1" applyBorder="1" applyAlignment="1">
      <alignment horizontal="center"/>
    </xf>
    <xf numFmtId="4" fontId="4" fillId="2" borderId="4" xfId="3" applyNumberFormat="1" applyFont="1" applyFill="1" applyBorder="1"/>
    <xf numFmtId="4" fontId="4" fillId="2" borderId="6" xfId="3" applyNumberFormat="1" applyFont="1" applyFill="1" applyBorder="1"/>
    <xf numFmtId="0" fontId="0" fillId="2" borderId="33" xfId="0" applyFill="1" applyBorder="1" applyAlignment="1">
      <alignment horizontal="center"/>
    </xf>
    <xf numFmtId="0" fontId="0" fillId="2" borderId="34" xfId="0" applyFill="1" applyBorder="1" applyAlignment="1">
      <alignment horizontal="center"/>
    </xf>
    <xf numFmtId="164" fontId="0" fillId="2" borderId="3" xfId="2" applyFont="1" applyFill="1" applyBorder="1"/>
    <xf numFmtId="164" fontId="0" fillId="2" borderId="13" xfId="2" applyFont="1" applyFill="1" applyBorder="1"/>
    <xf numFmtId="164" fontId="0" fillId="2" borderId="13" xfId="0" applyNumberFormat="1" applyFill="1" applyBorder="1"/>
    <xf numFmtId="167" fontId="4" fillId="2" borderId="14" xfId="3" applyNumberFormat="1" applyFont="1" applyFill="1" applyBorder="1" applyAlignment="1">
      <alignment horizontal="center"/>
    </xf>
    <xf numFmtId="164" fontId="0" fillId="2" borderId="3" xfId="0" applyNumberFormat="1" applyFill="1" applyBorder="1"/>
    <xf numFmtId="167" fontId="4" fillId="2" borderId="3" xfId="3" applyNumberFormat="1" applyFont="1" applyFill="1" applyBorder="1" applyAlignment="1">
      <alignment horizontal="center"/>
    </xf>
    <xf numFmtId="167" fontId="4" fillId="2" borderId="2" xfId="3" applyNumberFormat="1" applyFont="1" applyFill="1" applyBorder="1" applyAlignment="1">
      <alignment horizontal="center"/>
    </xf>
    <xf numFmtId="167" fontId="4" fillId="2" borderId="13" xfId="3" applyNumberFormat="1" applyFont="1" applyFill="1" applyBorder="1" applyAlignment="1">
      <alignment horizontal="center"/>
    </xf>
    <xf numFmtId="167" fontId="4" fillId="2" borderId="12" xfId="3" applyNumberFormat="1" applyFont="1" applyFill="1" applyBorder="1" applyAlignment="1">
      <alignment horizontal="center"/>
    </xf>
    <xf numFmtId="0" fontId="18" fillId="2" borderId="34" xfId="0" applyFont="1" applyFill="1" applyBorder="1" applyAlignment="1">
      <alignment horizontal="center"/>
    </xf>
    <xf numFmtId="164" fontId="18" fillId="2" borderId="13" xfId="0" applyNumberFormat="1" applyFont="1" applyFill="1" applyBorder="1"/>
    <xf numFmtId="164" fontId="18" fillId="2" borderId="7" xfId="0" applyNumberFormat="1" applyFont="1" applyFill="1" applyBorder="1"/>
    <xf numFmtId="167" fontId="18" fillId="2" borderId="13" xfId="3" applyNumberFormat="1" applyFont="1" applyFill="1" applyBorder="1" applyAlignment="1">
      <alignment horizontal="center"/>
    </xf>
    <xf numFmtId="167" fontId="18" fillId="2" borderId="7" xfId="3" applyNumberFormat="1" applyFont="1" applyFill="1" applyBorder="1" applyAlignment="1">
      <alignment horizontal="center"/>
    </xf>
    <xf numFmtId="167" fontId="18" fillId="2" borderId="12" xfId="3" applyNumberFormat="1" applyFont="1" applyFill="1" applyBorder="1" applyAlignment="1">
      <alignment horizontal="center"/>
    </xf>
    <xf numFmtId="167" fontId="18" fillId="2" borderId="14" xfId="3" applyNumberFormat="1" applyFont="1" applyFill="1" applyBorder="1" applyAlignment="1">
      <alignment horizontal="center"/>
    </xf>
    <xf numFmtId="167" fontId="18" fillId="2" borderId="8" xfId="3" applyNumberFormat="1" applyFont="1" applyFill="1" applyBorder="1" applyAlignment="1">
      <alignment horizontal="center"/>
    </xf>
    <xf numFmtId="0" fontId="18" fillId="2" borderId="32" xfId="0" applyFont="1" applyFill="1" applyBorder="1" applyAlignment="1">
      <alignment horizontal="center"/>
    </xf>
    <xf numFmtId="164" fontId="18" fillId="2" borderId="17" xfId="0" applyNumberFormat="1" applyFont="1" applyFill="1" applyBorder="1"/>
    <xf numFmtId="164" fontId="18" fillId="2" borderId="9" xfId="0" applyNumberFormat="1" applyFont="1" applyFill="1" applyBorder="1"/>
    <xf numFmtId="167" fontId="18" fillId="2" borderId="17" xfId="3" applyNumberFormat="1" applyFont="1" applyFill="1" applyBorder="1" applyAlignment="1">
      <alignment horizontal="center"/>
    </xf>
    <xf numFmtId="167" fontId="18" fillId="2" borderId="9" xfId="3" applyNumberFormat="1" applyFont="1" applyFill="1" applyBorder="1" applyAlignment="1">
      <alignment horizontal="center"/>
    </xf>
    <xf numFmtId="167" fontId="18" fillId="2" borderId="16" xfId="3" applyNumberFormat="1" applyFont="1" applyFill="1" applyBorder="1" applyAlignment="1">
      <alignment horizontal="center"/>
    </xf>
    <xf numFmtId="167" fontId="18" fillId="2" borderId="10" xfId="3" applyNumberFormat="1" applyFont="1" applyFill="1" applyBorder="1" applyAlignment="1">
      <alignment horizontal="center"/>
    </xf>
    <xf numFmtId="167" fontId="4" fillId="2" borderId="6" xfId="3" applyNumberFormat="1" applyFont="1" applyFill="1" applyBorder="1" applyAlignment="1">
      <alignment horizontal="center"/>
    </xf>
    <xf numFmtId="164" fontId="0" fillId="2" borderId="37" xfId="0" applyNumberFormat="1" applyFill="1" applyBorder="1"/>
    <xf numFmtId="164" fontId="0" fillId="2" borderId="38" xfId="0" applyNumberFormat="1" applyFill="1" applyBorder="1"/>
    <xf numFmtId="164" fontId="18" fillId="2" borderId="38" xfId="0" applyNumberFormat="1" applyFont="1" applyFill="1" applyBorder="1"/>
    <xf numFmtId="164" fontId="18" fillId="2" borderId="36" xfId="0" applyNumberFormat="1" applyFont="1" applyFill="1" applyBorder="1"/>
    <xf numFmtId="2" fontId="8" fillId="2" borderId="17" xfId="3" applyNumberFormat="1" applyFont="1" applyFill="1" applyBorder="1" applyAlignment="1">
      <alignment horizontal="center" vertical="center" wrapText="1"/>
    </xf>
    <xf numFmtId="2" fontId="8" fillId="2" borderId="9" xfId="0" applyNumberFormat="1" applyFont="1" applyFill="1" applyBorder="1" applyAlignment="1">
      <alignment horizontal="center" vertical="center" wrapText="1"/>
    </xf>
    <xf numFmtId="2" fontId="8" fillId="2" borderId="36" xfId="0" applyNumberFormat="1" applyFont="1" applyFill="1" applyBorder="1" applyAlignment="1">
      <alignment horizontal="center" vertical="center" wrapText="1"/>
    </xf>
    <xf numFmtId="2" fontId="8" fillId="2" borderId="16" xfId="0" applyNumberFormat="1" applyFont="1" applyFill="1" applyBorder="1" applyAlignment="1">
      <alignment horizontal="center" vertical="center" wrapText="1"/>
    </xf>
    <xf numFmtId="2" fontId="8" fillId="2" borderId="10" xfId="0" applyNumberFormat="1" applyFont="1" applyFill="1" applyBorder="1" applyAlignment="1">
      <alignment horizontal="center" vertical="center" wrapText="1"/>
    </xf>
    <xf numFmtId="0" fontId="0" fillId="2" borderId="0" xfId="0" applyFill="1" applyAlignment="1">
      <alignment wrapText="1"/>
    </xf>
    <xf numFmtId="0" fontId="0" fillId="4" borderId="34" xfId="0" applyFill="1" applyBorder="1" applyAlignment="1">
      <alignment horizontal="center"/>
    </xf>
    <xf numFmtId="164" fontId="0" fillId="4" borderId="13" xfId="2" applyFont="1" applyFill="1" applyBorder="1"/>
    <xf numFmtId="164" fontId="0" fillId="4" borderId="7" xfId="0" applyNumberFormat="1" applyFill="1" applyBorder="1"/>
    <xf numFmtId="164" fontId="0" fillId="4" borderId="38" xfId="0" applyNumberFormat="1" applyFill="1" applyBorder="1"/>
    <xf numFmtId="164" fontId="0" fillId="4" borderId="12" xfId="0" applyNumberFormat="1" applyFill="1" applyBorder="1"/>
    <xf numFmtId="167" fontId="4" fillId="4" borderId="7" xfId="3" applyNumberFormat="1" applyFont="1" applyFill="1" applyBorder="1" applyAlignment="1">
      <alignment horizontal="center"/>
    </xf>
    <xf numFmtId="167" fontId="4" fillId="4" borderId="8" xfId="3" applyNumberFormat="1" applyFont="1" applyFill="1" applyBorder="1" applyAlignment="1">
      <alignment horizontal="center"/>
    </xf>
    <xf numFmtId="0" fontId="18" fillId="2" borderId="11" xfId="0" applyFont="1" applyFill="1" applyBorder="1" applyAlignment="1">
      <alignment horizontal="center"/>
    </xf>
    <xf numFmtId="167" fontId="16" fillId="2" borderId="13" xfId="3" applyNumberFormat="1" applyFont="1" applyFill="1" applyBorder="1" applyAlignment="1">
      <alignment horizontal="center"/>
    </xf>
    <xf numFmtId="167" fontId="16" fillId="2" borderId="7" xfId="3" applyNumberFormat="1" applyFont="1" applyFill="1" applyBorder="1" applyAlignment="1">
      <alignment horizontal="center"/>
    </xf>
    <xf numFmtId="0" fontId="18" fillId="2" borderId="15" xfId="0" applyFont="1" applyFill="1" applyBorder="1" applyAlignment="1">
      <alignment horizontal="center"/>
    </xf>
    <xf numFmtId="167" fontId="16" fillId="2" borderId="17" xfId="3" applyNumberFormat="1" applyFont="1" applyFill="1" applyBorder="1" applyAlignment="1">
      <alignment horizontal="center"/>
    </xf>
    <xf numFmtId="167" fontId="16" fillId="2" borderId="9" xfId="3" applyNumberFormat="1" applyFont="1" applyFill="1" applyBorder="1" applyAlignment="1">
      <alignment horizontal="center"/>
    </xf>
    <xf numFmtId="167" fontId="18" fillId="2" borderId="38" xfId="3" applyNumberFormat="1" applyFont="1" applyFill="1" applyBorder="1" applyAlignment="1">
      <alignment horizontal="center"/>
    </xf>
    <xf numFmtId="167" fontId="18" fillId="2" borderId="36" xfId="3" applyNumberFormat="1" applyFont="1" applyFill="1" applyBorder="1" applyAlignment="1">
      <alignment horizontal="center"/>
    </xf>
    <xf numFmtId="0" fontId="19" fillId="2" borderId="0" xfId="0" applyFont="1" applyFill="1" applyAlignment="1">
      <alignment wrapText="1"/>
    </xf>
    <xf numFmtId="0" fontId="20" fillId="2" borderId="0" xfId="0" applyFont="1" applyFill="1" applyAlignment="1">
      <alignment horizontal="center" vertical="center" wrapText="1"/>
    </xf>
    <xf numFmtId="0" fontId="21" fillId="5" borderId="41" xfId="0" applyFont="1" applyFill="1" applyBorder="1" applyAlignment="1">
      <alignment horizontal="center" vertical="center" wrapText="1"/>
    </xf>
    <xf numFmtId="0" fontId="21" fillId="5" borderId="42" xfId="0" applyFont="1" applyFill="1" applyBorder="1" applyAlignment="1">
      <alignment horizontal="center" vertical="center" wrapText="1"/>
    </xf>
    <xf numFmtId="0" fontId="21" fillId="5" borderId="43" xfId="0" applyFont="1" applyFill="1" applyBorder="1" applyAlignment="1">
      <alignment horizontal="center" vertical="center" wrapText="1"/>
    </xf>
    <xf numFmtId="0" fontId="9" fillId="2" borderId="0" xfId="0" applyFont="1" applyFill="1" applyAlignment="1">
      <alignment horizontal="left" vertical="center" wrapText="1"/>
    </xf>
    <xf numFmtId="0" fontId="22" fillId="2" borderId="0" xfId="0" applyFont="1" applyFill="1" applyAlignment="1">
      <alignment horizontal="left" wrapText="1"/>
    </xf>
    <xf numFmtId="0" fontId="9" fillId="2" borderId="0" xfId="0" applyFont="1" applyFill="1" applyAlignment="1">
      <alignment vertical="center" wrapText="1"/>
    </xf>
    <xf numFmtId="172" fontId="7" fillId="2" borderId="0" xfId="2" applyNumberFormat="1" applyFont="1" applyFill="1"/>
    <xf numFmtId="167" fontId="16" fillId="2" borderId="8" xfId="3" applyNumberFormat="1" applyFont="1" applyFill="1" applyBorder="1" applyAlignment="1">
      <alignment horizontal="center"/>
    </xf>
    <xf numFmtId="167" fontId="16" fillId="2" borderId="10" xfId="3" applyNumberFormat="1" applyFont="1" applyFill="1" applyBorder="1" applyAlignment="1">
      <alignment horizontal="center"/>
    </xf>
    <xf numFmtId="0" fontId="2" fillId="2" borderId="34" xfId="0" applyFont="1" applyFill="1" applyBorder="1" applyAlignment="1">
      <alignment horizontal="center"/>
    </xf>
    <xf numFmtId="164" fontId="2" fillId="2" borderId="13" xfId="0" applyNumberFormat="1" applyFont="1" applyFill="1" applyBorder="1"/>
    <xf numFmtId="164" fontId="2" fillId="2" borderId="7" xfId="0" applyNumberFormat="1" applyFont="1" applyFill="1" applyBorder="1"/>
    <xf numFmtId="164" fontId="2" fillId="2" borderId="38" xfId="0" applyNumberFormat="1" applyFont="1" applyFill="1" applyBorder="1"/>
    <xf numFmtId="167" fontId="2" fillId="2" borderId="13" xfId="3" applyNumberFormat="1" applyFont="1" applyFill="1" applyBorder="1" applyAlignment="1">
      <alignment horizontal="center"/>
    </xf>
    <xf numFmtId="167" fontId="2" fillId="2" borderId="7" xfId="3" applyNumberFormat="1" applyFont="1" applyFill="1" applyBorder="1" applyAlignment="1">
      <alignment horizontal="center"/>
    </xf>
    <xf numFmtId="167" fontId="2" fillId="2" borderId="12" xfId="3" applyNumberFormat="1" applyFont="1" applyFill="1" applyBorder="1" applyAlignment="1">
      <alignment horizontal="center"/>
    </xf>
    <xf numFmtId="167" fontId="2" fillId="2" borderId="8" xfId="3" applyNumberFormat="1" applyFont="1" applyFill="1" applyBorder="1" applyAlignment="1">
      <alignment horizontal="center"/>
    </xf>
    <xf numFmtId="0" fontId="8" fillId="2" borderId="0" xfId="4" applyFont="1" applyFill="1"/>
    <xf numFmtId="0" fontId="9" fillId="2" borderId="0" xfId="4" applyFont="1" applyFill="1"/>
    <xf numFmtId="0" fontId="9" fillId="2" borderId="33" xfId="4" applyFont="1" applyFill="1" applyBorder="1" applyAlignment="1">
      <alignment horizontal="center"/>
    </xf>
    <xf numFmtId="164" fontId="9" fillId="2" borderId="3" xfId="2" applyFont="1" applyFill="1" applyBorder="1"/>
    <xf numFmtId="164" fontId="9" fillId="2" borderId="4" xfId="4" applyNumberFormat="1" applyFont="1" applyFill="1" applyBorder="1"/>
    <xf numFmtId="167" fontId="9" fillId="2" borderId="3" xfId="3" applyNumberFormat="1" applyFont="1" applyFill="1" applyBorder="1" applyAlignment="1">
      <alignment horizontal="center"/>
    </xf>
    <xf numFmtId="167" fontId="9" fillId="2" borderId="4" xfId="3" applyNumberFormat="1" applyFont="1" applyFill="1" applyBorder="1" applyAlignment="1">
      <alignment horizontal="center"/>
    </xf>
    <xf numFmtId="4" fontId="9" fillId="2" borderId="4" xfId="3" applyNumberFormat="1" applyFont="1" applyFill="1" applyBorder="1"/>
    <xf numFmtId="4" fontId="9" fillId="2" borderId="6" xfId="3" applyNumberFormat="1" applyFont="1" applyFill="1" applyBorder="1"/>
    <xf numFmtId="4" fontId="9" fillId="2" borderId="0" xfId="3" applyNumberFormat="1" applyFont="1" applyFill="1"/>
    <xf numFmtId="0" fontId="9" fillId="2" borderId="34" xfId="4" applyFont="1" applyFill="1" applyBorder="1" applyAlignment="1">
      <alignment horizontal="center"/>
    </xf>
    <xf numFmtId="164" fontId="9" fillId="2" borderId="13" xfId="2" applyFont="1" applyFill="1" applyBorder="1"/>
    <xf numFmtId="164" fontId="9" fillId="2" borderId="7" xfId="4" applyNumberFormat="1" applyFont="1" applyFill="1" applyBorder="1"/>
    <xf numFmtId="164" fontId="9" fillId="2" borderId="13" xfId="4" applyNumberFormat="1" applyFont="1" applyFill="1" applyBorder="1"/>
    <xf numFmtId="167" fontId="9" fillId="2" borderId="13" xfId="3" applyNumberFormat="1" applyFont="1" applyFill="1" applyBorder="1" applyAlignment="1">
      <alignment horizontal="center"/>
    </xf>
    <xf numFmtId="167" fontId="9" fillId="2" borderId="7" xfId="3" applyNumberFormat="1" applyFont="1" applyFill="1" applyBorder="1" applyAlignment="1">
      <alignment horizontal="center"/>
    </xf>
    <xf numFmtId="167" fontId="9" fillId="2" borderId="8" xfId="3" applyNumberFormat="1" applyFont="1" applyFill="1" applyBorder="1" applyAlignment="1">
      <alignment horizontal="center"/>
    </xf>
    <xf numFmtId="10" fontId="9" fillId="2" borderId="0" xfId="3" applyNumberFormat="1" applyFont="1" applyFill="1"/>
    <xf numFmtId="4" fontId="9" fillId="2" borderId="0" xfId="4" applyNumberFormat="1" applyFont="1" applyFill="1"/>
    <xf numFmtId="0" fontId="16" fillId="2" borderId="34" xfId="4" applyFont="1" applyFill="1" applyBorder="1" applyAlignment="1">
      <alignment horizontal="center"/>
    </xf>
    <xf numFmtId="164" fontId="16" fillId="2" borderId="13" xfId="4" applyNumberFormat="1" applyFont="1" applyFill="1" applyBorder="1"/>
    <xf numFmtId="164" fontId="16" fillId="2" borderId="17" xfId="4" applyNumberFormat="1" applyFont="1" applyFill="1" applyBorder="1"/>
    <xf numFmtId="164" fontId="16" fillId="2" borderId="7" xfId="4" applyNumberFormat="1" applyFont="1" applyFill="1" applyBorder="1"/>
    <xf numFmtId="164" fontId="16" fillId="2" borderId="9" xfId="4" applyNumberFormat="1" applyFont="1" applyFill="1" applyBorder="1"/>
    <xf numFmtId="0" fontId="16" fillId="2" borderId="32" xfId="4" applyFont="1" applyFill="1" applyBorder="1" applyAlignment="1">
      <alignment horizontal="center"/>
    </xf>
    <xf numFmtId="0" fontId="9" fillId="2" borderId="0" xfId="4" applyFont="1" applyFill="1" applyAlignment="1">
      <alignment horizontal="center"/>
    </xf>
    <xf numFmtId="4" fontId="9" fillId="2" borderId="3" xfId="3" applyNumberFormat="1" applyFont="1" applyFill="1" applyBorder="1"/>
    <xf numFmtId="2" fontId="13" fillId="2" borderId="9" xfId="0" applyNumberFormat="1" applyFont="1" applyFill="1" applyBorder="1" applyAlignment="1">
      <alignment horizontal="center" vertical="center" wrapText="1"/>
    </xf>
    <xf numFmtId="2" fontId="13" fillId="2" borderId="9" xfId="3" applyNumberFormat="1" applyFont="1" applyFill="1" applyBorder="1" applyAlignment="1">
      <alignment horizontal="center" vertical="center" wrapText="1"/>
    </xf>
    <xf numFmtId="4" fontId="4" fillId="2" borderId="3" xfId="3" applyNumberFormat="1" applyFont="1" applyFill="1" applyBorder="1"/>
    <xf numFmtId="167" fontId="4" fillId="4" borderId="13" xfId="3" applyNumberFormat="1" applyFont="1" applyFill="1" applyBorder="1" applyAlignment="1">
      <alignment horizontal="center"/>
    </xf>
    <xf numFmtId="0" fontId="9" fillId="2" borderId="55" xfId="0" applyFont="1" applyFill="1" applyBorder="1" applyAlignment="1">
      <alignment vertical="center" wrapText="1"/>
    </xf>
    <xf numFmtId="164" fontId="2" fillId="2" borderId="13" xfId="2" applyFont="1" applyFill="1" applyBorder="1"/>
    <xf numFmtId="167" fontId="2" fillId="2" borderId="14" xfId="3" applyNumberFormat="1" applyFont="1" applyFill="1" applyBorder="1" applyAlignment="1">
      <alignment horizontal="center"/>
    </xf>
    <xf numFmtId="0" fontId="2" fillId="3" borderId="0" xfId="0" applyFont="1" applyFill="1"/>
    <xf numFmtId="0" fontId="23" fillId="2" borderId="0" xfId="0" quotePrefix="1" applyFont="1" applyFill="1"/>
    <xf numFmtId="167" fontId="24" fillId="6" borderId="13" xfId="3" applyNumberFormat="1" applyFont="1" applyFill="1" applyBorder="1" applyAlignment="1">
      <alignment horizontal="center"/>
    </xf>
    <xf numFmtId="167" fontId="24" fillId="6" borderId="7" xfId="3" applyNumberFormat="1" applyFont="1" applyFill="1" applyBorder="1" applyAlignment="1">
      <alignment horizontal="center"/>
    </xf>
    <xf numFmtId="167" fontId="24" fillId="6" borderId="12" xfId="3" applyNumberFormat="1" applyFont="1" applyFill="1" applyBorder="1" applyAlignment="1">
      <alignment horizontal="center"/>
    </xf>
    <xf numFmtId="167" fontId="24" fillId="6" borderId="14" xfId="3" applyNumberFormat="1" applyFont="1" applyFill="1" applyBorder="1" applyAlignment="1">
      <alignment horizontal="center"/>
    </xf>
    <xf numFmtId="167" fontId="24" fillId="6" borderId="8" xfId="3" applyNumberFormat="1" applyFont="1" applyFill="1" applyBorder="1" applyAlignment="1">
      <alignment horizontal="center"/>
    </xf>
    <xf numFmtId="0" fontId="10" fillId="6" borderId="11" xfId="0" applyFont="1" applyFill="1" applyBorder="1" applyAlignment="1">
      <alignment horizontal="center"/>
    </xf>
    <xf numFmtId="172" fontId="7" fillId="3" borderId="0" xfId="2" applyNumberFormat="1" applyFont="1" applyFill="1"/>
    <xf numFmtId="0" fontId="1" fillId="2" borderId="0" xfId="5" applyFill="1"/>
    <xf numFmtId="0" fontId="19" fillId="2" borderId="0" xfId="5" applyFont="1" applyFill="1" applyBorder="1" applyAlignment="1">
      <alignment horizontal="center"/>
    </xf>
    <xf numFmtId="0" fontId="1" fillId="2" borderId="0" xfId="5" applyFill="1" applyBorder="1"/>
    <xf numFmtId="0" fontId="19" fillId="2" borderId="62" xfId="5" applyFont="1" applyFill="1" applyBorder="1" applyAlignment="1">
      <alignment horizontal="center"/>
    </xf>
    <xf numFmtId="0" fontId="1" fillId="2" borderId="59" xfId="5" applyFill="1" applyBorder="1" applyAlignment="1">
      <alignment horizontal="center" vertical="center" wrapText="1"/>
    </xf>
    <xf numFmtId="0" fontId="1" fillId="2" borderId="0" xfId="5" applyFill="1" applyAlignment="1">
      <alignment horizontal="center" vertical="center" wrapText="1"/>
    </xf>
    <xf numFmtId="0" fontId="1" fillId="6" borderId="11" xfId="5" applyFill="1" applyBorder="1" applyAlignment="1">
      <alignment horizontal="center"/>
    </xf>
    <xf numFmtId="167" fontId="7" fillId="6" borderId="7" xfId="6" applyNumberFormat="1" applyFont="1" applyFill="1" applyBorder="1"/>
    <xf numFmtId="167" fontId="7" fillId="6" borderId="8" xfId="6" applyNumberFormat="1" applyFont="1" applyFill="1" applyBorder="1"/>
    <xf numFmtId="0" fontId="1" fillId="2" borderId="11" xfId="5" applyFill="1" applyBorder="1" applyAlignment="1">
      <alignment horizontal="center"/>
    </xf>
    <xf numFmtId="0" fontId="1" fillId="2" borderId="15" xfId="5" applyFill="1" applyBorder="1" applyAlignment="1">
      <alignment horizontal="center"/>
    </xf>
    <xf numFmtId="0" fontId="7" fillId="2" borderId="0" xfId="5" applyFont="1" applyFill="1"/>
    <xf numFmtId="167" fontId="25" fillId="2" borderId="63" xfId="5" applyNumberFormat="1" applyFont="1" applyFill="1" applyBorder="1" applyAlignment="1">
      <alignment horizontal="center" vertical="center" wrapText="1"/>
    </xf>
    <xf numFmtId="167" fontId="25" fillId="2" borderId="64" xfId="5" applyNumberFormat="1" applyFont="1" applyFill="1" applyBorder="1" applyAlignment="1">
      <alignment horizontal="center" vertical="center" wrapText="1"/>
    </xf>
    <xf numFmtId="167" fontId="7" fillId="2" borderId="7" xfId="3" applyNumberFormat="1" applyFont="1" applyFill="1" applyBorder="1" applyAlignment="1">
      <alignment horizontal="center"/>
    </xf>
    <xf numFmtId="167" fontId="7" fillId="2" borderId="8" xfId="3" applyNumberFormat="1" applyFont="1" applyFill="1" applyBorder="1" applyAlignment="1">
      <alignment horizontal="center"/>
    </xf>
    <xf numFmtId="167" fontId="7" fillId="2" borderId="9" xfId="3" applyNumberFormat="1" applyFont="1" applyFill="1" applyBorder="1" applyAlignment="1">
      <alignment horizontal="center"/>
    </xf>
    <xf numFmtId="167" fontId="7" fillId="2" borderId="10" xfId="3" applyNumberFormat="1" applyFont="1" applyFill="1" applyBorder="1" applyAlignment="1">
      <alignment horizontal="center"/>
    </xf>
    <xf numFmtId="0" fontId="9" fillId="2" borderId="47" xfId="0" applyFont="1" applyFill="1" applyBorder="1" applyAlignment="1">
      <alignment vertical="center" wrapText="1"/>
    </xf>
    <xf numFmtId="0" fontId="26" fillId="2" borderId="44" xfId="8" applyFill="1" applyBorder="1" applyAlignment="1">
      <alignment horizontal="left" vertical="center" wrapText="1"/>
    </xf>
    <xf numFmtId="14" fontId="26" fillId="2" borderId="46" xfId="8" applyNumberFormat="1" applyFill="1" applyBorder="1" applyAlignment="1">
      <alignment horizontal="left" vertical="center" wrapText="1"/>
    </xf>
    <xf numFmtId="0" fontId="26" fillId="2" borderId="46" xfId="8" applyFill="1" applyBorder="1" applyAlignment="1">
      <alignment vertical="center" wrapText="1"/>
    </xf>
    <xf numFmtId="0" fontId="26" fillId="2" borderId="54" xfId="8" applyFill="1" applyBorder="1" applyAlignment="1">
      <alignment vertical="center" wrapText="1"/>
    </xf>
    <xf numFmtId="167" fontId="10" fillId="2" borderId="0" xfId="3" applyNumberFormat="1" applyFont="1" applyFill="1"/>
    <xf numFmtId="173" fontId="10" fillId="2" borderId="0" xfId="3" applyNumberFormat="1" applyFont="1" applyFill="1"/>
    <xf numFmtId="173" fontId="10" fillId="2" borderId="0" xfId="0" applyNumberFormat="1" applyFont="1" applyFill="1"/>
    <xf numFmtId="170" fontId="27" fillId="2" borderId="13" xfId="2" applyNumberFormat="1" applyFont="1" applyFill="1" applyBorder="1"/>
    <xf numFmtId="170" fontId="27" fillId="2" borderId="7" xfId="2" applyNumberFormat="1" applyFont="1" applyFill="1" applyBorder="1"/>
    <xf numFmtId="170" fontId="27" fillId="2" borderId="12" xfId="2" applyNumberFormat="1" applyFont="1" applyFill="1" applyBorder="1"/>
    <xf numFmtId="167" fontId="27" fillId="2" borderId="13" xfId="3" applyNumberFormat="1" applyFont="1" applyFill="1" applyBorder="1" applyAlignment="1">
      <alignment horizontal="center"/>
    </xf>
    <xf numFmtId="167" fontId="27" fillId="2" borderId="7" xfId="3" applyNumberFormat="1" applyFont="1" applyFill="1" applyBorder="1" applyAlignment="1">
      <alignment horizontal="center"/>
    </xf>
    <xf numFmtId="167" fontId="27" fillId="2" borderId="12" xfId="3" applyNumberFormat="1" applyFont="1" applyFill="1" applyBorder="1" applyAlignment="1">
      <alignment horizontal="center"/>
    </xf>
    <xf numFmtId="167" fontId="27" fillId="2" borderId="14" xfId="3" applyNumberFormat="1" applyFont="1" applyFill="1" applyBorder="1" applyAlignment="1">
      <alignment horizontal="center"/>
    </xf>
    <xf numFmtId="167" fontId="27" fillId="2" borderId="8" xfId="3" applyNumberFormat="1" applyFont="1" applyFill="1" applyBorder="1" applyAlignment="1">
      <alignment horizontal="center"/>
    </xf>
    <xf numFmtId="166" fontId="2" fillId="0" borderId="0" xfId="0" applyNumberFormat="1" applyFont="1"/>
    <xf numFmtId="0" fontId="27" fillId="2" borderId="11" xfId="0" applyFont="1" applyFill="1" applyBorder="1" applyAlignment="1">
      <alignment horizontal="center"/>
    </xf>
    <xf numFmtId="167" fontId="18" fillId="2" borderId="65" xfId="3" applyNumberFormat="1" applyFont="1" applyFill="1" applyBorder="1" applyAlignment="1">
      <alignment horizontal="center"/>
    </xf>
    <xf numFmtId="0" fontId="26" fillId="2" borderId="66" xfId="8" applyFill="1" applyBorder="1" applyAlignment="1">
      <alignment horizontal="left" vertical="center" wrapText="1"/>
    </xf>
    <xf numFmtId="164" fontId="0" fillId="2" borderId="0" xfId="0" applyNumberFormat="1" applyFill="1"/>
    <xf numFmtId="0" fontId="19" fillId="2" borderId="0" xfId="5" applyFont="1" applyFill="1" applyBorder="1" applyAlignment="1">
      <alignment horizontal="center"/>
    </xf>
    <xf numFmtId="167" fontId="25" fillId="2" borderId="68" xfId="5" applyNumberFormat="1" applyFont="1" applyFill="1" applyBorder="1" applyAlignment="1">
      <alignment horizontal="center" vertical="center" wrapText="1"/>
    </xf>
    <xf numFmtId="167" fontId="7" fillId="6" borderId="38" xfId="6" applyNumberFormat="1" applyFont="1" applyFill="1" applyBorder="1"/>
    <xf numFmtId="167" fontId="7" fillId="2" borderId="38" xfId="3" applyNumberFormat="1" applyFont="1" applyFill="1" applyBorder="1" applyAlignment="1">
      <alignment horizontal="center"/>
    </xf>
    <xf numFmtId="167" fontId="7" fillId="2" borderId="36" xfId="3" applyNumberFormat="1" applyFont="1" applyFill="1" applyBorder="1" applyAlignment="1">
      <alignment horizontal="center"/>
    </xf>
    <xf numFmtId="2" fontId="13" fillId="2" borderId="36" xfId="3" applyNumberFormat="1" applyFont="1" applyFill="1" applyBorder="1" applyAlignment="1">
      <alignment horizontal="center" vertical="center" wrapText="1"/>
    </xf>
    <xf numFmtId="167" fontId="24" fillId="6" borderId="38" xfId="3" applyNumberFormat="1" applyFont="1" applyFill="1" applyBorder="1" applyAlignment="1">
      <alignment horizontal="center"/>
    </xf>
    <xf numFmtId="167" fontId="10" fillId="2" borderId="38" xfId="3" applyNumberFormat="1" applyFont="1" applyFill="1" applyBorder="1" applyAlignment="1">
      <alignment horizontal="center"/>
    </xf>
    <xf numFmtId="167" fontId="11" fillId="2" borderId="38" xfId="3" applyNumberFormat="1" applyFont="1" applyFill="1" applyBorder="1" applyAlignment="1">
      <alignment horizontal="center"/>
    </xf>
    <xf numFmtId="167" fontId="11" fillId="2" borderId="36" xfId="3" applyNumberFormat="1" applyFont="1" applyFill="1" applyBorder="1" applyAlignment="1">
      <alignment horizontal="center"/>
    </xf>
    <xf numFmtId="0" fontId="9" fillId="2" borderId="69" xfId="0" applyFont="1" applyFill="1" applyBorder="1" applyAlignment="1">
      <alignment horizontal="center" vertical="center" wrapText="1"/>
    </xf>
    <xf numFmtId="167" fontId="16" fillId="2" borderId="38" xfId="3" applyNumberFormat="1" applyFont="1" applyFill="1" applyBorder="1" applyAlignment="1">
      <alignment horizontal="center"/>
    </xf>
    <xf numFmtId="167" fontId="16" fillId="2" borderId="36" xfId="3" applyNumberFormat="1" applyFont="1" applyFill="1" applyBorder="1" applyAlignment="1">
      <alignment horizontal="center"/>
    </xf>
    <xf numFmtId="2" fontId="13" fillId="2" borderId="36" xfId="0" applyNumberFormat="1" applyFont="1" applyFill="1" applyBorder="1" applyAlignment="1">
      <alignment horizontal="center" vertical="center" wrapText="1"/>
    </xf>
    <xf numFmtId="170" fontId="10" fillId="2" borderId="37" xfId="2" applyNumberFormat="1" applyFont="1" applyFill="1" applyBorder="1"/>
    <xf numFmtId="170" fontId="10" fillId="2" borderId="38" xfId="2" applyNumberFormat="1" applyFont="1" applyFill="1" applyBorder="1"/>
    <xf numFmtId="170" fontId="11" fillId="2" borderId="38" xfId="2" applyNumberFormat="1" applyFont="1" applyFill="1" applyBorder="1"/>
    <xf numFmtId="170" fontId="11" fillId="2" borderId="36" xfId="2" applyNumberFormat="1" applyFont="1" applyFill="1" applyBorder="1"/>
    <xf numFmtId="169" fontId="5" fillId="2" borderId="37" xfId="0" applyNumberFormat="1" applyFont="1" applyFill="1" applyBorder="1"/>
    <xf numFmtId="2" fontId="13" fillId="2" borderId="70" xfId="3" applyNumberFormat="1" applyFont="1" applyFill="1" applyBorder="1" applyAlignment="1">
      <alignment horizontal="center" vertical="center"/>
    </xf>
    <xf numFmtId="2" fontId="8" fillId="2" borderId="18" xfId="3" applyNumberFormat="1" applyFont="1" applyFill="1" applyBorder="1" applyAlignment="1">
      <alignment horizontal="center" vertical="center"/>
    </xf>
    <xf numFmtId="4" fontId="9" fillId="2" borderId="5" xfId="3" applyNumberFormat="1" applyFont="1" applyFill="1" applyBorder="1"/>
    <xf numFmtId="167" fontId="9" fillId="2" borderId="14" xfId="3" applyNumberFormat="1" applyFont="1" applyFill="1" applyBorder="1" applyAlignment="1">
      <alignment horizontal="center"/>
    </xf>
    <xf numFmtId="167" fontId="16" fillId="2" borderId="14" xfId="3" applyNumberFormat="1" applyFont="1" applyFill="1" applyBorder="1" applyAlignment="1">
      <alignment horizontal="center"/>
    </xf>
    <xf numFmtId="167" fontId="16" fillId="2" borderId="18" xfId="3" applyNumberFormat="1" applyFont="1" applyFill="1" applyBorder="1" applyAlignment="1">
      <alignment horizontal="center"/>
    </xf>
    <xf numFmtId="167" fontId="9" fillId="2" borderId="5" xfId="3" applyNumberFormat="1" applyFont="1" applyFill="1" applyBorder="1" applyAlignment="1">
      <alignment horizontal="center"/>
    </xf>
    <xf numFmtId="4" fontId="2" fillId="2" borderId="0" xfId="0" applyNumberFormat="1" applyFont="1" applyFill="1"/>
    <xf numFmtId="0" fontId="2" fillId="2" borderId="0" xfId="0" applyFont="1" applyFill="1"/>
    <xf numFmtId="0" fontId="27" fillId="2" borderId="0" xfId="0" applyFont="1" applyFill="1"/>
    <xf numFmtId="167" fontId="2" fillId="2" borderId="65" xfId="3" applyNumberFormat="1" applyFont="1" applyFill="1" applyBorder="1" applyAlignment="1">
      <alignment horizontal="center"/>
    </xf>
    <xf numFmtId="164" fontId="2" fillId="2" borderId="0" xfId="0" applyNumberFormat="1" applyFont="1" applyFill="1"/>
    <xf numFmtId="0" fontId="9" fillId="2" borderId="45" xfId="0" applyFont="1" applyFill="1" applyBorder="1" applyAlignment="1">
      <alignment horizontal="left" vertical="center" wrapText="1"/>
    </xf>
    <xf numFmtId="0" fontId="9" fillId="2" borderId="47" xfId="0" applyFont="1" applyFill="1" applyBorder="1" applyAlignment="1">
      <alignment horizontal="left" vertical="center" wrapText="1"/>
    </xf>
    <xf numFmtId="0" fontId="9" fillId="2" borderId="48" xfId="0" applyFont="1" applyFill="1" applyBorder="1" applyAlignment="1">
      <alignment horizontal="left" vertical="center" wrapText="1"/>
    </xf>
    <xf numFmtId="0" fontId="19" fillId="2" borderId="0" xfId="5" applyFont="1" applyFill="1" applyBorder="1" applyAlignment="1">
      <alignment horizontal="center"/>
    </xf>
    <xf numFmtId="0" fontId="8" fillId="2" borderId="72" xfId="0" applyFont="1" applyFill="1" applyBorder="1" applyAlignment="1">
      <alignment horizontal="center" vertical="center" wrapText="1"/>
    </xf>
    <xf numFmtId="167" fontId="16" fillId="2" borderId="73" xfId="3" applyNumberFormat="1" applyFont="1" applyFill="1" applyBorder="1" applyAlignment="1">
      <alignment horizontal="center"/>
    </xf>
    <xf numFmtId="167" fontId="16" fillId="2" borderId="74" xfId="3" applyNumberFormat="1" applyFont="1" applyFill="1" applyBorder="1" applyAlignment="1">
      <alignment horizontal="center"/>
    </xf>
    <xf numFmtId="167" fontId="18" fillId="2" borderId="18" xfId="3" applyNumberFormat="1" applyFont="1" applyFill="1" applyBorder="1" applyAlignment="1">
      <alignment horizontal="center"/>
    </xf>
    <xf numFmtId="167" fontId="18" fillId="2" borderId="75" xfId="3" applyNumberFormat="1" applyFont="1" applyFill="1" applyBorder="1" applyAlignment="1">
      <alignment horizontal="center"/>
    </xf>
    <xf numFmtId="0" fontId="19" fillId="2" borderId="0" xfId="5" applyFont="1" applyFill="1" applyBorder="1" applyAlignment="1">
      <alignment horizontal="center"/>
    </xf>
    <xf numFmtId="167" fontId="25" fillId="2" borderId="68" xfId="5" quotePrefix="1" applyNumberFormat="1" applyFont="1" applyFill="1" applyBorder="1" applyAlignment="1">
      <alignment horizontal="center" vertical="center" wrapText="1"/>
    </xf>
    <xf numFmtId="0" fontId="23" fillId="2" borderId="47" xfId="0" applyNumberFormat="1" applyFont="1" applyFill="1" applyBorder="1" applyAlignment="1">
      <alignment horizontal="center" vertical="center" wrapText="1"/>
    </xf>
    <xf numFmtId="14" fontId="23" fillId="2" borderId="47" xfId="0" applyNumberFormat="1" applyFont="1" applyFill="1" applyBorder="1" applyAlignment="1">
      <alignment horizontal="center" vertical="center" wrapText="1"/>
    </xf>
    <xf numFmtId="0" fontId="23" fillId="2" borderId="55" xfId="0" quotePrefix="1" applyNumberFormat="1" applyFont="1" applyFill="1" applyBorder="1" applyAlignment="1">
      <alignment horizontal="center" vertical="center" wrapText="1"/>
    </xf>
    <xf numFmtId="0" fontId="9" fillId="2" borderId="53" xfId="0" applyFont="1" applyFill="1" applyBorder="1" applyAlignment="1">
      <alignment horizontal="center" vertical="center" wrapText="1"/>
    </xf>
    <xf numFmtId="0" fontId="9" fillId="2" borderId="52" xfId="0" applyFont="1" applyFill="1" applyBorder="1" applyAlignment="1">
      <alignment horizontal="center" vertical="center" wrapText="1"/>
    </xf>
    <xf numFmtId="0" fontId="9" fillId="2" borderId="56" xfId="0" applyFont="1" applyFill="1" applyBorder="1" applyAlignment="1">
      <alignment horizontal="center" vertical="center" wrapText="1"/>
    </xf>
    <xf numFmtId="170" fontId="0" fillId="2" borderId="38" xfId="2" applyNumberFormat="1" applyFont="1" applyFill="1" applyBorder="1"/>
    <xf numFmtId="170" fontId="0" fillId="2" borderId="12" xfId="2" applyNumberFormat="1" applyFont="1" applyFill="1" applyBorder="1"/>
    <xf numFmtId="170" fontId="0" fillId="2" borderId="13" xfId="2" applyNumberFormat="1" applyFont="1" applyFill="1" applyBorder="1"/>
    <xf numFmtId="170" fontId="0" fillId="2" borderId="7" xfId="2" applyNumberFormat="1" applyFont="1" applyFill="1" applyBorder="1"/>
    <xf numFmtId="170" fontId="2" fillId="2" borderId="7" xfId="2" applyNumberFormat="1" applyFont="1" applyFill="1" applyBorder="1"/>
    <xf numFmtId="170" fontId="2" fillId="2" borderId="38" xfId="2" applyNumberFormat="1" applyFont="1" applyFill="1" applyBorder="1"/>
    <xf numFmtId="170" fontId="2" fillId="2" borderId="12" xfId="2" applyNumberFormat="1" applyFont="1" applyFill="1" applyBorder="1"/>
    <xf numFmtId="170" fontId="2" fillId="2" borderId="13" xfId="2" applyNumberFormat="1" applyFont="1" applyFill="1" applyBorder="1"/>
    <xf numFmtId="170" fontId="18" fillId="2" borderId="7" xfId="2" applyNumberFormat="1" applyFont="1" applyFill="1" applyBorder="1"/>
    <xf numFmtId="170" fontId="18" fillId="2" borderId="38" xfId="2" applyNumberFormat="1" applyFont="1" applyFill="1" applyBorder="1"/>
    <xf numFmtId="170" fontId="18" fillId="2" borderId="12" xfId="2" applyNumberFormat="1" applyFont="1" applyFill="1" applyBorder="1"/>
    <xf numFmtId="170" fontId="18" fillId="2" borderId="13" xfId="2" applyNumberFormat="1" applyFont="1" applyFill="1" applyBorder="1"/>
    <xf numFmtId="170" fontId="18" fillId="2" borderId="9" xfId="2" applyNumberFormat="1" applyFont="1" applyFill="1" applyBorder="1"/>
    <xf numFmtId="170" fontId="18" fillId="2" borderId="36" xfId="2" applyNumberFormat="1" applyFont="1" applyFill="1" applyBorder="1"/>
    <xf numFmtId="170" fontId="18" fillId="2" borderId="16" xfId="2" applyNumberFormat="1" applyFont="1" applyFill="1" applyBorder="1"/>
    <xf numFmtId="170" fontId="18" fillId="2" borderId="17" xfId="2" applyNumberFormat="1" applyFont="1" applyFill="1" applyBorder="1"/>
    <xf numFmtId="170" fontId="9" fillId="2" borderId="4" xfId="2" applyNumberFormat="1" applyFont="1" applyFill="1" applyBorder="1"/>
    <xf numFmtId="170" fontId="9" fillId="2" borderId="20" xfId="2" applyNumberFormat="1" applyFont="1" applyFill="1" applyBorder="1"/>
    <xf numFmtId="170" fontId="9" fillId="2" borderId="3" xfId="2" applyNumberFormat="1" applyFont="1" applyFill="1" applyBorder="1"/>
    <xf numFmtId="170" fontId="9" fillId="2" borderId="5" xfId="2" applyNumberFormat="1" applyFont="1" applyFill="1" applyBorder="1"/>
    <xf numFmtId="170" fontId="9" fillId="2" borderId="7" xfId="2" applyNumberFormat="1" applyFont="1" applyFill="1" applyBorder="1"/>
    <xf numFmtId="170" fontId="9" fillId="2" borderId="13" xfId="2" applyNumberFormat="1" applyFont="1" applyFill="1" applyBorder="1"/>
    <xf numFmtId="170" fontId="9" fillId="2" borderId="14" xfId="2" applyNumberFormat="1" applyFont="1" applyFill="1" applyBorder="1"/>
    <xf numFmtId="170" fontId="16" fillId="2" borderId="7" xfId="2" applyNumberFormat="1" applyFont="1" applyFill="1" applyBorder="1"/>
    <xf numFmtId="170" fontId="16" fillId="2" borderId="13" xfId="2" applyNumberFormat="1" applyFont="1" applyFill="1" applyBorder="1"/>
    <xf numFmtId="170" fontId="16" fillId="2" borderId="14" xfId="2" applyNumberFormat="1" applyFont="1" applyFill="1" applyBorder="1"/>
    <xf numFmtId="170" fontId="16" fillId="2" borderId="9" xfId="2" applyNumberFormat="1" applyFont="1" applyFill="1" applyBorder="1"/>
    <xf numFmtId="170" fontId="16" fillId="2" borderId="17" xfId="2" applyNumberFormat="1" applyFont="1" applyFill="1" applyBorder="1"/>
    <xf numFmtId="170" fontId="16" fillId="2" borderId="18" xfId="2" applyNumberFormat="1" applyFont="1" applyFill="1" applyBorder="1"/>
    <xf numFmtId="0" fontId="23" fillId="2" borderId="45" xfId="0" applyFont="1" applyFill="1" applyBorder="1" applyAlignment="1">
      <alignment horizontal="center" vertical="center" wrapText="1"/>
    </xf>
    <xf numFmtId="0" fontId="23" fillId="2" borderId="47" xfId="0" applyFont="1" applyFill="1" applyBorder="1" applyAlignment="1">
      <alignment horizontal="center" vertical="center" wrapText="1"/>
    </xf>
    <xf numFmtId="0" fontId="23" fillId="2" borderId="51" xfId="0" applyNumberFormat="1" applyFont="1" applyFill="1" applyBorder="1" applyAlignment="1">
      <alignment horizontal="center" vertical="center" wrapText="1"/>
    </xf>
    <xf numFmtId="0" fontId="10" fillId="2" borderId="28" xfId="0" applyFont="1" applyFill="1" applyBorder="1" applyAlignment="1">
      <alignment horizontal="center"/>
    </xf>
    <xf numFmtId="170" fontId="10" fillId="2" borderId="19" xfId="2" applyNumberFormat="1" applyFont="1" applyFill="1" applyBorder="1"/>
    <xf numFmtId="170" fontId="10" fillId="2" borderId="20" xfId="2" applyNumberFormat="1" applyFont="1" applyFill="1" applyBorder="1"/>
    <xf numFmtId="170" fontId="10" fillId="2" borderId="30" xfId="2" applyNumberFormat="1" applyFont="1" applyFill="1" applyBorder="1"/>
    <xf numFmtId="169" fontId="5" fillId="2" borderId="19" xfId="0" applyNumberFormat="1" applyFont="1" applyFill="1" applyBorder="1"/>
    <xf numFmtId="169" fontId="5" fillId="2" borderId="29" xfId="0" applyNumberFormat="1" applyFont="1" applyFill="1" applyBorder="1"/>
    <xf numFmtId="169" fontId="5" fillId="2" borderId="20" xfId="0" applyNumberFormat="1" applyFont="1" applyFill="1" applyBorder="1"/>
    <xf numFmtId="169" fontId="5" fillId="2" borderId="30" xfId="0" applyNumberFormat="1" applyFont="1" applyFill="1" applyBorder="1"/>
    <xf numFmtId="0" fontId="10" fillId="2" borderId="29" xfId="0" applyFont="1" applyFill="1" applyBorder="1"/>
    <xf numFmtId="0" fontId="10" fillId="2" borderId="20" xfId="0" applyFont="1" applyFill="1" applyBorder="1"/>
    <xf numFmtId="0" fontId="10" fillId="2" borderId="21" xfId="0" applyFont="1" applyFill="1" applyBorder="1"/>
    <xf numFmtId="0" fontId="18" fillId="2" borderId="28" xfId="0" applyFont="1" applyFill="1" applyBorder="1" applyAlignment="1">
      <alignment horizontal="center"/>
    </xf>
    <xf numFmtId="167" fontId="16" fillId="2" borderId="19" xfId="3" applyNumberFormat="1" applyFont="1" applyFill="1" applyBorder="1" applyAlignment="1">
      <alignment horizontal="center"/>
    </xf>
    <xf numFmtId="167" fontId="16" fillId="6" borderId="20" xfId="3" applyNumberFormat="1" applyFont="1" applyFill="1" applyBorder="1" applyAlignment="1">
      <alignment horizontal="center"/>
    </xf>
    <xf numFmtId="167" fontId="16" fillId="6" borderId="35" xfId="3" applyNumberFormat="1" applyFont="1" applyFill="1" applyBorder="1" applyAlignment="1">
      <alignment horizontal="center"/>
    </xf>
    <xf numFmtId="167" fontId="16" fillId="6" borderId="78" xfId="3" applyNumberFormat="1" applyFont="1" applyFill="1" applyBorder="1" applyAlignment="1">
      <alignment horizontal="center"/>
    </xf>
    <xf numFmtId="167" fontId="18" fillId="6" borderId="20" xfId="3" applyNumberFormat="1" applyFont="1" applyFill="1" applyBorder="1" applyAlignment="1">
      <alignment horizontal="center"/>
    </xf>
    <xf numFmtId="167" fontId="18" fillId="6" borderId="21" xfId="3" applyNumberFormat="1" applyFont="1" applyFill="1" applyBorder="1" applyAlignment="1">
      <alignment horizontal="center"/>
    </xf>
    <xf numFmtId="0" fontId="9" fillId="2" borderId="51" xfId="0" applyFont="1" applyFill="1" applyBorder="1" applyAlignment="1">
      <alignment horizontal="left" vertical="center" wrapText="1"/>
    </xf>
    <xf numFmtId="0" fontId="9" fillId="2" borderId="52" xfId="0" applyFont="1" applyFill="1" applyBorder="1" applyAlignment="1">
      <alignment horizontal="center" vertical="center" wrapText="1"/>
    </xf>
    <xf numFmtId="0" fontId="10" fillId="2" borderId="62" xfId="0" applyFont="1" applyFill="1" applyBorder="1"/>
    <xf numFmtId="0" fontId="16" fillId="7" borderId="11" xfId="0" applyFont="1" applyFill="1" applyBorder="1" applyAlignment="1">
      <alignment horizontal="center"/>
    </xf>
    <xf numFmtId="171" fontId="16" fillId="7" borderId="13" xfId="2" applyNumberFormat="1" applyFont="1" applyFill="1" applyBorder="1"/>
    <xf numFmtId="171" fontId="16" fillId="7" borderId="7" xfId="2" applyNumberFormat="1" applyFont="1" applyFill="1" applyBorder="1"/>
    <xf numFmtId="171" fontId="16" fillId="7" borderId="12" xfId="2" applyNumberFormat="1" applyFont="1" applyFill="1" applyBorder="1"/>
    <xf numFmtId="10" fontId="16" fillId="7" borderId="14" xfId="3" applyNumberFormat="1" applyFont="1" applyFill="1" applyBorder="1" applyAlignment="1">
      <alignment horizontal="center"/>
    </xf>
    <xf numFmtId="10" fontId="16" fillId="7" borderId="7" xfId="3" applyNumberFormat="1" applyFont="1" applyFill="1" applyBorder="1" applyAlignment="1">
      <alignment horizontal="center"/>
    </xf>
    <xf numFmtId="10" fontId="30" fillId="7" borderId="7" xfId="3" applyNumberFormat="1" applyFont="1" applyFill="1" applyBorder="1" applyAlignment="1">
      <alignment horizontal="center"/>
    </xf>
    <xf numFmtId="10" fontId="30" fillId="7" borderId="8" xfId="3" applyNumberFormat="1" applyFont="1" applyFill="1" applyBorder="1" applyAlignment="1">
      <alignment horizontal="center"/>
    </xf>
    <xf numFmtId="0" fontId="16" fillId="7" borderId="15" xfId="0" applyFont="1" applyFill="1" applyBorder="1" applyAlignment="1">
      <alignment horizontal="center"/>
    </xf>
    <xf numFmtId="171" fontId="16" fillId="7" borderId="17" xfId="2" applyNumberFormat="1" applyFont="1" applyFill="1" applyBorder="1"/>
    <xf numFmtId="171" fontId="16" fillId="7" borderId="9" xfId="2" applyNumberFormat="1" applyFont="1" applyFill="1" applyBorder="1"/>
    <xf numFmtId="171" fontId="16" fillId="7" borderId="16" xfId="2" applyNumberFormat="1" applyFont="1" applyFill="1" applyBorder="1"/>
    <xf numFmtId="10" fontId="16" fillId="7" borderId="18" xfId="3" applyNumberFormat="1" applyFont="1" applyFill="1" applyBorder="1" applyAlignment="1">
      <alignment horizontal="center"/>
    </xf>
    <xf numFmtId="10" fontId="16" fillId="7" borderId="9" xfId="3" applyNumberFormat="1" applyFont="1" applyFill="1" applyBorder="1" applyAlignment="1">
      <alignment horizontal="center"/>
    </xf>
    <xf numFmtId="10" fontId="30" fillId="7" borderId="9" xfId="3" applyNumberFormat="1" applyFont="1" applyFill="1" applyBorder="1" applyAlignment="1">
      <alignment horizontal="center"/>
    </xf>
    <xf numFmtId="10" fontId="30" fillId="7" borderId="10" xfId="3" applyNumberFormat="1" applyFont="1" applyFill="1" applyBorder="1" applyAlignment="1">
      <alignment horizontal="center"/>
    </xf>
    <xf numFmtId="0" fontId="32" fillId="2" borderId="0" xfId="0" applyFont="1" applyFill="1"/>
    <xf numFmtId="0" fontId="11" fillId="7" borderId="11" xfId="0" applyFont="1" applyFill="1" applyBorder="1" applyAlignment="1">
      <alignment horizontal="center"/>
    </xf>
    <xf numFmtId="170" fontId="11" fillId="7" borderId="13" xfId="2" applyNumberFormat="1" applyFont="1" applyFill="1" applyBorder="1"/>
    <xf numFmtId="170" fontId="11" fillId="7" borderId="7" xfId="2" applyNumberFormat="1" applyFont="1" applyFill="1" applyBorder="1"/>
    <xf numFmtId="170" fontId="31" fillId="7" borderId="7" xfId="2" applyNumberFormat="1" applyFont="1" applyFill="1" applyBorder="1"/>
    <xf numFmtId="167" fontId="11" fillId="7" borderId="13" xfId="3" applyNumberFormat="1" applyFont="1" applyFill="1" applyBorder="1" applyAlignment="1">
      <alignment horizontal="center"/>
    </xf>
    <xf numFmtId="167" fontId="11" fillId="7" borderId="14" xfId="3" applyNumberFormat="1" applyFont="1" applyFill="1" applyBorder="1" applyAlignment="1">
      <alignment horizontal="center"/>
    </xf>
    <xf numFmtId="167" fontId="11" fillId="7" borderId="7" xfId="3" applyNumberFormat="1" applyFont="1" applyFill="1" applyBorder="1" applyAlignment="1">
      <alignment horizontal="center"/>
    </xf>
    <xf numFmtId="167" fontId="11" fillId="7" borderId="12" xfId="3" applyNumberFormat="1" applyFont="1" applyFill="1" applyBorder="1" applyAlignment="1">
      <alignment horizontal="center"/>
    </xf>
    <xf numFmtId="167" fontId="11" fillId="7" borderId="8" xfId="3" applyNumberFormat="1" applyFont="1" applyFill="1" applyBorder="1" applyAlignment="1">
      <alignment horizontal="center"/>
    </xf>
    <xf numFmtId="0" fontId="11" fillId="7" borderId="15" xfId="0" applyFont="1" applyFill="1" applyBorder="1" applyAlignment="1">
      <alignment horizontal="center"/>
    </xf>
    <xf numFmtId="170" fontId="11" fillId="7" borderId="17" xfId="2" applyNumberFormat="1" applyFont="1" applyFill="1" applyBorder="1"/>
    <xf numFmtId="170" fontId="11" fillId="7" borderId="9" xfId="2" applyNumberFormat="1" applyFont="1" applyFill="1" applyBorder="1"/>
    <xf numFmtId="170" fontId="31" fillId="7" borderId="9" xfId="2" applyNumberFormat="1" applyFont="1" applyFill="1" applyBorder="1"/>
    <xf numFmtId="167" fontId="11" fillId="7" borderId="17" xfId="3" applyNumberFormat="1" applyFont="1" applyFill="1" applyBorder="1" applyAlignment="1">
      <alignment horizontal="center"/>
    </xf>
    <xf numFmtId="167" fontId="11" fillId="7" borderId="18" xfId="3" applyNumberFormat="1" applyFont="1" applyFill="1" applyBorder="1" applyAlignment="1">
      <alignment horizontal="center"/>
    </xf>
    <xf numFmtId="167" fontId="11" fillId="7" borderId="9" xfId="3" applyNumberFormat="1" applyFont="1" applyFill="1" applyBorder="1" applyAlignment="1">
      <alignment horizontal="center"/>
    </xf>
    <xf numFmtId="167" fontId="11" fillId="7" borderId="16" xfId="3" applyNumberFormat="1" applyFont="1" applyFill="1" applyBorder="1" applyAlignment="1">
      <alignment horizontal="center"/>
    </xf>
    <xf numFmtId="167" fontId="11" fillId="7" borderId="10" xfId="3" applyNumberFormat="1" applyFont="1" applyFill="1" applyBorder="1" applyAlignment="1">
      <alignment horizontal="center"/>
    </xf>
    <xf numFmtId="0" fontId="9" fillId="2" borderId="49" xfId="0" applyFont="1" applyFill="1" applyBorder="1" applyAlignment="1">
      <alignment horizontal="left" vertical="center" wrapText="1"/>
    </xf>
    <xf numFmtId="0" fontId="9" fillId="2" borderId="51" xfId="0" applyFont="1" applyFill="1" applyBorder="1" applyAlignment="1">
      <alignment horizontal="left" vertical="center" wrapText="1"/>
    </xf>
    <xf numFmtId="0" fontId="9" fillId="2" borderId="67" xfId="0" applyFont="1" applyFill="1" applyBorder="1" applyAlignment="1">
      <alignment horizontal="left" vertical="center" wrapText="1"/>
    </xf>
    <xf numFmtId="0" fontId="23" fillId="2" borderId="49" xfId="0" applyNumberFormat="1" applyFont="1" applyFill="1" applyBorder="1" applyAlignment="1">
      <alignment horizontal="center" vertical="center" wrapText="1"/>
    </xf>
    <xf numFmtId="0" fontId="9" fillId="2" borderId="76" xfId="0" applyFont="1" applyFill="1" applyBorder="1" applyAlignment="1">
      <alignment horizontal="center" vertical="center" wrapText="1"/>
    </xf>
    <xf numFmtId="0" fontId="9" fillId="2" borderId="52" xfId="0" applyFont="1" applyFill="1" applyBorder="1" applyAlignment="1">
      <alignment horizontal="center" vertical="center" wrapText="1"/>
    </xf>
    <xf numFmtId="0" fontId="9" fillId="2" borderId="77" xfId="0" applyFont="1" applyFill="1" applyBorder="1" applyAlignment="1">
      <alignment horizontal="center" vertical="center" wrapText="1"/>
    </xf>
    <xf numFmtId="0" fontId="9" fillId="2" borderId="50" xfId="0" applyFont="1" applyFill="1" applyBorder="1" applyAlignment="1">
      <alignment horizontal="center" vertical="center" wrapText="1"/>
    </xf>
    <xf numFmtId="0" fontId="19" fillId="2" borderId="0" xfId="5" applyFont="1" applyFill="1" applyBorder="1" applyAlignment="1">
      <alignment horizontal="center"/>
    </xf>
    <xf numFmtId="0" fontId="0" fillId="2" borderId="39" xfId="0" applyFill="1" applyBorder="1" applyAlignment="1">
      <alignment horizontal="center" vertical="center" wrapText="1"/>
    </xf>
    <xf numFmtId="0" fontId="0" fillId="2" borderId="40" xfId="0" applyFill="1" applyBorder="1" applyAlignment="1">
      <alignment horizontal="center" vertical="center" wrapText="1"/>
    </xf>
    <xf numFmtId="0" fontId="8" fillId="2" borderId="24" xfId="0" applyFont="1" applyFill="1" applyBorder="1" applyAlignment="1">
      <alignment horizontal="center" vertical="center"/>
    </xf>
    <xf numFmtId="0" fontId="8" fillId="2" borderId="25" xfId="0" applyFont="1" applyFill="1" applyBorder="1" applyAlignment="1">
      <alignment horizontal="center" vertical="center"/>
    </xf>
    <xf numFmtId="0" fontId="8" fillId="2" borderId="71" xfId="0" applyFont="1" applyFill="1" applyBorder="1" applyAlignment="1">
      <alignment horizontal="center" vertical="center"/>
    </xf>
    <xf numFmtId="0" fontId="8" fillId="2" borderId="27" xfId="0" applyFont="1" applyFill="1" applyBorder="1" applyAlignment="1">
      <alignment horizontal="center" vertical="center"/>
    </xf>
    <xf numFmtId="0" fontId="13" fillId="2" borderId="28" xfId="0" applyFont="1" applyFill="1" applyBorder="1" applyAlignment="1">
      <alignment horizontal="center" vertical="center"/>
    </xf>
    <xf numFmtId="0" fontId="13" fillId="2" borderId="15" xfId="0" applyFont="1" applyFill="1" applyBorder="1" applyAlignment="1">
      <alignment horizontal="center" vertical="center"/>
    </xf>
    <xf numFmtId="0" fontId="13" fillId="2" borderId="58" xfId="0" applyFont="1" applyFill="1" applyBorder="1" applyAlignment="1">
      <alignment horizontal="center" vertical="center"/>
    </xf>
    <xf numFmtId="0" fontId="13" fillId="2" borderId="57" xfId="0" applyFont="1" applyFill="1" applyBorder="1" applyAlignment="1">
      <alignment horizontal="center" vertical="center"/>
    </xf>
    <xf numFmtId="0" fontId="13" fillId="2" borderId="79" xfId="0" applyFont="1" applyFill="1" applyBorder="1" applyAlignment="1">
      <alignment horizontal="center" vertical="center"/>
    </xf>
    <xf numFmtId="0" fontId="13" fillId="2" borderId="19" xfId="0" applyFont="1" applyFill="1" applyBorder="1" applyAlignment="1">
      <alignment horizontal="center" vertical="center"/>
    </xf>
    <xf numFmtId="0" fontId="13" fillId="2" borderId="20" xfId="0" applyFont="1" applyFill="1" applyBorder="1" applyAlignment="1">
      <alignment horizontal="center" vertical="center"/>
    </xf>
    <xf numFmtId="0" fontId="13" fillId="2" borderId="30" xfId="0" applyFont="1" applyFill="1" applyBorder="1" applyAlignment="1">
      <alignment horizontal="center" vertical="center"/>
    </xf>
    <xf numFmtId="0" fontId="13" fillId="2" borderId="29" xfId="0" applyFont="1" applyFill="1" applyBorder="1" applyAlignment="1">
      <alignment horizontal="center" vertical="center"/>
    </xf>
    <xf numFmtId="0" fontId="13" fillId="2" borderId="21" xfId="0" applyFont="1" applyFill="1" applyBorder="1" applyAlignment="1">
      <alignment horizontal="center" vertical="center"/>
    </xf>
    <xf numFmtId="0" fontId="13" fillId="2" borderId="59" xfId="0" applyFont="1" applyFill="1" applyBorder="1" applyAlignment="1">
      <alignment horizontal="center"/>
    </xf>
    <xf numFmtId="0" fontId="13" fillId="2" borderId="60" xfId="0" applyFont="1" applyFill="1" applyBorder="1" applyAlignment="1">
      <alignment horizontal="center"/>
    </xf>
    <xf numFmtId="0" fontId="13" fillId="2" borderId="61" xfId="0" applyFont="1" applyFill="1" applyBorder="1" applyAlignment="1">
      <alignment horizontal="center"/>
    </xf>
    <xf numFmtId="0" fontId="13" fillId="2" borderId="35" xfId="0" applyFont="1" applyFill="1" applyBorder="1" applyAlignment="1">
      <alignment horizontal="center" vertical="center"/>
    </xf>
    <xf numFmtId="0" fontId="8" fillId="2" borderId="31" xfId="0" applyFont="1" applyFill="1" applyBorder="1" applyAlignment="1">
      <alignment horizontal="center" vertical="center"/>
    </xf>
    <xf numFmtId="0" fontId="8" fillId="2" borderId="32" xfId="0" applyFont="1" applyFill="1" applyBorder="1" applyAlignment="1">
      <alignment horizontal="center" vertical="center"/>
    </xf>
    <xf numFmtId="0" fontId="8" fillId="2" borderId="19" xfId="0" applyFont="1" applyFill="1" applyBorder="1" applyAlignment="1">
      <alignment horizontal="center" vertical="center"/>
    </xf>
    <xf numFmtId="0" fontId="8" fillId="2" borderId="20" xfId="0" applyFont="1" applyFill="1" applyBorder="1" applyAlignment="1">
      <alignment horizontal="center" vertical="center"/>
    </xf>
    <xf numFmtId="0" fontId="8" fillId="2" borderId="35" xfId="0" applyFont="1" applyFill="1" applyBorder="1" applyAlignment="1">
      <alignment horizontal="center" vertical="center"/>
    </xf>
    <xf numFmtId="0" fontId="8" fillId="2" borderId="30" xfId="0" applyFont="1" applyFill="1" applyBorder="1" applyAlignment="1">
      <alignment horizontal="center" vertical="center"/>
    </xf>
    <xf numFmtId="0" fontId="8" fillId="2" borderId="29" xfId="0" applyFont="1" applyFill="1" applyBorder="1" applyAlignment="1">
      <alignment horizontal="center" vertical="center"/>
    </xf>
    <xf numFmtId="0" fontId="3" fillId="2" borderId="20" xfId="0" applyFont="1" applyFill="1" applyBorder="1" applyAlignment="1">
      <alignment horizontal="center" vertical="center"/>
    </xf>
    <xf numFmtId="0" fontId="3" fillId="2" borderId="21" xfId="0" applyFont="1" applyFill="1" applyBorder="1" applyAlignment="1">
      <alignment horizontal="center" vertical="center"/>
    </xf>
    <xf numFmtId="0" fontId="3" fillId="2" borderId="30" xfId="0" applyFont="1" applyFill="1" applyBorder="1" applyAlignment="1">
      <alignment horizontal="center" vertical="center"/>
    </xf>
    <xf numFmtId="0" fontId="8" fillId="2" borderId="31" xfId="4" applyFont="1" applyFill="1" applyBorder="1" applyAlignment="1">
      <alignment horizontal="center" vertical="center"/>
    </xf>
    <xf numFmtId="0" fontId="8" fillId="2" borderId="32" xfId="4" applyFont="1" applyFill="1" applyBorder="1" applyAlignment="1">
      <alignment horizontal="center" vertical="center"/>
    </xf>
    <xf numFmtId="0" fontId="8" fillId="2" borderId="58" xfId="4" applyFont="1" applyFill="1" applyBorder="1" applyAlignment="1">
      <alignment horizontal="center" vertical="center"/>
    </xf>
    <xf numFmtId="0" fontId="8" fillId="2" borderId="57" xfId="4" applyFont="1" applyFill="1" applyBorder="1" applyAlignment="1">
      <alignment horizontal="center" vertical="center"/>
    </xf>
    <xf numFmtId="0" fontId="8" fillId="2" borderId="19" xfId="4" applyFont="1" applyFill="1" applyBorder="1" applyAlignment="1">
      <alignment horizontal="center" vertical="center"/>
    </xf>
    <xf numFmtId="0" fontId="8" fillId="2" borderId="29" xfId="4" applyFont="1" applyFill="1" applyBorder="1" applyAlignment="1">
      <alignment horizontal="center" vertical="center"/>
    </xf>
    <xf numFmtId="0" fontId="8" fillId="2" borderId="20" xfId="4" applyFont="1" applyFill="1" applyBorder="1" applyAlignment="1">
      <alignment horizontal="center" vertical="center"/>
    </xf>
    <xf numFmtId="0" fontId="8" fillId="2" borderId="21" xfId="4" applyFont="1" applyFill="1" applyBorder="1" applyAlignment="1">
      <alignment horizontal="center" vertical="center"/>
    </xf>
    <xf numFmtId="0" fontId="8" fillId="2" borderId="28" xfId="0" applyFont="1" applyFill="1" applyBorder="1" applyAlignment="1">
      <alignment horizontal="center" vertical="center"/>
    </xf>
    <xf numFmtId="0" fontId="8" fillId="2" borderId="15" xfId="0" applyFont="1" applyFill="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167" fontId="10" fillId="2" borderId="0" xfId="0" applyNumberFormat="1" applyFont="1" applyFill="1"/>
  </cellXfs>
  <cellStyles count="9">
    <cellStyle name="Euro" xfId="1" xr:uid="{00000000-0005-0000-0000-000000000000}"/>
    <cellStyle name="Lien hypertexte" xfId="8" builtinId="8"/>
    <cellStyle name="Milliers" xfId="2" builtinId="3"/>
    <cellStyle name="Milliers 2" xfId="7" xr:uid="{00000000-0005-0000-0000-000003000000}"/>
    <cellStyle name="Normal" xfId="0" builtinId="0"/>
    <cellStyle name="Normal 2" xfId="4" xr:uid="{00000000-0005-0000-0000-000005000000}"/>
    <cellStyle name="Normal 3" xfId="5" xr:uid="{00000000-0005-0000-0000-000006000000}"/>
    <cellStyle name="Pourcentage" xfId="3" builtinId="5"/>
    <cellStyle name="Pourcentage 2" xfId="6" xr:uid="{00000000-0005-0000-0000-000008000000}"/>
  </cellStyles>
  <dxfs count="0"/>
  <tableStyles count="0" defaultTableStyle="TableStyleMedium2" defaultPivotStyle="PivotStyleLight16"/>
  <colors>
    <mruColors>
      <color rgb="FF006600"/>
      <color rgb="FF8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1"/>
          <c:order val="0"/>
          <c:tx>
            <c:strRef>
              <c:f>Graph!$C$18</c:f>
              <c:strCache>
                <c:ptCount val="1"/>
                <c:pt idx="0">
                  <c:v>Sc_0,7% CSR</c:v>
                </c:pt>
              </c:strCache>
            </c:strRef>
          </c:tx>
          <c:spPr>
            <a:ln w="28575" cap="rnd">
              <a:solidFill>
                <a:schemeClr val="accent5">
                  <a:lumMod val="75000"/>
                </a:schemeClr>
              </a:solidFill>
              <a:round/>
            </a:ln>
            <a:effectLst/>
          </c:spPr>
          <c:marker>
            <c:symbol val="none"/>
          </c:marker>
          <c:cat>
            <c:numRef>
              <c:f>Graph!$B$19:$B$67</c:f>
              <c:numCache>
                <c:formatCode>General</c:formatCode>
                <c:ptCount val="49"/>
                <c:pt idx="0">
                  <c:v>2022</c:v>
                </c:pt>
                <c:pt idx="1">
                  <c:v>2023</c:v>
                </c:pt>
                <c:pt idx="2">
                  <c:v>2024</c:v>
                </c:pt>
                <c:pt idx="3">
                  <c:v>2025</c:v>
                </c:pt>
                <c:pt idx="4">
                  <c:v>2026</c:v>
                </c:pt>
                <c:pt idx="5">
                  <c:v>2027</c:v>
                </c:pt>
                <c:pt idx="6">
                  <c:v>2028</c:v>
                </c:pt>
                <c:pt idx="7">
                  <c:v>2029</c:v>
                </c:pt>
                <c:pt idx="8">
                  <c:v>2030</c:v>
                </c:pt>
                <c:pt idx="9">
                  <c:v>2031</c:v>
                </c:pt>
                <c:pt idx="10">
                  <c:v>2032</c:v>
                </c:pt>
                <c:pt idx="11">
                  <c:v>2033</c:v>
                </c:pt>
                <c:pt idx="12">
                  <c:v>2034</c:v>
                </c:pt>
                <c:pt idx="13">
                  <c:v>2035</c:v>
                </c:pt>
                <c:pt idx="14">
                  <c:v>2036</c:v>
                </c:pt>
                <c:pt idx="15">
                  <c:v>2037</c:v>
                </c:pt>
                <c:pt idx="16">
                  <c:v>2038</c:v>
                </c:pt>
                <c:pt idx="17">
                  <c:v>2039</c:v>
                </c:pt>
                <c:pt idx="18">
                  <c:v>2040</c:v>
                </c:pt>
                <c:pt idx="19">
                  <c:v>2041</c:v>
                </c:pt>
                <c:pt idx="20">
                  <c:v>2042</c:v>
                </c:pt>
                <c:pt idx="21">
                  <c:v>2043</c:v>
                </c:pt>
                <c:pt idx="22">
                  <c:v>2044</c:v>
                </c:pt>
                <c:pt idx="23">
                  <c:v>2045</c:v>
                </c:pt>
                <c:pt idx="24">
                  <c:v>2046</c:v>
                </c:pt>
                <c:pt idx="25">
                  <c:v>2047</c:v>
                </c:pt>
                <c:pt idx="26">
                  <c:v>2048</c:v>
                </c:pt>
                <c:pt idx="27">
                  <c:v>2049</c:v>
                </c:pt>
                <c:pt idx="28">
                  <c:v>2050</c:v>
                </c:pt>
                <c:pt idx="29">
                  <c:v>2051</c:v>
                </c:pt>
                <c:pt idx="30">
                  <c:v>2052</c:v>
                </c:pt>
                <c:pt idx="31">
                  <c:v>2053</c:v>
                </c:pt>
                <c:pt idx="32">
                  <c:v>2054</c:v>
                </c:pt>
                <c:pt idx="33">
                  <c:v>2055</c:v>
                </c:pt>
                <c:pt idx="34">
                  <c:v>2056</c:v>
                </c:pt>
                <c:pt idx="35">
                  <c:v>2057</c:v>
                </c:pt>
                <c:pt idx="36">
                  <c:v>2058</c:v>
                </c:pt>
                <c:pt idx="37">
                  <c:v>2059</c:v>
                </c:pt>
                <c:pt idx="38">
                  <c:v>2060</c:v>
                </c:pt>
                <c:pt idx="39">
                  <c:v>2061</c:v>
                </c:pt>
                <c:pt idx="40">
                  <c:v>2062</c:v>
                </c:pt>
                <c:pt idx="41">
                  <c:v>2063</c:v>
                </c:pt>
                <c:pt idx="42">
                  <c:v>2064</c:v>
                </c:pt>
                <c:pt idx="43">
                  <c:v>2065</c:v>
                </c:pt>
                <c:pt idx="44">
                  <c:v>2066</c:v>
                </c:pt>
                <c:pt idx="45">
                  <c:v>2067</c:v>
                </c:pt>
                <c:pt idx="46">
                  <c:v>2068</c:v>
                </c:pt>
                <c:pt idx="47">
                  <c:v>2069</c:v>
                </c:pt>
                <c:pt idx="48">
                  <c:v>2070</c:v>
                </c:pt>
              </c:numCache>
            </c:numRef>
          </c:cat>
          <c:val>
            <c:numRef>
              <c:f>Graph!$C$19:$C$67</c:f>
              <c:numCache>
                <c:formatCode>0.0%</c:formatCode>
                <c:ptCount val="49"/>
                <c:pt idx="1">
                  <c:v>-9.5999999999999992E-3</c:v>
                </c:pt>
                <c:pt idx="2">
                  <c:v>3.7000000000000002E-3</c:v>
                </c:pt>
                <c:pt idx="3">
                  <c:v>3.9000000000000003E-3</c:v>
                </c:pt>
                <c:pt idx="4">
                  <c:v>-2E-3</c:v>
                </c:pt>
                <c:pt idx="5">
                  <c:v>4.7999999999999996E-3</c:v>
                </c:pt>
                <c:pt idx="6">
                  <c:v>5.3E-3</c:v>
                </c:pt>
                <c:pt idx="7">
                  <c:v>6.0000000000000001E-3</c:v>
                </c:pt>
                <c:pt idx="8">
                  <c:v>7.9000000000000008E-3</c:v>
                </c:pt>
                <c:pt idx="9">
                  <c:v>7.9000000000000008E-3</c:v>
                </c:pt>
                <c:pt idx="10">
                  <c:v>7.8000000000000005E-3</c:v>
                </c:pt>
                <c:pt idx="11">
                  <c:v>7.7000000000000002E-3</c:v>
                </c:pt>
                <c:pt idx="12">
                  <c:v>7.4999999999999997E-3</c:v>
                </c:pt>
                <c:pt idx="13">
                  <c:v>7.4999999999999997E-3</c:v>
                </c:pt>
                <c:pt idx="14">
                  <c:v>7.4000000000000003E-3</c:v>
                </c:pt>
                <c:pt idx="15">
                  <c:v>7.3000000000000001E-3</c:v>
                </c:pt>
                <c:pt idx="16">
                  <c:v>7.1999999999999998E-3</c:v>
                </c:pt>
                <c:pt idx="17">
                  <c:v>7.0999999999999995E-3</c:v>
                </c:pt>
                <c:pt idx="18">
                  <c:v>6.9999999999999993E-3</c:v>
                </c:pt>
                <c:pt idx="19">
                  <c:v>6.9999999999999993E-3</c:v>
                </c:pt>
                <c:pt idx="20">
                  <c:v>6.9999999999999993E-3</c:v>
                </c:pt>
                <c:pt idx="21">
                  <c:v>6.9999999999999993E-3</c:v>
                </c:pt>
                <c:pt idx="22">
                  <c:v>6.9999999999999993E-3</c:v>
                </c:pt>
                <c:pt idx="23">
                  <c:v>6.9999999999999993E-3</c:v>
                </c:pt>
                <c:pt idx="24">
                  <c:v>6.9999999999999993E-3</c:v>
                </c:pt>
                <c:pt idx="25">
                  <c:v>6.9999999999999993E-3</c:v>
                </c:pt>
                <c:pt idx="26">
                  <c:v>6.9999999999999993E-3</c:v>
                </c:pt>
                <c:pt idx="27">
                  <c:v>6.9999999999999993E-3</c:v>
                </c:pt>
                <c:pt idx="28">
                  <c:v>6.9999999999999993E-3</c:v>
                </c:pt>
                <c:pt idx="29">
                  <c:v>6.9999999999999993E-3</c:v>
                </c:pt>
                <c:pt idx="30">
                  <c:v>6.9999999999999993E-3</c:v>
                </c:pt>
                <c:pt idx="31">
                  <c:v>6.9999999999999993E-3</c:v>
                </c:pt>
                <c:pt idx="32">
                  <c:v>6.9999999999999993E-3</c:v>
                </c:pt>
                <c:pt idx="33">
                  <c:v>6.9999999999999993E-3</c:v>
                </c:pt>
                <c:pt idx="34">
                  <c:v>6.9999999999999993E-3</c:v>
                </c:pt>
                <c:pt idx="35">
                  <c:v>6.9999999999999993E-3</c:v>
                </c:pt>
                <c:pt idx="36">
                  <c:v>6.9999999999999993E-3</c:v>
                </c:pt>
                <c:pt idx="37">
                  <c:v>6.9999999999999993E-3</c:v>
                </c:pt>
                <c:pt idx="38">
                  <c:v>6.9999999999999993E-3</c:v>
                </c:pt>
                <c:pt idx="39">
                  <c:v>6.9999999999999993E-3</c:v>
                </c:pt>
                <c:pt idx="40">
                  <c:v>6.9999999999999993E-3</c:v>
                </c:pt>
                <c:pt idx="41">
                  <c:v>6.9999999999999993E-3</c:v>
                </c:pt>
                <c:pt idx="42">
                  <c:v>6.9999999999999993E-3</c:v>
                </c:pt>
                <c:pt idx="43">
                  <c:v>6.9999999999999993E-3</c:v>
                </c:pt>
                <c:pt idx="44">
                  <c:v>6.9999999999999993E-3</c:v>
                </c:pt>
                <c:pt idx="45">
                  <c:v>6.9999999999999993E-3</c:v>
                </c:pt>
                <c:pt idx="46">
                  <c:v>6.9999999999999993E-3</c:v>
                </c:pt>
                <c:pt idx="47">
                  <c:v>6.9999999999999993E-3</c:v>
                </c:pt>
                <c:pt idx="48">
                  <c:v>6.9999999999999993E-3</c:v>
                </c:pt>
              </c:numCache>
            </c:numRef>
          </c:val>
          <c:smooth val="0"/>
          <c:extLst>
            <c:ext xmlns:c16="http://schemas.microsoft.com/office/drawing/2014/chart" uri="{C3380CC4-5D6E-409C-BE32-E72D297353CC}">
              <c16:uniqueId val="{00000001-96E1-4890-92B3-BFE13C10C88E}"/>
            </c:ext>
          </c:extLst>
        </c:ser>
        <c:ser>
          <c:idx val="2"/>
          <c:order val="1"/>
          <c:tx>
            <c:strRef>
              <c:f>Graph!$D$18</c:f>
              <c:strCache>
                <c:ptCount val="1"/>
                <c:pt idx="0">
                  <c:v>1,0%</c:v>
                </c:pt>
              </c:strCache>
            </c:strRef>
          </c:tx>
          <c:spPr>
            <a:ln w="28575" cap="rnd">
              <a:solidFill>
                <a:schemeClr val="accent6">
                  <a:lumMod val="75000"/>
                </a:schemeClr>
              </a:solidFill>
              <a:round/>
            </a:ln>
            <a:effectLst/>
          </c:spPr>
          <c:marker>
            <c:symbol val="none"/>
          </c:marker>
          <c:cat>
            <c:numRef>
              <c:f>Graph!$B$19:$B$67</c:f>
              <c:numCache>
                <c:formatCode>General</c:formatCode>
                <c:ptCount val="49"/>
                <c:pt idx="0">
                  <c:v>2022</c:v>
                </c:pt>
                <c:pt idx="1">
                  <c:v>2023</c:v>
                </c:pt>
                <c:pt idx="2">
                  <c:v>2024</c:v>
                </c:pt>
                <c:pt idx="3">
                  <c:v>2025</c:v>
                </c:pt>
                <c:pt idx="4">
                  <c:v>2026</c:v>
                </c:pt>
                <c:pt idx="5">
                  <c:v>2027</c:v>
                </c:pt>
                <c:pt idx="6">
                  <c:v>2028</c:v>
                </c:pt>
                <c:pt idx="7">
                  <c:v>2029</c:v>
                </c:pt>
                <c:pt idx="8">
                  <c:v>2030</c:v>
                </c:pt>
                <c:pt idx="9">
                  <c:v>2031</c:v>
                </c:pt>
                <c:pt idx="10">
                  <c:v>2032</c:v>
                </c:pt>
                <c:pt idx="11">
                  <c:v>2033</c:v>
                </c:pt>
                <c:pt idx="12">
                  <c:v>2034</c:v>
                </c:pt>
                <c:pt idx="13">
                  <c:v>2035</c:v>
                </c:pt>
                <c:pt idx="14">
                  <c:v>2036</c:v>
                </c:pt>
                <c:pt idx="15">
                  <c:v>2037</c:v>
                </c:pt>
                <c:pt idx="16">
                  <c:v>2038</c:v>
                </c:pt>
                <c:pt idx="17">
                  <c:v>2039</c:v>
                </c:pt>
                <c:pt idx="18">
                  <c:v>2040</c:v>
                </c:pt>
                <c:pt idx="19">
                  <c:v>2041</c:v>
                </c:pt>
                <c:pt idx="20">
                  <c:v>2042</c:v>
                </c:pt>
                <c:pt idx="21">
                  <c:v>2043</c:v>
                </c:pt>
                <c:pt idx="22">
                  <c:v>2044</c:v>
                </c:pt>
                <c:pt idx="23">
                  <c:v>2045</c:v>
                </c:pt>
                <c:pt idx="24">
                  <c:v>2046</c:v>
                </c:pt>
                <c:pt idx="25">
                  <c:v>2047</c:v>
                </c:pt>
                <c:pt idx="26">
                  <c:v>2048</c:v>
                </c:pt>
                <c:pt idx="27">
                  <c:v>2049</c:v>
                </c:pt>
                <c:pt idx="28">
                  <c:v>2050</c:v>
                </c:pt>
                <c:pt idx="29">
                  <c:v>2051</c:v>
                </c:pt>
                <c:pt idx="30">
                  <c:v>2052</c:v>
                </c:pt>
                <c:pt idx="31">
                  <c:v>2053</c:v>
                </c:pt>
                <c:pt idx="32">
                  <c:v>2054</c:v>
                </c:pt>
                <c:pt idx="33">
                  <c:v>2055</c:v>
                </c:pt>
                <c:pt idx="34">
                  <c:v>2056</c:v>
                </c:pt>
                <c:pt idx="35">
                  <c:v>2057</c:v>
                </c:pt>
                <c:pt idx="36">
                  <c:v>2058</c:v>
                </c:pt>
                <c:pt idx="37">
                  <c:v>2059</c:v>
                </c:pt>
                <c:pt idx="38">
                  <c:v>2060</c:v>
                </c:pt>
                <c:pt idx="39">
                  <c:v>2061</c:v>
                </c:pt>
                <c:pt idx="40">
                  <c:v>2062</c:v>
                </c:pt>
                <c:pt idx="41">
                  <c:v>2063</c:v>
                </c:pt>
                <c:pt idx="42">
                  <c:v>2064</c:v>
                </c:pt>
                <c:pt idx="43">
                  <c:v>2065</c:v>
                </c:pt>
                <c:pt idx="44">
                  <c:v>2066</c:v>
                </c:pt>
                <c:pt idx="45">
                  <c:v>2067</c:v>
                </c:pt>
                <c:pt idx="46">
                  <c:v>2068</c:v>
                </c:pt>
                <c:pt idx="47">
                  <c:v>2069</c:v>
                </c:pt>
                <c:pt idx="48">
                  <c:v>2070</c:v>
                </c:pt>
              </c:numCache>
            </c:numRef>
          </c:cat>
          <c:val>
            <c:numRef>
              <c:f>Graph!$D$19:$D$67</c:f>
              <c:numCache>
                <c:formatCode>0.0%</c:formatCode>
                <c:ptCount val="49"/>
                <c:pt idx="1">
                  <c:v>-9.5999999999999992E-3</c:v>
                </c:pt>
                <c:pt idx="2">
                  <c:v>3.7000000000000002E-3</c:v>
                </c:pt>
                <c:pt idx="3">
                  <c:v>3.9000000000000003E-3</c:v>
                </c:pt>
                <c:pt idx="4">
                  <c:v>-2E-3</c:v>
                </c:pt>
                <c:pt idx="5">
                  <c:v>4.7999999999999996E-3</c:v>
                </c:pt>
                <c:pt idx="6">
                  <c:v>5.3E-3</c:v>
                </c:pt>
                <c:pt idx="7">
                  <c:v>6.0000000000000001E-3</c:v>
                </c:pt>
                <c:pt idx="8">
                  <c:v>8.199999999999999E-3</c:v>
                </c:pt>
                <c:pt idx="9">
                  <c:v>8.3999999999999995E-3</c:v>
                </c:pt>
                <c:pt idx="10">
                  <c:v>8.6E-3</c:v>
                </c:pt>
                <c:pt idx="11">
                  <c:v>8.8000000000000005E-3</c:v>
                </c:pt>
                <c:pt idx="12">
                  <c:v>8.8999999999999999E-3</c:v>
                </c:pt>
                <c:pt idx="13">
                  <c:v>9.1000000000000004E-3</c:v>
                </c:pt>
                <c:pt idx="14">
                  <c:v>9.300000000000001E-3</c:v>
                </c:pt>
                <c:pt idx="15">
                  <c:v>9.4999999999999998E-3</c:v>
                </c:pt>
                <c:pt idx="16">
                  <c:v>9.5999999999999992E-3</c:v>
                </c:pt>
                <c:pt idx="17">
                  <c:v>9.7999999999999997E-3</c:v>
                </c:pt>
                <c:pt idx="18">
                  <c:v>0.01</c:v>
                </c:pt>
                <c:pt idx="19">
                  <c:v>0.01</c:v>
                </c:pt>
                <c:pt idx="20">
                  <c:v>0.01</c:v>
                </c:pt>
                <c:pt idx="21">
                  <c:v>0.01</c:v>
                </c:pt>
                <c:pt idx="22">
                  <c:v>0.01</c:v>
                </c:pt>
                <c:pt idx="23">
                  <c:v>0.01</c:v>
                </c:pt>
                <c:pt idx="24">
                  <c:v>0.01</c:v>
                </c:pt>
                <c:pt idx="25">
                  <c:v>0.01</c:v>
                </c:pt>
                <c:pt idx="26">
                  <c:v>0.01</c:v>
                </c:pt>
                <c:pt idx="27">
                  <c:v>0.01</c:v>
                </c:pt>
                <c:pt idx="28">
                  <c:v>0.01</c:v>
                </c:pt>
                <c:pt idx="29">
                  <c:v>0.01</c:v>
                </c:pt>
                <c:pt idx="30">
                  <c:v>0.01</c:v>
                </c:pt>
                <c:pt idx="31">
                  <c:v>0.01</c:v>
                </c:pt>
                <c:pt idx="32">
                  <c:v>0.01</c:v>
                </c:pt>
                <c:pt idx="33">
                  <c:v>0.01</c:v>
                </c:pt>
                <c:pt idx="34">
                  <c:v>0.01</c:v>
                </c:pt>
                <c:pt idx="35">
                  <c:v>0.01</c:v>
                </c:pt>
                <c:pt idx="36">
                  <c:v>0.01</c:v>
                </c:pt>
                <c:pt idx="37">
                  <c:v>0.01</c:v>
                </c:pt>
                <c:pt idx="38">
                  <c:v>0.01</c:v>
                </c:pt>
                <c:pt idx="39">
                  <c:v>0.01</c:v>
                </c:pt>
                <c:pt idx="40">
                  <c:v>0.01</c:v>
                </c:pt>
                <c:pt idx="41">
                  <c:v>0.01</c:v>
                </c:pt>
                <c:pt idx="42">
                  <c:v>0.01</c:v>
                </c:pt>
                <c:pt idx="43">
                  <c:v>0.01</c:v>
                </c:pt>
                <c:pt idx="44">
                  <c:v>0.01</c:v>
                </c:pt>
                <c:pt idx="45">
                  <c:v>0.01</c:v>
                </c:pt>
                <c:pt idx="46">
                  <c:v>0.01</c:v>
                </c:pt>
                <c:pt idx="47">
                  <c:v>0.01</c:v>
                </c:pt>
                <c:pt idx="48">
                  <c:v>0.01</c:v>
                </c:pt>
              </c:numCache>
            </c:numRef>
          </c:val>
          <c:smooth val="0"/>
          <c:extLst>
            <c:ext xmlns:c16="http://schemas.microsoft.com/office/drawing/2014/chart" uri="{C3380CC4-5D6E-409C-BE32-E72D297353CC}">
              <c16:uniqueId val="{00000002-96E1-4890-92B3-BFE13C10C88E}"/>
            </c:ext>
          </c:extLst>
        </c:ser>
        <c:ser>
          <c:idx val="0"/>
          <c:order val="2"/>
          <c:tx>
            <c:strRef>
              <c:f>Graph!$E$18</c:f>
              <c:strCache>
                <c:ptCount val="1"/>
                <c:pt idx="0">
                  <c:v>0,7% - avril 2025</c:v>
                </c:pt>
              </c:strCache>
            </c:strRef>
          </c:tx>
          <c:spPr>
            <a:ln w="28575" cap="rnd">
              <a:solidFill>
                <a:srgbClr val="FF0000"/>
              </a:solidFill>
              <a:prstDash val="sysDash"/>
              <a:round/>
            </a:ln>
            <a:effectLst/>
          </c:spPr>
          <c:marker>
            <c:symbol val="none"/>
          </c:marker>
          <c:val>
            <c:numRef>
              <c:f>Graph!$E$19:$E$67</c:f>
              <c:numCache>
                <c:formatCode>0.0%</c:formatCode>
                <c:ptCount val="49"/>
                <c:pt idx="1">
                  <c:v>-7.9000000000000008E-3</c:v>
                </c:pt>
                <c:pt idx="2">
                  <c:v>7.8000000000000005E-3</c:v>
                </c:pt>
                <c:pt idx="3">
                  <c:v>4.1999999999999997E-3</c:v>
                </c:pt>
                <c:pt idx="4">
                  <c:v>4.8999999999999998E-3</c:v>
                </c:pt>
                <c:pt idx="5">
                  <c:v>5.3E-3</c:v>
                </c:pt>
                <c:pt idx="6">
                  <c:v>6.0000000000000001E-3</c:v>
                </c:pt>
                <c:pt idx="7">
                  <c:v>4.5999999999999999E-3</c:v>
                </c:pt>
                <c:pt idx="8">
                  <c:v>9.300000000000001E-3</c:v>
                </c:pt>
                <c:pt idx="9">
                  <c:v>9.1999999999999998E-3</c:v>
                </c:pt>
                <c:pt idx="10">
                  <c:v>9.1000000000000004E-3</c:v>
                </c:pt>
                <c:pt idx="11">
                  <c:v>7.6E-3</c:v>
                </c:pt>
                <c:pt idx="12">
                  <c:v>7.4999999999999997E-3</c:v>
                </c:pt>
                <c:pt idx="13">
                  <c:v>7.4999999999999997E-3</c:v>
                </c:pt>
                <c:pt idx="14">
                  <c:v>7.4000000000000003E-3</c:v>
                </c:pt>
                <c:pt idx="15">
                  <c:v>7.3000000000000001E-3</c:v>
                </c:pt>
                <c:pt idx="16">
                  <c:v>7.1999999999999998E-3</c:v>
                </c:pt>
                <c:pt idx="17">
                  <c:v>7.0999999999999995E-3</c:v>
                </c:pt>
                <c:pt idx="18">
                  <c:v>6.9999999999999993E-3</c:v>
                </c:pt>
                <c:pt idx="19">
                  <c:v>6.9999999999999993E-3</c:v>
                </c:pt>
                <c:pt idx="20">
                  <c:v>6.9999999999999993E-3</c:v>
                </c:pt>
                <c:pt idx="21">
                  <c:v>6.9999999999999993E-3</c:v>
                </c:pt>
                <c:pt idx="22">
                  <c:v>6.9999999999999993E-3</c:v>
                </c:pt>
                <c:pt idx="23">
                  <c:v>6.9999999999999993E-3</c:v>
                </c:pt>
                <c:pt idx="24">
                  <c:v>6.9999999999999993E-3</c:v>
                </c:pt>
                <c:pt idx="25">
                  <c:v>6.9999999999999993E-3</c:v>
                </c:pt>
                <c:pt idx="26">
                  <c:v>6.9999999999999993E-3</c:v>
                </c:pt>
                <c:pt idx="27">
                  <c:v>6.9999999999999993E-3</c:v>
                </c:pt>
                <c:pt idx="28">
                  <c:v>6.9999999999999993E-3</c:v>
                </c:pt>
                <c:pt idx="29">
                  <c:v>6.9999999999999993E-3</c:v>
                </c:pt>
                <c:pt idx="30">
                  <c:v>6.9999999999999993E-3</c:v>
                </c:pt>
                <c:pt idx="31">
                  <c:v>6.9999999999999993E-3</c:v>
                </c:pt>
                <c:pt idx="32">
                  <c:v>6.9999999999999993E-3</c:v>
                </c:pt>
                <c:pt idx="33">
                  <c:v>6.9999999999999993E-3</c:v>
                </c:pt>
                <c:pt idx="34">
                  <c:v>6.9999999999999993E-3</c:v>
                </c:pt>
                <c:pt idx="35">
                  <c:v>6.9999999999999993E-3</c:v>
                </c:pt>
                <c:pt idx="36">
                  <c:v>6.9999999999999993E-3</c:v>
                </c:pt>
                <c:pt idx="37">
                  <c:v>6.9999999999999993E-3</c:v>
                </c:pt>
                <c:pt idx="38">
                  <c:v>6.9999999999999993E-3</c:v>
                </c:pt>
                <c:pt idx="39">
                  <c:v>6.9999999999999993E-3</c:v>
                </c:pt>
                <c:pt idx="40">
                  <c:v>6.9999999999999993E-3</c:v>
                </c:pt>
                <c:pt idx="41">
                  <c:v>6.9999999999999993E-3</c:v>
                </c:pt>
                <c:pt idx="42">
                  <c:v>6.9999999999999993E-3</c:v>
                </c:pt>
                <c:pt idx="43">
                  <c:v>6.9999999999999993E-3</c:v>
                </c:pt>
                <c:pt idx="44">
                  <c:v>6.9999999999999993E-3</c:v>
                </c:pt>
                <c:pt idx="45">
                  <c:v>6.9999999999999993E-3</c:v>
                </c:pt>
                <c:pt idx="46">
                  <c:v>6.9999999999999993E-3</c:v>
                </c:pt>
                <c:pt idx="47">
                  <c:v>6.9999999999999993E-3</c:v>
                </c:pt>
                <c:pt idx="48">
                  <c:v>6.9999999999999993E-3</c:v>
                </c:pt>
              </c:numCache>
            </c:numRef>
          </c:val>
          <c:smooth val="0"/>
          <c:extLst>
            <c:ext xmlns:c16="http://schemas.microsoft.com/office/drawing/2014/chart" uri="{C3380CC4-5D6E-409C-BE32-E72D297353CC}">
              <c16:uniqueId val="{00000000-240F-49B8-9EC9-6443012D8BD0}"/>
            </c:ext>
          </c:extLst>
        </c:ser>
        <c:ser>
          <c:idx val="4"/>
          <c:order val="3"/>
          <c:tx>
            <c:strRef>
              <c:f>Graph!$F$18</c:f>
              <c:strCache>
                <c:ptCount val="1"/>
                <c:pt idx="0">
                  <c:v>0,7%</c:v>
                </c:pt>
              </c:strCache>
            </c:strRef>
          </c:tx>
          <c:spPr>
            <a:ln w="28575" cap="rnd">
              <a:solidFill>
                <a:srgbClr val="FF0000"/>
              </a:solidFill>
              <a:round/>
            </a:ln>
            <a:effectLst/>
          </c:spPr>
          <c:marker>
            <c:symbol val="none"/>
          </c:marker>
          <c:cat>
            <c:numRef>
              <c:f>Graph!$B$19:$B$67</c:f>
              <c:numCache>
                <c:formatCode>General</c:formatCode>
                <c:ptCount val="49"/>
                <c:pt idx="0">
                  <c:v>2022</c:v>
                </c:pt>
                <c:pt idx="1">
                  <c:v>2023</c:v>
                </c:pt>
                <c:pt idx="2">
                  <c:v>2024</c:v>
                </c:pt>
                <c:pt idx="3">
                  <c:v>2025</c:v>
                </c:pt>
                <c:pt idx="4">
                  <c:v>2026</c:v>
                </c:pt>
                <c:pt idx="5">
                  <c:v>2027</c:v>
                </c:pt>
                <c:pt idx="6">
                  <c:v>2028</c:v>
                </c:pt>
                <c:pt idx="7">
                  <c:v>2029</c:v>
                </c:pt>
                <c:pt idx="8">
                  <c:v>2030</c:v>
                </c:pt>
                <c:pt idx="9">
                  <c:v>2031</c:v>
                </c:pt>
                <c:pt idx="10">
                  <c:v>2032</c:v>
                </c:pt>
                <c:pt idx="11">
                  <c:v>2033</c:v>
                </c:pt>
                <c:pt idx="12">
                  <c:v>2034</c:v>
                </c:pt>
                <c:pt idx="13">
                  <c:v>2035</c:v>
                </c:pt>
                <c:pt idx="14">
                  <c:v>2036</c:v>
                </c:pt>
                <c:pt idx="15">
                  <c:v>2037</c:v>
                </c:pt>
                <c:pt idx="16">
                  <c:v>2038</c:v>
                </c:pt>
                <c:pt idx="17">
                  <c:v>2039</c:v>
                </c:pt>
                <c:pt idx="18">
                  <c:v>2040</c:v>
                </c:pt>
                <c:pt idx="19">
                  <c:v>2041</c:v>
                </c:pt>
                <c:pt idx="20">
                  <c:v>2042</c:v>
                </c:pt>
                <c:pt idx="21">
                  <c:v>2043</c:v>
                </c:pt>
                <c:pt idx="22">
                  <c:v>2044</c:v>
                </c:pt>
                <c:pt idx="23">
                  <c:v>2045</c:v>
                </c:pt>
                <c:pt idx="24">
                  <c:v>2046</c:v>
                </c:pt>
                <c:pt idx="25">
                  <c:v>2047</c:v>
                </c:pt>
                <c:pt idx="26">
                  <c:v>2048</c:v>
                </c:pt>
                <c:pt idx="27">
                  <c:v>2049</c:v>
                </c:pt>
                <c:pt idx="28">
                  <c:v>2050</c:v>
                </c:pt>
                <c:pt idx="29">
                  <c:v>2051</c:v>
                </c:pt>
                <c:pt idx="30">
                  <c:v>2052</c:v>
                </c:pt>
                <c:pt idx="31">
                  <c:v>2053</c:v>
                </c:pt>
                <c:pt idx="32">
                  <c:v>2054</c:v>
                </c:pt>
                <c:pt idx="33">
                  <c:v>2055</c:v>
                </c:pt>
                <c:pt idx="34">
                  <c:v>2056</c:v>
                </c:pt>
                <c:pt idx="35">
                  <c:v>2057</c:v>
                </c:pt>
                <c:pt idx="36">
                  <c:v>2058</c:v>
                </c:pt>
                <c:pt idx="37">
                  <c:v>2059</c:v>
                </c:pt>
                <c:pt idx="38">
                  <c:v>2060</c:v>
                </c:pt>
                <c:pt idx="39">
                  <c:v>2061</c:v>
                </c:pt>
                <c:pt idx="40">
                  <c:v>2062</c:v>
                </c:pt>
                <c:pt idx="41">
                  <c:v>2063</c:v>
                </c:pt>
                <c:pt idx="42">
                  <c:v>2064</c:v>
                </c:pt>
                <c:pt idx="43">
                  <c:v>2065</c:v>
                </c:pt>
                <c:pt idx="44">
                  <c:v>2066</c:v>
                </c:pt>
                <c:pt idx="45">
                  <c:v>2067</c:v>
                </c:pt>
                <c:pt idx="46">
                  <c:v>2068</c:v>
                </c:pt>
                <c:pt idx="47">
                  <c:v>2069</c:v>
                </c:pt>
                <c:pt idx="48">
                  <c:v>2070</c:v>
                </c:pt>
              </c:numCache>
            </c:numRef>
          </c:cat>
          <c:val>
            <c:numRef>
              <c:f>Graph!$F$19:$F$67</c:f>
              <c:numCache>
                <c:formatCode>0.0%</c:formatCode>
                <c:ptCount val="49"/>
                <c:pt idx="1">
                  <c:v>-9.5999999999999992E-3</c:v>
                </c:pt>
                <c:pt idx="2">
                  <c:v>3.7000000000000002E-3</c:v>
                </c:pt>
                <c:pt idx="3">
                  <c:v>3.9000000000000003E-3</c:v>
                </c:pt>
                <c:pt idx="4">
                  <c:v>-2E-3</c:v>
                </c:pt>
                <c:pt idx="5">
                  <c:v>4.7999999999999996E-3</c:v>
                </c:pt>
                <c:pt idx="6">
                  <c:v>5.3E-3</c:v>
                </c:pt>
                <c:pt idx="7">
                  <c:v>6.0000000000000001E-3</c:v>
                </c:pt>
                <c:pt idx="8">
                  <c:v>7.9000000000000008E-3</c:v>
                </c:pt>
                <c:pt idx="9">
                  <c:v>7.9000000000000008E-3</c:v>
                </c:pt>
                <c:pt idx="10">
                  <c:v>7.8000000000000005E-3</c:v>
                </c:pt>
                <c:pt idx="11">
                  <c:v>7.7000000000000002E-3</c:v>
                </c:pt>
                <c:pt idx="12">
                  <c:v>7.4999999999999997E-3</c:v>
                </c:pt>
                <c:pt idx="13">
                  <c:v>7.4999999999999997E-3</c:v>
                </c:pt>
                <c:pt idx="14">
                  <c:v>7.4000000000000003E-3</c:v>
                </c:pt>
                <c:pt idx="15">
                  <c:v>7.3000000000000001E-3</c:v>
                </c:pt>
                <c:pt idx="16">
                  <c:v>7.1999999999999998E-3</c:v>
                </c:pt>
                <c:pt idx="17">
                  <c:v>7.0999999999999995E-3</c:v>
                </c:pt>
                <c:pt idx="18">
                  <c:v>6.9999999999999993E-3</c:v>
                </c:pt>
                <c:pt idx="19">
                  <c:v>6.9999999999999993E-3</c:v>
                </c:pt>
                <c:pt idx="20">
                  <c:v>6.9999999999999993E-3</c:v>
                </c:pt>
                <c:pt idx="21">
                  <c:v>6.9999999999999993E-3</c:v>
                </c:pt>
                <c:pt idx="22">
                  <c:v>6.9999999999999993E-3</c:v>
                </c:pt>
                <c:pt idx="23">
                  <c:v>6.9999999999999993E-3</c:v>
                </c:pt>
                <c:pt idx="24">
                  <c:v>6.9999999999999993E-3</c:v>
                </c:pt>
                <c:pt idx="25">
                  <c:v>6.9999999999999993E-3</c:v>
                </c:pt>
                <c:pt idx="26">
                  <c:v>6.9999999999999993E-3</c:v>
                </c:pt>
                <c:pt idx="27">
                  <c:v>6.9999999999999993E-3</c:v>
                </c:pt>
                <c:pt idx="28">
                  <c:v>6.9999999999999993E-3</c:v>
                </c:pt>
                <c:pt idx="29">
                  <c:v>6.9999999999999993E-3</c:v>
                </c:pt>
                <c:pt idx="30">
                  <c:v>6.9999999999999993E-3</c:v>
                </c:pt>
                <c:pt idx="31">
                  <c:v>6.9999999999999993E-3</c:v>
                </c:pt>
                <c:pt idx="32">
                  <c:v>6.9999999999999993E-3</c:v>
                </c:pt>
                <c:pt idx="33">
                  <c:v>6.9999999999999993E-3</c:v>
                </c:pt>
                <c:pt idx="34">
                  <c:v>6.9999999999999993E-3</c:v>
                </c:pt>
                <c:pt idx="35">
                  <c:v>6.9999999999999993E-3</c:v>
                </c:pt>
                <c:pt idx="36">
                  <c:v>6.9999999999999993E-3</c:v>
                </c:pt>
                <c:pt idx="37">
                  <c:v>6.9999999999999993E-3</c:v>
                </c:pt>
                <c:pt idx="38">
                  <c:v>6.9999999999999993E-3</c:v>
                </c:pt>
                <c:pt idx="39">
                  <c:v>6.9999999999999993E-3</c:v>
                </c:pt>
                <c:pt idx="40">
                  <c:v>6.9999999999999993E-3</c:v>
                </c:pt>
                <c:pt idx="41">
                  <c:v>6.9999999999999993E-3</c:v>
                </c:pt>
                <c:pt idx="42">
                  <c:v>6.9999999999999993E-3</c:v>
                </c:pt>
                <c:pt idx="43">
                  <c:v>6.9999999999999993E-3</c:v>
                </c:pt>
                <c:pt idx="44">
                  <c:v>6.9999999999999993E-3</c:v>
                </c:pt>
                <c:pt idx="45">
                  <c:v>6.9999999999999993E-3</c:v>
                </c:pt>
                <c:pt idx="46">
                  <c:v>6.9999999999999993E-3</c:v>
                </c:pt>
                <c:pt idx="47">
                  <c:v>6.9999999999999993E-3</c:v>
                </c:pt>
                <c:pt idx="48">
                  <c:v>6.9999999999999993E-3</c:v>
                </c:pt>
              </c:numCache>
            </c:numRef>
          </c:val>
          <c:smooth val="0"/>
          <c:extLst>
            <c:ext xmlns:c16="http://schemas.microsoft.com/office/drawing/2014/chart" uri="{C3380CC4-5D6E-409C-BE32-E72D297353CC}">
              <c16:uniqueId val="{00000000-1497-40A7-A2C8-A93F55075B8F}"/>
            </c:ext>
          </c:extLst>
        </c:ser>
        <c:ser>
          <c:idx val="3"/>
          <c:order val="4"/>
          <c:tx>
            <c:strRef>
              <c:f>Graph!$G$18</c:f>
              <c:strCache>
                <c:ptCount val="1"/>
                <c:pt idx="0">
                  <c:v>0,4%</c:v>
                </c:pt>
              </c:strCache>
            </c:strRef>
          </c:tx>
          <c:spPr>
            <a:ln w="28575" cap="rnd">
              <a:solidFill>
                <a:srgbClr val="800000"/>
              </a:solidFill>
              <a:round/>
            </a:ln>
            <a:effectLst/>
          </c:spPr>
          <c:marker>
            <c:symbol val="none"/>
          </c:marker>
          <c:cat>
            <c:numRef>
              <c:f>Graph!$B$19:$B$67</c:f>
              <c:numCache>
                <c:formatCode>General</c:formatCode>
                <c:ptCount val="49"/>
                <c:pt idx="0">
                  <c:v>2022</c:v>
                </c:pt>
                <c:pt idx="1">
                  <c:v>2023</c:v>
                </c:pt>
                <c:pt idx="2">
                  <c:v>2024</c:v>
                </c:pt>
                <c:pt idx="3">
                  <c:v>2025</c:v>
                </c:pt>
                <c:pt idx="4">
                  <c:v>2026</c:v>
                </c:pt>
                <c:pt idx="5">
                  <c:v>2027</c:v>
                </c:pt>
                <c:pt idx="6">
                  <c:v>2028</c:v>
                </c:pt>
                <c:pt idx="7">
                  <c:v>2029</c:v>
                </c:pt>
                <c:pt idx="8">
                  <c:v>2030</c:v>
                </c:pt>
                <c:pt idx="9">
                  <c:v>2031</c:v>
                </c:pt>
                <c:pt idx="10">
                  <c:v>2032</c:v>
                </c:pt>
                <c:pt idx="11">
                  <c:v>2033</c:v>
                </c:pt>
                <c:pt idx="12">
                  <c:v>2034</c:v>
                </c:pt>
                <c:pt idx="13">
                  <c:v>2035</c:v>
                </c:pt>
                <c:pt idx="14">
                  <c:v>2036</c:v>
                </c:pt>
                <c:pt idx="15">
                  <c:v>2037</c:v>
                </c:pt>
                <c:pt idx="16">
                  <c:v>2038</c:v>
                </c:pt>
                <c:pt idx="17">
                  <c:v>2039</c:v>
                </c:pt>
                <c:pt idx="18">
                  <c:v>2040</c:v>
                </c:pt>
                <c:pt idx="19">
                  <c:v>2041</c:v>
                </c:pt>
                <c:pt idx="20">
                  <c:v>2042</c:v>
                </c:pt>
                <c:pt idx="21">
                  <c:v>2043</c:v>
                </c:pt>
                <c:pt idx="22">
                  <c:v>2044</c:v>
                </c:pt>
                <c:pt idx="23">
                  <c:v>2045</c:v>
                </c:pt>
                <c:pt idx="24">
                  <c:v>2046</c:v>
                </c:pt>
                <c:pt idx="25">
                  <c:v>2047</c:v>
                </c:pt>
                <c:pt idx="26">
                  <c:v>2048</c:v>
                </c:pt>
                <c:pt idx="27">
                  <c:v>2049</c:v>
                </c:pt>
                <c:pt idx="28">
                  <c:v>2050</c:v>
                </c:pt>
                <c:pt idx="29">
                  <c:v>2051</c:v>
                </c:pt>
                <c:pt idx="30">
                  <c:v>2052</c:v>
                </c:pt>
                <c:pt idx="31">
                  <c:v>2053</c:v>
                </c:pt>
                <c:pt idx="32">
                  <c:v>2054</c:v>
                </c:pt>
                <c:pt idx="33">
                  <c:v>2055</c:v>
                </c:pt>
                <c:pt idx="34">
                  <c:v>2056</c:v>
                </c:pt>
                <c:pt idx="35">
                  <c:v>2057</c:v>
                </c:pt>
                <c:pt idx="36">
                  <c:v>2058</c:v>
                </c:pt>
                <c:pt idx="37">
                  <c:v>2059</c:v>
                </c:pt>
                <c:pt idx="38">
                  <c:v>2060</c:v>
                </c:pt>
                <c:pt idx="39">
                  <c:v>2061</c:v>
                </c:pt>
                <c:pt idx="40">
                  <c:v>2062</c:v>
                </c:pt>
                <c:pt idx="41">
                  <c:v>2063</c:v>
                </c:pt>
                <c:pt idx="42">
                  <c:v>2064</c:v>
                </c:pt>
                <c:pt idx="43">
                  <c:v>2065</c:v>
                </c:pt>
                <c:pt idx="44">
                  <c:v>2066</c:v>
                </c:pt>
                <c:pt idx="45">
                  <c:v>2067</c:v>
                </c:pt>
                <c:pt idx="46">
                  <c:v>2068</c:v>
                </c:pt>
                <c:pt idx="47">
                  <c:v>2069</c:v>
                </c:pt>
                <c:pt idx="48">
                  <c:v>2070</c:v>
                </c:pt>
              </c:numCache>
            </c:numRef>
          </c:cat>
          <c:val>
            <c:numRef>
              <c:f>Graph!$G$19:$G$67</c:f>
              <c:numCache>
                <c:formatCode>0.0%</c:formatCode>
                <c:ptCount val="49"/>
                <c:pt idx="1">
                  <c:v>-9.5999999999999992E-3</c:v>
                </c:pt>
                <c:pt idx="2">
                  <c:v>3.7000000000000002E-3</c:v>
                </c:pt>
                <c:pt idx="3">
                  <c:v>3.9000000000000003E-3</c:v>
                </c:pt>
                <c:pt idx="4">
                  <c:v>-2E-3</c:v>
                </c:pt>
                <c:pt idx="5">
                  <c:v>4.7999999999999996E-3</c:v>
                </c:pt>
                <c:pt idx="6">
                  <c:v>5.3E-3</c:v>
                </c:pt>
                <c:pt idx="7">
                  <c:v>6.0000000000000001E-3</c:v>
                </c:pt>
                <c:pt idx="8">
                  <c:v>7.7000000000000002E-3</c:v>
                </c:pt>
                <c:pt idx="9">
                  <c:v>7.3000000000000001E-3</c:v>
                </c:pt>
                <c:pt idx="10">
                  <c:v>6.8999999999999999E-3</c:v>
                </c:pt>
                <c:pt idx="11">
                  <c:v>6.6E-3</c:v>
                </c:pt>
                <c:pt idx="12">
                  <c:v>6.1999999999999998E-3</c:v>
                </c:pt>
                <c:pt idx="13">
                  <c:v>5.7999999999999996E-3</c:v>
                </c:pt>
                <c:pt idx="14">
                  <c:v>5.5000000000000005E-3</c:v>
                </c:pt>
                <c:pt idx="15">
                  <c:v>5.1000000000000004E-3</c:v>
                </c:pt>
                <c:pt idx="16">
                  <c:v>4.6999999999999993E-3</c:v>
                </c:pt>
                <c:pt idx="17">
                  <c:v>4.4000000000000003E-3</c:v>
                </c:pt>
                <c:pt idx="18">
                  <c:v>4.0000000000000001E-3</c:v>
                </c:pt>
                <c:pt idx="19">
                  <c:v>4.0000000000000001E-3</c:v>
                </c:pt>
                <c:pt idx="20">
                  <c:v>4.0000000000000001E-3</c:v>
                </c:pt>
                <c:pt idx="21">
                  <c:v>4.0000000000000001E-3</c:v>
                </c:pt>
                <c:pt idx="22">
                  <c:v>4.0000000000000001E-3</c:v>
                </c:pt>
                <c:pt idx="23">
                  <c:v>4.0000000000000001E-3</c:v>
                </c:pt>
                <c:pt idx="24">
                  <c:v>4.0000000000000001E-3</c:v>
                </c:pt>
                <c:pt idx="25">
                  <c:v>4.0000000000000001E-3</c:v>
                </c:pt>
                <c:pt idx="26">
                  <c:v>4.0000000000000001E-3</c:v>
                </c:pt>
                <c:pt idx="27">
                  <c:v>4.0000000000000001E-3</c:v>
                </c:pt>
                <c:pt idx="28">
                  <c:v>4.0000000000000001E-3</c:v>
                </c:pt>
                <c:pt idx="29">
                  <c:v>4.0000000000000001E-3</c:v>
                </c:pt>
                <c:pt idx="30">
                  <c:v>4.0000000000000001E-3</c:v>
                </c:pt>
                <c:pt idx="31">
                  <c:v>4.0000000000000001E-3</c:v>
                </c:pt>
                <c:pt idx="32">
                  <c:v>4.0000000000000001E-3</c:v>
                </c:pt>
                <c:pt idx="33">
                  <c:v>4.0000000000000001E-3</c:v>
                </c:pt>
                <c:pt idx="34">
                  <c:v>4.0000000000000001E-3</c:v>
                </c:pt>
                <c:pt idx="35">
                  <c:v>4.0000000000000001E-3</c:v>
                </c:pt>
                <c:pt idx="36">
                  <c:v>4.0000000000000001E-3</c:v>
                </c:pt>
                <c:pt idx="37">
                  <c:v>4.0000000000000001E-3</c:v>
                </c:pt>
                <c:pt idx="38">
                  <c:v>4.0000000000000001E-3</c:v>
                </c:pt>
                <c:pt idx="39">
                  <c:v>4.0000000000000001E-3</c:v>
                </c:pt>
                <c:pt idx="40">
                  <c:v>4.0000000000000001E-3</c:v>
                </c:pt>
                <c:pt idx="41">
                  <c:v>4.0000000000000001E-3</c:v>
                </c:pt>
                <c:pt idx="42">
                  <c:v>4.0000000000000001E-3</c:v>
                </c:pt>
                <c:pt idx="43">
                  <c:v>4.0000000000000001E-3</c:v>
                </c:pt>
                <c:pt idx="44">
                  <c:v>4.0000000000000001E-3</c:v>
                </c:pt>
                <c:pt idx="45">
                  <c:v>4.0000000000000001E-3</c:v>
                </c:pt>
                <c:pt idx="46">
                  <c:v>4.0000000000000001E-3</c:v>
                </c:pt>
                <c:pt idx="47">
                  <c:v>4.0000000000000001E-3</c:v>
                </c:pt>
                <c:pt idx="48">
                  <c:v>4.0000000000000001E-3</c:v>
                </c:pt>
              </c:numCache>
            </c:numRef>
          </c:val>
          <c:smooth val="0"/>
          <c:extLst>
            <c:ext xmlns:c16="http://schemas.microsoft.com/office/drawing/2014/chart" uri="{C3380CC4-5D6E-409C-BE32-E72D297353CC}">
              <c16:uniqueId val="{00000003-96E1-4890-92B3-BFE13C10C88E}"/>
            </c:ext>
          </c:extLst>
        </c:ser>
        <c:dLbls>
          <c:showLegendKey val="0"/>
          <c:showVal val="0"/>
          <c:showCatName val="0"/>
          <c:showSerName val="0"/>
          <c:showPercent val="0"/>
          <c:showBubbleSize val="0"/>
        </c:dLbls>
        <c:smooth val="0"/>
        <c:axId val="1605175807"/>
        <c:axId val="1605172895"/>
      </c:lineChart>
      <c:catAx>
        <c:axId val="160517580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605172895"/>
        <c:crosses val="autoZero"/>
        <c:auto val="1"/>
        <c:lblAlgn val="ctr"/>
        <c:lblOffset val="100"/>
        <c:noMultiLvlLbl val="0"/>
      </c:catAx>
      <c:valAx>
        <c:axId val="1605172895"/>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60517580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1"/>
          <c:order val="0"/>
          <c:tx>
            <c:strRef>
              <c:f>Graph!$J$18</c:f>
              <c:strCache>
                <c:ptCount val="1"/>
                <c:pt idx="0">
                  <c:v>Sc_0,7% CSR</c:v>
                </c:pt>
              </c:strCache>
            </c:strRef>
          </c:tx>
          <c:spPr>
            <a:ln w="28575" cap="rnd">
              <a:solidFill>
                <a:schemeClr val="accent5">
                  <a:lumMod val="75000"/>
                </a:schemeClr>
              </a:solidFill>
              <a:round/>
            </a:ln>
            <a:effectLst/>
          </c:spPr>
          <c:marker>
            <c:symbol val="none"/>
          </c:marker>
          <c:cat>
            <c:numRef>
              <c:f>Graph!$I$19:$I$67</c:f>
              <c:numCache>
                <c:formatCode>General</c:formatCode>
                <c:ptCount val="49"/>
                <c:pt idx="0">
                  <c:v>2022</c:v>
                </c:pt>
                <c:pt idx="1">
                  <c:v>2023</c:v>
                </c:pt>
                <c:pt idx="2">
                  <c:v>2024</c:v>
                </c:pt>
                <c:pt idx="3">
                  <c:v>2025</c:v>
                </c:pt>
                <c:pt idx="4">
                  <c:v>2026</c:v>
                </c:pt>
                <c:pt idx="5">
                  <c:v>2027</c:v>
                </c:pt>
                <c:pt idx="6">
                  <c:v>2028</c:v>
                </c:pt>
                <c:pt idx="7">
                  <c:v>2029</c:v>
                </c:pt>
                <c:pt idx="8">
                  <c:v>2030</c:v>
                </c:pt>
                <c:pt idx="9">
                  <c:v>2031</c:v>
                </c:pt>
                <c:pt idx="10">
                  <c:v>2032</c:v>
                </c:pt>
                <c:pt idx="11">
                  <c:v>2033</c:v>
                </c:pt>
                <c:pt idx="12">
                  <c:v>2034</c:v>
                </c:pt>
                <c:pt idx="13">
                  <c:v>2035</c:v>
                </c:pt>
                <c:pt idx="14">
                  <c:v>2036</c:v>
                </c:pt>
                <c:pt idx="15">
                  <c:v>2037</c:v>
                </c:pt>
                <c:pt idx="16">
                  <c:v>2038</c:v>
                </c:pt>
                <c:pt idx="17">
                  <c:v>2039</c:v>
                </c:pt>
                <c:pt idx="18">
                  <c:v>2040</c:v>
                </c:pt>
                <c:pt idx="19">
                  <c:v>2041</c:v>
                </c:pt>
                <c:pt idx="20">
                  <c:v>2042</c:v>
                </c:pt>
                <c:pt idx="21">
                  <c:v>2043</c:v>
                </c:pt>
                <c:pt idx="22">
                  <c:v>2044</c:v>
                </c:pt>
                <c:pt idx="23">
                  <c:v>2045</c:v>
                </c:pt>
                <c:pt idx="24">
                  <c:v>2046</c:v>
                </c:pt>
                <c:pt idx="25">
                  <c:v>2047</c:v>
                </c:pt>
                <c:pt idx="26">
                  <c:v>2048</c:v>
                </c:pt>
                <c:pt idx="27">
                  <c:v>2049</c:v>
                </c:pt>
                <c:pt idx="28">
                  <c:v>2050</c:v>
                </c:pt>
                <c:pt idx="29">
                  <c:v>2051</c:v>
                </c:pt>
                <c:pt idx="30">
                  <c:v>2052</c:v>
                </c:pt>
                <c:pt idx="31">
                  <c:v>2053</c:v>
                </c:pt>
                <c:pt idx="32">
                  <c:v>2054</c:v>
                </c:pt>
                <c:pt idx="33">
                  <c:v>2055</c:v>
                </c:pt>
                <c:pt idx="34">
                  <c:v>2056</c:v>
                </c:pt>
                <c:pt idx="35">
                  <c:v>2057</c:v>
                </c:pt>
                <c:pt idx="36">
                  <c:v>2058</c:v>
                </c:pt>
                <c:pt idx="37">
                  <c:v>2059</c:v>
                </c:pt>
                <c:pt idx="38">
                  <c:v>2060</c:v>
                </c:pt>
                <c:pt idx="39">
                  <c:v>2061</c:v>
                </c:pt>
                <c:pt idx="40">
                  <c:v>2062</c:v>
                </c:pt>
                <c:pt idx="41">
                  <c:v>2063</c:v>
                </c:pt>
                <c:pt idx="42">
                  <c:v>2064</c:v>
                </c:pt>
                <c:pt idx="43">
                  <c:v>2065</c:v>
                </c:pt>
                <c:pt idx="44">
                  <c:v>2066</c:v>
                </c:pt>
                <c:pt idx="45">
                  <c:v>2067</c:v>
                </c:pt>
                <c:pt idx="46">
                  <c:v>2068</c:v>
                </c:pt>
                <c:pt idx="47">
                  <c:v>2069</c:v>
                </c:pt>
                <c:pt idx="48">
                  <c:v>2070</c:v>
                </c:pt>
              </c:numCache>
            </c:numRef>
          </c:cat>
          <c:val>
            <c:numRef>
              <c:f>Graph!$J$19:$J$67</c:f>
              <c:numCache>
                <c:formatCode>0.0%</c:formatCode>
                <c:ptCount val="49"/>
                <c:pt idx="1">
                  <c:v>-5.0634843148712472E-3</c:v>
                </c:pt>
                <c:pt idx="2">
                  <c:v>8.8184777165747352E-3</c:v>
                </c:pt>
                <c:pt idx="3">
                  <c:v>9.92028629620334E-3</c:v>
                </c:pt>
                <c:pt idx="4">
                  <c:v>3.5065059549850286E-3</c:v>
                </c:pt>
                <c:pt idx="5">
                  <c:v>1.1986398648964558E-2</c:v>
                </c:pt>
                <c:pt idx="6">
                  <c:v>1.1022416228022358E-2</c:v>
                </c:pt>
                <c:pt idx="7">
                  <c:v>1.1110881140545814E-2</c:v>
                </c:pt>
                <c:pt idx="8">
                  <c:v>1.1127211157744288E-2</c:v>
                </c:pt>
                <c:pt idx="9">
                  <c:v>1.0338825165626675E-2</c:v>
                </c:pt>
                <c:pt idx="10">
                  <c:v>9.5504391735088401E-3</c:v>
                </c:pt>
                <c:pt idx="11">
                  <c:v>8.7620531813910052E-3</c:v>
                </c:pt>
                <c:pt idx="12">
                  <c:v>7.9736671892731703E-3</c:v>
                </c:pt>
                <c:pt idx="13">
                  <c:v>7.9736671892731703E-3</c:v>
                </c:pt>
                <c:pt idx="14">
                  <c:v>7.8024634561788542E-3</c:v>
                </c:pt>
                <c:pt idx="15">
                  <c:v>7.6492747422556295E-3</c:v>
                </c:pt>
                <c:pt idx="16">
                  <c:v>7.525356169245434E-3</c:v>
                </c:pt>
                <c:pt idx="17">
                  <c:v>7.4097787382227942E-3</c:v>
                </c:pt>
                <c:pt idx="18">
                  <c:v>7.2587327641631116E-3</c:v>
                </c:pt>
                <c:pt idx="19">
                  <c:v>7.2029477752588722E-3</c:v>
                </c:pt>
                <c:pt idx="20">
                  <c:v>7.1816223726357542E-3</c:v>
                </c:pt>
                <c:pt idx="21">
                  <c:v>7.1573250628480523E-3</c:v>
                </c:pt>
                <c:pt idx="22">
                  <c:v>7.1394861225493322E-3</c:v>
                </c:pt>
                <c:pt idx="23">
                  <c:v>7.1253767331025397E-3</c:v>
                </c:pt>
                <c:pt idx="24">
                  <c:v>7.1253767331025397E-3</c:v>
                </c:pt>
                <c:pt idx="25">
                  <c:v>7.1253767331025397E-3</c:v>
                </c:pt>
                <c:pt idx="26">
                  <c:v>7.1253767331025397E-3</c:v>
                </c:pt>
                <c:pt idx="27">
                  <c:v>7.1253767331025397E-3</c:v>
                </c:pt>
                <c:pt idx="28">
                  <c:v>7.1253767331025397E-3</c:v>
                </c:pt>
                <c:pt idx="29">
                  <c:v>7.1253767331025397E-3</c:v>
                </c:pt>
                <c:pt idx="30">
                  <c:v>7.1253767331025397E-3</c:v>
                </c:pt>
                <c:pt idx="31">
                  <c:v>7.1253767331025397E-3</c:v>
                </c:pt>
                <c:pt idx="32">
                  <c:v>7.1253767331025397E-3</c:v>
                </c:pt>
                <c:pt idx="33">
                  <c:v>7.1253767331025397E-3</c:v>
                </c:pt>
                <c:pt idx="34">
                  <c:v>7.1253767331025397E-3</c:v>
                </c:pt>
                <c:pt idx="35">
                  <c:v>7.1253767331025397E-3</c:v>
                </c:pt>
                <c:pt idx="36">
                  <c:v>7.1253767331025397E-3</c:v>
                </c:pt>
                <c:pt idx="37">
                  <c:v>7.1253767331025397E-3</c:v>
                </c:pt>
                <c:pt idx="38">
                  <c:v>7.1253767331025397E-3</c:v>
                </c:pt>
                <c:pt idx="39">
                  <c:v>7.1253767331025397E-3</c:v>
                </c:pt>
                <c:pt idx="40">
                  <c:v>7.1253767331025397E-3</c:v>
                </c:pt>
                <c:pt idx="41">
                  <c:v>7.1253767331025397E-3</c:v>
                </c:pt>
                <c:pt idx="42">
                  <c:v>7.1253767331025397E-3</c:v>
                </c:pt>
                <c:pt idx="43">
                  <c:v>7.1253767331025397E-3</c:v>
                </c:pt>
                <c:pt idx="44">
                  <c:v>7.1253767331025397E-3</c:v>
                </c:pt>
                <c:pt idx="45">
                  <c:v>7.1253767331025397E-3</c:v>
                </c:pt>
                <c:pt idx="46">
                  <c:v>7.1253767331025397E-3</c:v>
                </c:pt>
                <c:pt idx="47">
                  <c:v>7.1253767331025397E-3</c:v>
                </c:pt>
                <c:pt idx="48">
                  <c:v>7.1253767331025397E-3</c:v>
                </c:pt>
              </c:numCache>
            </c:numRef>
          </c:val>
          <c:smooth val="0"/>
          <c:extLst>
            <c:ext xmlns:c16="http://schemas.microsoft.com/office/drawing/2014/chart" uri="{C3380CC4-5D6E-409C-BE32-E72D297353CC}">
              <c16:uniqueId val="{00000001-1737-4995-8BB7-5CBB660D0083}"/>
            </c:ext>
          </c:extLst>
        </c:ser>
        <c:ser>
          <c:idx val="2"/>
          <c:order val="1"/>
          <c:tx>
            <c:strRef>
              <c:f>Graph!$K$18</c:f>
              <c:strCache>
                <c:ptCount val="1"/>
                <c:pt idx="0">
                  <c:v>1,0%</c:v>
                </c:pt>
              </c:strCache>
            </c:strRef>
          </c:tx>
          <c:spPr>
            <a:ln w="28575" cap="rnd">
              <a:solidFill>
                <a:schemeClr val="accent6">
                  <a:lumMod val="75000"/>
                </a:schemeClr>
              </a:solidFill>
              <a:round/>
            </a:ln>
            <a:effectLst/>
          </c:spPr>
          <c:marker>
            <c:symbol val="none"/>
          </c:marker>
          <c:cat>
            <c:numRef>
              <c:f>Graph!$I$19:$I$67</c:f>
              <c:numCache>
                <c:formatCode>General</c:formatCode>
                <c:ptCount val="49"/>
                <c:pt idx="0">
                  <c:v>2022</c:v>
                </c:pt>
                <c:pt idx="1">
                  <c:v>2023</c:v>
                </c:pt>
                <c:pt idx="2">
                  <c:v>2024</c:v>
                </c:pt>
                <c:pt idx="3">
                  <c:v>2025</c:v>
                </c:pt>
                <c:pt idx="4">
                  <c:v>2026</c:v>
                </c:pt>
                <c:pt idx="5">
                  <c:v>2027</c:v>
                </c:pt>
                <c:pt idx="6">
                  <c:v>2028</c:v>
                </c:pt>
                <c:pt idx="7">
                  <c:v>2029</c:v>
                </c:pt>
                <c:pt idx="8">
                  <c:v>2030</c:v>
                </c:pt>
                <c:pt idx="9">
                  <c:v>2031</c:v>
                </c:pt>
                <c:pt idx="10">
                  <c:v>2032</c:v>
                </c:pt>
                <c:pt idx="11">
                  <c:v>2033</c:v>
                </c:pt>
                <c:pt idx="12">
                  <c:v>2034</c:v>
                </c:pt>
                <c:pt idx="13">
                  <c:v>2035</c:v>
                </c:pt>
                <c:pt idx="14">
                  <c:v>2036</c:v>
                </c:pt>
                <c:pt idx="15">
                  <c:v>2037</c:v>
                </c:pt>
                <c:pt idx="16">
                  <c:v>2038</c:v>
                </c:pt>
                <c:pt idx="17">
                  <c:v>2039</c:v>
                </c:pt>
                <c:pt idx="18">
                  <c:v>2040</c:v>
                </c:pt>
                <c:pt idx="19">
                  <c:v>2041</c:v>
                </c:pt>
                <c:pt idx="20">
                  <c:v>2042</c:v>
                </c:pt>
                <c:pt idx="21">
                  <c:v>2043</c:v>
                </c:pt>
                <c:pt idx="22">
                  <c:v>2044</c:v>
                </c:pt>
                <c:pt idx="23">
                  <c:v>2045</c:v>
                </c:pt>
                <c:pt idx="24">
                  <c:v>2046</c:v>
                </c:pt>
                <c:pt idx="25">
                  <c:v>2047</c:v>
                </c:pt>
                <c:pt idx="26">
                  <c:v>2048</c:v>
                </c:pt>
                <c:pt idx="27">
                  <c:v>2049</c:v>
                </c:pt>
                <c:pt idx="28">
                  <c:v>2050</c:v>
                </c:pt>
                <c:pt idx="29">
                  <c:v>2051</c:v>
                </c:pt>
                <c:pt idx="30">
                  <c:v>2052</c:v>
                </c:pt>
                <c:pt idx="31">
                  <c:v>2053</c:v>
                </c:pt>
                <c:pt idx="32">
                  <c:v>2054</c:v>
                </c:pt>
                <c:pt idx="33">
                  <c:v>2055</c:v>
                </c:pt>
                <c:pt idx="34">
                  <c:v>2056</c:v>
                </c:pt>
                <c:pt idx="35">
                  <c:v>2057</c:v>
                </c:pt>
                <c:pt idx="36">
                  <c:v>2058</c:v>
                </c:pt>
                <c:pt idx="37">
                  <c:v>2059</c:v>
                </c:pt>
                <c:pt idx="38">
                  <c:v>2060</c:v>
                </c:pt>
                <c:pt idx="39">
                  <c:v>2061</c:v>
                </c:pt>
                <c:pt idx="40">
                  <c:v>2062</c:v>
                </c:pt>
                <c:pt idx="41">
                  <c:v>2063</c:v>
                </c:pt>
                <c:pt idx="42">
                  <c:v>2064</c:v>
                </c:pt>
                <c:pt idx="43">
                  <c:v>2065</c:v>
                </c:pt>
                <c:pt idx="44">
                  <c:v>2066</c:v>
                </c:pt>
                <c:pt idx="45">
                  <c:v>2067</c:v>
                </c:pt>
                <c:pt idx="46">
                  <c:v>2068</c:v>
                </c:pt>
                <c:pt idx="47">
                  <c:v>2069</c:v>
                </c:pt>
                <c:pt idx="48">
                  <c:v>2070</c:v>
                </c:pt>
              </c:numCache>
            </c:numRef>
          </c:cat>
          <c:val>
            <c:numRef>
              <c:f>Graph!$K$19:$K$67</c:f>
              <c:numCache>
                <c:formatCode>0.0%</c:formatCode>
                <c:ptCount val="49"/>
                <c:pt idx="1">
                  <c:v>-5.0634843148712472E-3</c:v>
                </c:pt>
                <c:pt idx="2">
                  <c:v>8.8184777165747352E-3</c:v>
                </c:pt>
                <c:pt idx="3">
                  <c:v>9.92028629620334E-3</c:v>
                </c:pt>
                <c:pt idx="4">
                  <c:v>3.5065059549850286E-3</c:v>
                </c:pt>
                <c:pt idx="5">
                  <c:v>1.1986398648964558E-2</c:v>
                </c:pt>
                <c:pt idx="6">
                  <c:v>1.1022416228022358E-2</c:v>
                </c:pt>
                <c:pt idx="7">
                  <c:v>1.1110881140545814E-2</c:v>
                </c:pt>
                <c:pt idx="8">
                  <c:v>1.1127211157744288E-2</c:v>
                </c:pt>
                <c:pt idx="9">
                  <c:v>1.0733917668311888E-2</c:v>
                </c:pt>
                <c:pt idx="10">
                  <c:v>1.0340624178879265E-2</c:v>
                </c:pt>
                <c:pt idx="11">
                  <c:v>9.9473306894466429E-3</c:v>
                </c:pt>
                <c:pt idx="12">
                  <c:v>9.5540372000142426E-3</c:v>
                </c:pt>
                <c:pt idx="13">
                  <c:v>9.5540372000142426E-3</c:v>
                </c:pt>
                <c:pt idx="14">
                  <c:v>9.6874854352673179E-3</c:v>
                </c:pt>
                <c:pt idx="15">
                  <c:v>9.8370544763313195E-3</c:v>
                </c:pt>
                <c:pt idx="16">
                  <c:v>9.9135693817014037E-3</c:v>
                </c:pt>
                <c:pt idx="17">
                  <c:v>1.0097837505428142E-2</c:v>
                </c:pt>
                <c:pt idx="18">
                  <c:v>1.0250289060152573E-2</c:v>
                </c:pt>
                <c:pt idx="19">
                  <c:v>1.0198895786395656E-2</c:v>
                </c:pt>
                <c:pt idx="20">
                  <c:v>1.0179111229576154E-2</c:v>
                </c:pt>
                <c:pt idx="21">
                  <c:v>1.015534583300326E-2</c:v>
                </c:pt>
                <c:pt idx="22">
                  <c:v>1.0137910511835324E-2</c:v>
                </c:pt>
                <c:pt idx="23">
                  <c:v>1.0124209184020794E-2</c:v>
                </c:pt>
                <c:pt idx="24">
                  <c:v>1.0124209184020794E-2</c:v>
                </c:pt>
                <c:pt idx="25">
                  <c:v>1.0124209184020794E-2</c:v>
                </c:pt>
                <c:pt idx="26">
                  <c:v>1.0124209184020794E-2</c:v>
                </c:pt>
                <c:pt idx="27">
                  <c:v>1.0124209184020794E-2</c:v>
                </c:pt>
                <c:pt idx="28">
                  <c:v>1.0124209184020794E-2</c:v>
                </c:pt>
                <c:pt idx="29">
                  <c:v>1.0124209184020794E-2</c:v>
                </c:pt>
                <c:pt idx="30">
                  <c:v>1.0124209184020794E-2</c:v>
                </c:pt>
                <c:pt idx="31">
                  <c:v>1.0124209184020794E-2</c:v>
                </c:pt>
                <c:pt idx="32">
                  <c:v>1.0124209184020794E-2</c:v>
                </c:pt>
                <c:pt idx="33">
                  <c:v>1.0124209184020794E-2</c:v>
                </c:pt>
                <c:pt idx="34">
                  <c:v>1.0124209184020794E-2</c:v>
                </c:pt>
                <c:pt idx="35">
                  <c:v>1.0124209184020794E-2</c:v>
                </c:pt>
                <c:pt idx="36">
                  <c:v>1.0124209184020794E-2</c:v>
                </c:pt>
                <c:pt idx="37">
                  <c:v>1.0124209184020794E-2</c:v>
                </c:pt>
                <c:pt idx="38">
                  <c:v>1.0124209184020794E-2</c:v>
                </c:pt>
                <c:pt idx="39">
                  <c:v>1.0124209184020794E-2</c:v>
                </c:pt>
                <c:pt idx="40">
                  <c:v>1.0124209184020794E-2</c:v>
                </c:pt>
                <c:pt idx="41">
                  <c:v>1.0124209184020794E-2</c:v>
                </c:pt>
                <c:pt idx="42">
                  <c:v>1.0124209184020794E-2</c:v>
                </c:pt>
                <c:pt idx="43">
                  <c:v>1.0124209184020794E-2</c:v>
                </c:pt>
                <c:pt idx="44">
                  <c:v>1.0124209184020794E-2</c:v>
                </c:pt>
                <c:pt idx="45">
                  <c:v>1.0124209184020794E-2</c:v>
                </c:pt>
                <c:pt idx="46">
                  <c:v>1.0124209184020794E-2</c:v>
                </c:pt>
                <c:pt idx="47">
                  <c:v>1.0124209184020794E-2</c:v>
                </c:pt>
                <c:pt idx="48">
                  <c:v>1.0124209184020794E-2</c:v>
                </c:pt>
              </c:numCache>
            </c:numRef>
          </c:val>
          <c:smooth val="0"/>
          <c:extLst>
            <c:ext xmlns:c16="http://schemas.microsoft.com/office/drawing/2014/chart" uri="{C3380CC4-5D6E-409C-BE32-E72D297353CC}">
              <c16:uniqueId val="{00000002-1737-4995-8BB7-5CBB660D0083}"/>
            </c:ext>
          </c:extLst>
        </c:ser>
        <c:ser>
          <c:idx val="0"/>
          <c:order val="2"/>
          <c:tx>
            <c:strRef>
              <c:f>Graph!$L$18</c:f>
              <c:strCache>
                <c:ptCount val="1"/>
                <c:pt idx="0">
                  <c:v>0,7% - avril 2025</c:v>
                </c:pt>
              </c:strCache>
            </c:strRef>
          </c:tx>
          <c:spPr>
            <a:ln w="28575" cap="rnd">
              <a:solidFill>
                <a:srgbClr val="FF0000"/>
              </a:solidFill>
              <a:prstDash val="sysDash"/>
              <a:round/>
            </a:ln>
            <a:effectLst/>
          </c:spPr>
          <c:marker>
            <c:symbol val="none"/>
          </c:marker>
          <c:val>
            <c:numRef>
              <c:f>Graph!$L$19:$L$67</c:f>
              <c:numCache>
                <c:formatCode>0.0%</c:formatCode>
                <c:ptCount val="49"/>
                <c:pt idx="1">
                  <c:v>-5.0634843148712472E-3</c:v>
                </c:pt>
                <c:pt idx="2">
                  <c:v>8.8184777165747352E-3</c:v>
                </c:pt>
                <c:pt idx="3">
                  <c:v>1.0590863283869378E-2</c:v>
                </c:pt>
                <c:pt idx="4">
                  <c:v>1.2206859077716459E-2</c:v>
                </c:pt>
                <c:pt idx="5">
                  <c:v>1.0712530712530643E-2</c:v>
                </c:pt>
                <c:pt idx="6">
                  <c:v>1.0599046211697827E-2</c:v>
                </c:pt>
                <c:pt idx="7">
                  <c:v>8.3538083538081676E-3</c:v>
                </c:pt>
                <c:pt idx="8">
                  <c:v>6.5175601719182907E-3</c:v>
                </c:pt>
                <c:pt idx="9">
                  <c:v>6.4310437631662776E-3</c:v>
                </c:pt>
                <c:pt idx="10">
                  <c:v>5.9392524743362429E-3</c:v>
                </c:pt>
                <c:pt idx="11">
                  <c:v>5.9392524743362429E-3</c:v>
                </c:pt>
                <c:pt idx="12">
                  <c:v>7.4807152579499103E-3</c:v>
                </c:pt>
                <c:pt idx="13">
                  <c:v>7.478604933067734E-3</c:v>
                </c:pt>
                <c:pt idx="14">
                  <c:v>7.3698271560296291E-3</c:v>
                </c:pt>
                <c:pt idx="15">
                  <c:v>7.2569247653753166E-3</c:v>
                </c:pt>
                <c:pt idx="16">
                  <c:v>7.1417783241176647E-3</c:v>
                </c:pt>
                <c:pt idx="17">
                  <c:v>7.0253596112659356E-3</c:v>
                </c:pt>
                <c:pt idx="18">
                  <c:v>6.9144194067407572E-3</c:v>
                </c:pt>
                <c:pt idx="19">
                  <c:v>6.90682382307517E-3</c:v>
                </c:pt>
                <c:pt idx="20">
                  <c:v>6.8964371012252279E-3</c:v>
                </c:pt>
                <c:pt idx="21">
                  <c:v>6.8864263706565065E-3</c:v>
                </c:pt>
                <c:pt idx="22">
                  <c:v>6.8793273597484994E-3</c:v>
                </c:pt>
                <c:pt idx="23">
                  <c:v>6.8707501578531005E-3</c:v>
                </c:pt>
                <c:pt idx="24">
                  <c:v>6.8707501578531005E-3</c:v>
                </c:pt>
                <c:pt idx="25">
                  <c:v>6.8707501578531005E-3</c:v>
                </c:pt>
                <c:pt idx="26">
                  <c:v>6.8707501578531005E-3</c:v>
                </c:pt>
                <c:pt idx="27">
                  <c:v>6.8707501578531005E-3</c:v>
                </c:pt>
                <c:pt idx="28">
                  <c:v>6.8707501578531005E-3</c:v>
                </c:pt>
                <c:pt idx="29">
                  <c:v>6.8707501578531005E-3</c:v>
                </c:pt>
                <c:pt idx="30">
                  <c:v>6.8707501578531005E-3</c:v>
                </c:pt>
                <c:pt idx="31">
                  <c:v>6.8707501578531005E-3</c:v>
                </c:pt>
                <c:pt idx="32">
                  <c:v>6.8707501578531005E-3</c:v>
                </c:pt>
                <c:pt idx="33">
                  <c:v>6.8707501578531005E-3</c:v>
                </c:pt>
                <c:pt idx="34">
                  <c:v>6.8707501578531005E-3</c:v>
                </c:pt>
                <c:pt idx="35">
                  <c:v>6.8707501578531005E-3</c:v>
                </c:pt>
                <c:pt idx="36">
                  <c:v>6.8707501578531005E-3</c:v>
                </c:pt>
                <c:pt idx="37">
                  <c:v>6.8707501578531005E-3</c:v>
                </c:pt>
                <c:pt idx="38">
                  <c:v>6.8707501578531005E-3</c:v>
                </c:pt>
                <c:pt idx="39">
                  <c:v>6.8707501578531005E-3</c:v>
                </c:pt>
                <c:pt idx="40">
                  <c:v>6.8707501578531005E-3</c:v>
                </c:pt>
                <c:pt idx="41">
                  <c:v>6.8707501578531005E-3</c:v>
                </c:pt>
                <c:pt idx="42">
                  <c:v>6.8707501578531005E-3</c:v>
                </c:pt>
                <c:pt idx="43">
                  <c:v>6.8707501578531005E-3</c:v>
                </c:pt>
                <c:pt idx="44">
                  <c:v>6.8707501578531005E-3</c:v>
                </c:pt>
                <c:pt idx="45">
                  <c:v>6.8707501578531005E-3</c:v>
                </c:pt>
                <c:pt idx="46">
                  <c:v>6.8707501578531005E-3</c:v>
                </c:pt>
                <c:pt idx="47">
                  <c:v>6.8707501578531005E-3</c:v>
                </c:pt>
                <c:pt idx="48">
                  <c:v>6.8707501578531005E-3</c:v>
                </c:pt>
              </c:numCache>
            </c:numRef>
          </c:val>
          <c:smooth val="0"/>
          <c:extLst>
            <c:ext xmlns:c16="http://schemas.microsoft.com/office/drawing/2014/chart" uri="{C3380CC4-5D6E-409C-BE32-E72D297353CC}">
              <c16:uniqueId val="{00000000-CE4A-4D77-8313-EE8082A8C5C7}"/>
            </c:ext>
          </c:extLst>
        </c:ser>
        <c:ser>
          <c:idx val="4"/>
          <c:order val="3"/>
          <c:tx>
            <c:strRef>
              <c:f>Graph!$M$18</c:f>
              <c:strCache>
                <c:ptCount val="1"/>
                <c:pt idx="0">
                  <c:v>0,7%</c:v>
                </c:pt>
              </c:strCache>
            </c:strRef>
          </c:tx>
          <c:spPr>
            <a:ln w="28575" cap="rnd">
              <a:solidFill>
                <a:srgbClr val="FF0000"/>
              </a:solidFill>
              <a:round/>
            </a:ln>
            <a:effectLst/>
          </c:spPr>
          <c:marker>
            <c:symbol val="none"/>
          </c:marker>
          <c:cat>
            <c:numRef>
              <c:f>Graph!$I$19:$I$67</c:f>
              <c:numCache>
                <c:formatCode>General</c:formatCode>
                <c:ptCount val="49"/>
                <c:pt idx="0">
                  <c:v>2022</c:v>
                </c:pt>
                <c:pt idx="1">
                  <c:v>2023</c:v>
                </c:pt>
                <c:pt idx="2">
                  <c:v>2024</c:v>
                </c:pt>
                <c:pt idx="3">
                  <c:v>2025</c:v>
                </c:pt>
                <c:pt idx="4">
                  <c:v>2026</c:v>
                </c:pt>
                <c:pt idx="5">
                  <c:v>2027</c:v>
                </c:pt>
                <c:pt idx="6">
                  <c:v>2028</c:v>
                </c:pt>
                <c:pt idx="7">
                  <c:v>2029</c:v>
                </c:pt>
                <c:pt idx="8">
                  <c:v>2030</c:v>
                </c:pt>
                <c:pt idx="9">
                  <c:v>2031</c:v>
                </c:pt>
                <c:pt idx="10">
                  <c:v>2032</c:v>
                </c:pt>
                <c:pt idx="11">
                  <c:v>2033</c:v>
                </c:pt>
                <c:pt idx="12">
                  <c:v>2034</c:v>
                </c:pt>
                <c:pt idx="13">
                  <c:v>2035</c:v>
                </c:pt>
                <c:pt idx="14">
                  <c:v>2036</c:v>
                </c:pt>
                <c:pt idx="15">
                  <c:v>2037</c:v>
                </c:pt>
                <c:pt idx="16">
                  <c:v>2038</c:v>
                </c:pt>
                <c:pt idx="17">
                  <c:v>2039</c:v>
                </c:pt>
                <c:pt idx="18">
                  <c:v>2040</c:v>
                </c:pt>
                <c:pt idx="19">
                  <c:v>2041</c:v>
                </c:pt>
                <c:pt idx="20">
                  <c:v>2042</c:v>
                </c:pt>
                <c:pt idx="21">
                  <c:v>2043</c:v>
                </c:pt>
                <c:pt idx="22">
                  <c:v>2044</c:v>
                </c:pt>
                <c:pt idx="23">
                  <c:v>2045</c:v>
                </c:pt>
                <c:pt idx="24">
                  <c:v>2046</c:v>
                </c:pt>
                <c:pt idx="25">
                  <c:v>2047</c:v>
                </c:pt>
                <c:pt idx="26">
                  <c:v>2048</c:v>
                </c:pt>
                <c:pt idx="27">
                  <c:v>2049</c:v>
                </c:pt>
                <c:pt idx="28">
                  <c:v>2050</c:v>
                </c:pt>
                <c:pt idx="29">
                  <c:v>2051</c:v>
                </c:pt>
                <c:pt idx="30">
                  <c:v>2052</c:v>
                </c:pt>
                <c:pt idx="31">
                  <c:v>2053</c:v>
                </c:pt>
                <c:pt idx="32">
                  <c:v>2054</c:v>
                </c:pt>
                <c:pt idx="33">
                  <c:v>2055</c:v>
                </c:pt>
                <c:pt idx="34">
                  <c:v>2056</c:v>
                </c:pt>
                <c:pt idx="35">
                  <c:v>2057</c:v>
                </c:pt>
                <c:pt idx="36">
                  <c:v>2058</c:v>
                </c:pt>
                <c:pt idx="37">
                  <c:v>2059</c:v>
                </c:pt>
                <c:pt idx="38">
                  <c:v>2060</c:v>
                </c:pt>
                <c:pt idx="39">
                  <c:v>2061</c:v>
                </c:pt>
                <c:pt idx="40">
                  <c:v>2062</c:v>
                </c:pt>
                <c:pt idx="41">
                  <c:v>2063</c:v>
                </c:pt>
                <c:pt idx="42">
                  <c:v>2064</c:v>
                </c:pt>
                <c:pt idx="43">
                  <c:v>2065</c:v>
                </c:pt>
                <c:pt idx="44">
                  <c:v>2066</c:v>
                </c:pt>
                <c:pt idx="45">
                  <c:v>2067</c:v>
                </c:pt>
                <c:pt idx="46">
                  <c:v>2068</c:v>
                </c:pt>
                <c:pt idx="47">
                  <c:v>2069</c:v>
                </c:pt>
                <c:pt idx="48">
                  <c:v>2070</c:v>
                </c:pt>
              </c:numCache>
            </c:numRef>
          </c:cat>
          <c:val>
            <c:numRef>
              <c:f>Graph!$M$19:$M$67</c:f>
              <c:numCache>
                <c:formatCode>0.0%</c:formatCode>
                <c:ptCount val="49"/>
                <c:pt idx="1">
                  <c:v>-5.0634843148712472E-3</c:v>
                </c:pt>
                <c:pt idx="2">
                  <c:v>8.8184777165747352E-3</c:v>
                </c:pt>
                <c:pt idx="3">
                  <c:v>9.92028629620334E-3</c:v>
                </c:pt>
                <c:pt idx="4">
                  <c:v>3.5065059549850286E-3</c:v>
                </c:pt>
                <c:pt idx="5">
                  <c:v>1.1986398648964558E-2</c:v>
                </c:pt>
                <c:pt idx="6">
                  <c:v>1.1022416228022358E-2</c:v>
                </c:pt>
                <c:pt idx="7">
                  <c:v>1.1110881140545814E-2</c:v>
                </c:pt>
                <c:pt idx="8">
                  <c:v>1.1127211157744288E-2</c:v>
                </c:pt>
                <c:pt idx="9">
                  <c:v>1.0333516856015024E-2</c:v>
                </c:pt>
                <c:pt idx="10">
                  <c:v>9.5398225542853154E-3</c:v>
                </c:pt>
                <c:pt idx="11">
                  <c:v>8.7461282525558293E-3</c:v>
                </c:pt>
                <c:pt idx="12">
                  <c:v>7.9524339508263431E-3</c:v>
                </c:pt>
                <c:pt idx="13">
                  <c:v>7.9524339508263431E-3</c:v>
                </c:pt>
                <c:pt idx="14">
                  <c:v>7.7860741587609805E-3</c:v>
                </c:pt>
                <c:pt idx="15">
                  <c:v>7.6357575761365482E-3</c:v>
                </c:pt>
                <c:pt idx="16">
                  <c:v>7.512279950499412E-3</c:v>
                </c:pt>
                <c:pt idx="17">
                  <c:v>7.396488204639784E-3</c:v>
                </c:pt>
                <c:pt idx="18">
                  <c:v>7.2491468047852781E-3</c:v>
                </c:pt>
                <c:pt idx="19">
                  <c:v>7.1981034578370018E-3</c:v>
                </c:pt>
                <c:pt idx="20">
                  <c:v>7.1784471077520617E-3</c:v>
                </c:pt>
                <c:pt idx="21">
                  <c:v>7.1547784567675965E-3</c:v>
                </c:pt>
                <c:pt idx="22">
                  <c:v>7.1374146934795046E-3</c:v>
                </c:pt>
                <c:pt idx="23">
                  <c:v>7.1237735439777516E-3</c:v>
                </c:pt>
                <c:pt idx="24">
                  <c:v>7.1237735439777516E-3</c:v>
                </c:pt>
                <c:pt idx="25">
                  <c:v>7.1237735439777516E-3</c:v>
                </c:pt>
                <c:pt idx="26">
                  <c:v>7.1237735439777516E-3</c:v>
                </c:pt>
                <c:pt idx="27">
                  <c:v>7.1237735439777516E-3</c:v>
                </c:pt>
                <c:pt idx="28">
                  <c:v>7.1237735439777516E-3</c:v>
                </c:pt>
                <c:pt idx="29">
                  <c:v>7.1237735439777516E-3</c:v>
                </c:pt>
                <c:pt idx="30">
                  <c:v>7.1237735439777516E-3</c:v>
                </c:pt>
                <c:pt idx="31">
                  <c:v>7.1237735439777516E-3</c:v>
                </c:pt>
                <c:pt idx="32">
                  <c:v>7.1237735439777516E-3</c:v>
                </c:pt>
                <c:pt idx="33">
                  <c:v>7.1237735439777516E-3</c:v>
                </c:pt>
                <c:pt idx="34">
                  <c:v>7.1237735439777516E-3</c:v>
                </c:pt>
                <c:pt idx="35">
                  <c:v>7.1237735439777516E-3</c:v>
                </c:pt>
                <c:pt idx="36">
                  <c:v>7.1237735439777516E-3</c:v>
                </c:pt>
                <c:pt idx="37">
                  <c:v>7.1237735439777516E-3</c:v>
                </c:pt>
                <c:pt idx="38">
                  <c:v>7.1237735439777516E-3</c:v>
                </c:pt>
                <c:pt idx="39">
                  <c:v>7.1237735439777516E-3</c:v>
                </c:pt>
                <c:pt idx="40">
                  <c:v>7.1237735439777516E-3</c:v>
                </c:pt>
                <c:pt idx="41">
                  <c:v>7.1237735439777516E-3</c:v>
                </c:pt>
                <c:pt idx="42">
                  <c:v>7.1237735439777516E-3</c:v>
                </c:pt>
                <c:pt idx="43">
                  <c:v>7.1237735439777516E-3</c:v>
                </c:pt>
                <c:pt idx="44">
                  <c:v>7.1237735439777516E-3</c:v>
                </c:pt>
                <c:pt idx="45">
                  <c:v>7.1237735439777516E-3</c:v>
                </c:pt>
                <c:pt idx="46">
                  <c:v>7.1237735439777516E-3</c:v>
                </c:pt>
                <c:pt idx="47">
                  <c:v>7.1237735439777516E-3</c:v>
                </c:pt>
                <c:pt idx="48">
                  <c:v>7.1237735439777516E-3</c:v>
                </c:pt>
              </c:numCache>
            </c:numRef>
          </c:val>
          <c:smooth val="0"/>
          <c:extLst>
            <c:ext xmlns:c16="http://schemas.microsoft.com/office/drawing/2014/chart" uri="{C3380CC4-5D6E-409C-BE32-E72D297353CC}">
              <c16:uniqueId val="{00000000-2461-4031-83A7-9F4D63432738}"/>
            </c:ext>
          </c:extLst>
        </c:ser>
        <c:ser>
          <c:idx val="3"/>
          <c:order val="4"/>
          <c:tx>
            <c:strRef>
              <c:f>Graph!$N$18</c:f>
              <c:strCache>
                <c:ptCount val="1"/>
                <c:pt idx="0">
                  <c:v>0,4%</c:v>
                </c:pt>
              </c:strCache>
            </c:strRef>
          </c:tx>
          <c:spPr>
            <a:ln w="28575" cap="rnd">
              <a:solidFill>
                <a:srgbClr val="800000"/>
              </a:solidFill>
              <a:round/>
            </a:ln>
            <a:effectLst/>
          </c:spPr>
          <c:marker>
            <c:symbol val="none"/>
          </c:marker>
          <c:cat>
            <c:numRef>
              <c:f>Graph!$I$19:$I$67</c:f>
              <c:numCache>
                <c:formatCode>General</c:formatCode>
                <c:ptCount val="49"/>
                <c:pt idx="0">
                  <c:v>2022</c:v>
                </c:pt>
                <c:pt idx="1">
                  <c:v>2023</c:v>
                </c:pt>
                <c:pt idx="2">
                  <c:v>2024</c:v>
                </c:pt>
                <c:pt idx="3">
                  <c:v>2025</c:v>
                </c:pt>
                <c:pt idx="4">
                  <c:v>2026</c:v>
                </c:pt>
                <c:pt idx="5">
                  <c:v>2027</c:v>
                </c:pt>
                <c:pt idx="6">
                  <c:v>2028</c:v>
                </c:pt>
                <c:pt idx="7">
                  <c:v>2029</c:v>
                </c:pt>
                <c:pt idx="8">
                  <c:v>2030</c:v>
                </c:pt>
                <c:pt idx="9">
                  <c:v>2031</c:v>
                </c:pt>
                <c:pt idx="10">
                  <c:v>2032</c:v>
                </c:pt>
                <c:pt idx="11">
                  <c:v>2033</c:v>
                </c:pt>
                <c:pt idx="12">
                  <c:v>2034</c:v>
                </c:pt>
                <c:pt idx="13">
                  <c:v>2035</c:v>
                </c:pt>
                <c:pt idx="14">
                  <c:v>2036</c:v>
                </c:pt>
                <c:pt idx="15">
                  <c:v>2037</c:v>
                </c:pt>
                <c:pt idx="16">
                  <c:v>2038</c:v>
                </c:pt>
                <c:pt idx="17">
                  <c:v>2039</c:v>
                </c:pt>
                <c:pt idx="18">
                  <c:v>2040</c:v>
                </c:pt>
                <c:pt idx="19">
                  <c:v>2041</c:v>
                </c:pt>
                <c:pt idx="20">
                  <c:v>2042</c:v>
                </c:pt>
                <c:pt idx="21">
                  <c:v>2043</c:v>
                </c:pt>
                <c:pt idx="22">
                  <c:v>2044</c:v>
                </c:pt>
                <c:pt idx="23">
                  <c:v>2045</c:v>
                </c:pt>
                <c:pt idx="24">
                  <c:v>2046</c:v>
                </c:pt>
                <c:pt idx="25">
                  <c:v>2047</c:v>
                </c:pt>
                <c:pt idx="26">
                  <c:v>2048</c:v>
                </c:pt>
                <c:pt idx="27">
                  <c:v>2049</c:v>
                </c:pt>
                <c:pt idx="28">
                  <c:v>2050</c:v>
                </c:pt>
                <c:pt idx="29">
                  <c:v>2051</c:v>
                </c:pt>
                <c:pt idx="30">
                  <c:v>2052</c:v>
                </c:pt>
                <c:pt idx="31">
                  <c:v>2053</c:v>
                </c:pt>
                <c:pt idx="32">
                  <c:v>2054</c:v>
                </c:pt>
                <c:pt idx="33">
                  <c:v>2055</c:v>
                </c:pt>
                <c:pt idx="34">
                  <c:v>2056</c:v>
                </c:pt>
                <c:pt idx="35">
                  <c:v>2057</c:v>
                </c:pt>
                <c:pt idx="36">
                  <c:v>2058</c:v>
                </c:pt>
                <c:pt idx="37">
                  <c:v>2059</c:v>
                </c:pt>
                <c:pt idx="38">
                  <c:v>2060</c:v>
                </c:pt>
                <c:pt idx="39">
                  <c:v>2061</c:v>
                </c:pt>
                <c:pt idx="40">
                  <c:v>2062</c:v>
                </c:pt>
                <c:pt idx="41">
                  <c:v>2063</c:v>
                </c:pt>
                <c:pt idx="42">
                  <c:v>2064</c:v>
                </c:pt>
                <c:pt idx="43">
                  <c:v>2065</c:v>
                </c:pt>
                <c:pt idx="44">
                  <c:v>2066</c:v>
                </c:pt>
                <c:pt idx="45">
                  <c:v>2067</c:v>
                </c:pt>
                <c:pt idx="46">
                  <c:v>2068</c:v>
                </c:pt>
                <c:pt idx="47">
                  <c:v>2069</c:v>
                </c:pt>
                <c:pt idx="48">
                  <c:v>2070</c:v>
                </c:pt>
              </c:numCache>
            </c:numRef>
          </c:cat>
          <c:val>
            <c:numRef>
              <c:f>Graph!$N$19:$N$67</c:f>
              <c:numCache>
                <c:formatCode>0.0%</c:formatCode>
                <c:ptCount val="49"/>
                <c:pt idx="1">
                  <c:v>-5.0634843148712472E-3</c:v>
                </c:pt>
                <c:pt idx="2">
                  <c:v>8.8184777165747352E-3</c:v>
                </c:pt>
                <c:pt idx="3">
                  <c:v>9.92028629620334E-3</c:v>
                </c:pt>
                <c:pt idx="4">
                  <c:v>3.5065059549850286E-3</c:v>
                </c:pt>
                <c:pt idx="5">
                  <c:v>1.1986398648964558E-2</c:v>
                </c:pt>
                <c:pt idx="6">
                  <c:v>1.1022416228022358E-2</c:v>
                </c:pt>
                <c:pt idx="7">
                  <c:v>1.1110881140545814E-2</c:v>
                </c:pt>
                <c:pt idx="8">
                  <c:v>1.1127211157744288E-2</c:v>
                </c:pt>
                <c:pt idx="9">
                  <c:v>9.9080508225097841E-3</c:v>
                </c:pt>
                <c:pt idx="10">
                  <c:v>8.6888904872752803E-3</c:v>
                </c:pt>
                <c:pt idx="11">
                  <c:v>7.4697301520405546E-3</c:v>
                </c:pt>
                <c:pt idx="12">
                  <c:v>6.2505698168060508E-3</c:v>
                </c:pt>
                <c:pt idx="13">
                  <c:v>6.2505698168060508E-3</c:v>
                </c:pt>
                <c:pt idx="14">
                  <c:v>5.8844965423798801E-3</c:v>
                </c:pt>
                <c:pt idx="15">
                  <c:v>5.4343238597580612E-3</c:v>
                </c:pt>
                <c:pt idx="16">
                  <c:v>5.0108274694691257E-3</c:v>
                </c:pt>
                <c:pt idx="17">
                  <c:v>4.6950049941851812E-3</c:v>
                </c:pt>
                <c:pt idx="18">
                  <c:v>4.2479082309638816E-3</c:v>
                </c:pt>
                <c:pt idx="19">
                  <c:v>4.1972624535495662E-3</c:v>
                </c:pt>
                <c:pt idx="20">
                  <c:v>4.1777510806275675E-3</c:v>
                </c:pt>
                <c:pt idx="21">
                  <c:v>4.1541854919262544E-3</c:v>
                </c:pt>
                <c:pt idx="22">
                  <c:v>4.1368980610769768E-3</c:v>
                </c:pt>
                <c:pt idx="23">
                  <c:v>4.1233217947902467E-3</c:v>
                </c:pt>
                <c:pt idx="24">
                  <c:v>4.1233217947902467E-3</c:v>
                </c:pt>
                <c:pt idx="25">
                  <c:v>4.1233217947902467E-3</c:v>
                </c:pt>
                <c:pt idx="26">
                  <c:v>4.1233217947902467E-3</c:v>
                </c:pt>
                <c:pt idx="27">
                  <c:v>4.1233217947902467E-3</c:v>
                </c:pt>
                <c:pt idx="28">
                  <c:v>4.1233217947902467E-3</c:v>
                </c:pt>
                <c:pt idx="29">
                  <c:v>4.1233217947902467E-3</c:v>
                </c:pt>
                <c:pt idx="30">
                  <c:v>4.1233217947902467E-3</c:v>
                </c:pt>
                <c:pt idx="31">
                  <c:v>4.1233217947902467E-3</c:v>
                </c:pt>
                <c:pt idx="32">
                  <c:v>4.1233217947902467E-3</c:v>
                </c:pt>
                <c:pt idx="33">
                  <c:v>4.1233217947902467E-3</c:v>
                </c:pt>
                <c:pt idx="34">
                  <c:v>4.1233217947902467E-3</c:v>
                </c:pt>
                <c:pt idx="35">
                  <c:v>4.1233217947902467E-3</c:v>
                </c:pt>
                <c:pt idx="36">
                  <c:v>4.1233217947902467E-3</c:v>
                </c:pt>
                <c:pt idx="37">
                  <c:v>4.1233217947902467E-3</c:v>
                </c:pt>
                <c:pt idx="38">
                  <c:v>4.1233217947902467E-3</c:v>
                </c:pt>
                <c:pt idx="39">
                  <c:v>4.1233217947902467E-3</c:v>
                </c:pt>
                <c:pt idx="40">
                  <c:v>4.1233217947902467E-3</c:v>
                </c:pt>
                <c:pt idx="41">
                  <c:v>4.1233217947902467E-3</c:v>
                </c:pt>
                <c:pt idx="42">
                  <c:v>4.1233217947902467E-3</c:v>
                </c:pt>
                <c:pt idx="43">
                  <c:v>4.1233217947902467E-3</c:v>
                </c:pt>
                <c:pt idx="44">
                  <c:v>4.1233217947902467E-3</c:v>
                </c:pt>
                <c:pt idx="45">
                  <c:v>4.1233217947902467E-3</c:v>
                </c:pt>
                <c:pt idx="46">
                  <c:v>4.1233217947902467E-3</c:v>
                </c:pt>
                <c:pt idx="47">
                  <c:v>4.1233217947902467E-3</c:v>
                </c:pt>
                <c:pt idx="48">
                  <c:v>4.1233217947902467E-3</c:v>
                </c:pt>
              </c:numCache>
            </c:numRef>
          </c:val>
          <c:smooth val="0"/>
          <c:extLst>
            <c:ext xmlns:c16="http://schemas.microsoft.com/office/drawing/2014/chart" uri="{C3380CC4-5D6E-409C-BE32-E72D297353CC}">
              <c16:uniqueId val="{00000003-1737-4995-8BB7-5CBB660D0083}"/>
            </c:ext>
          </c:extLst>
        </c:ser>
        <c:dLbls>
          <c:showLegendKey val="0"/>
          <c:showVal val="0"/>
          <c:showCatName val="0"/>
          <c:showSerName val="0"/>
          <c:showPercent val="0"/>
          <c:showBubbleSize val="0"/>
        </c:dLbls>
        <c:smooth val="0"/>
        <c:axId val="1605175807"/>
        <c:axId val="1605172895"/>
      </c:lineChart>
      <c:catAx>
        <c:axId val="1605175807"/>
        <c:scaling>
          <c:orientation val="minMax"/>
        </c:scaling>
        <c:delete val="0"/>
        <c:axPos val="t"/>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605172895"/>
        <c:crosses val="max"/>
        <c:auto val="1"/>
        <c:lblAlgn val="ctr"/>
        <c:lblOffset val="100"/>
        <c:noMultiLvlLbl val="0"/>
      </c:catAx>
      <c:valAx>
        <c:axId val="1605172895"/>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60517580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1"/>
          <c:order val="0"/>
          <c:tx>
            <c:strRef>
              <c:f>Graph!$Q$18</c:f>
              <c:strCache>
                <c:ptCount val="1"/>
                <c:pt idx="0">
                  <c:v>Sc_0,7% CSR</c:v>
                </c:pt>
              </c:strCache>
            </c:strRef>
          </c:tx>
          <c:spPr>
            <a:ln w="28575" cap="rnd">
              <a:solidFill>
                <a:schemeClr val="accent5">
                  <a:lumMod val="75000"/>
                </a:schemeClr>
              </a:solidFill>
              <a:round/>
            </a:ln>
            <a:effectLst/>
          </c:spPr>
          <c:marker>
            <c:symbol val="none"/>
          </c:marker>
          <c:cat>
            <c:numRef>
              <c:f>Graph!$P$19:$P$67</c:f>
              <c:numCache>
                <c:formatCode>General</c:formatCode>
                <c:ptCount val="49"/>
                <c:pt idx="0">
                  <c:v>2022</c:v>
                </c:pt>
                <c:pt idx="1">
                  <c:v>2023</c:v>
                </c:pt>
                <c:pt idx="2">
                  <c:v>2024</c:v>
                </c:pt>
                <c:pt idx="3">
                  <c:v>2025</c:v>
                </c:pt>
                <c:pt idx="4">
                  <c:v>2026</c:v>
                </c:pt>
                <c:pt idx="5">
                  <c:v>2027</c:v>
                </c:pt>
                <c:pt idx="6">
                  <c:v>2028</c:v>
                </c:pt>
                <c:pt idx="7">
                  <c:v>2029</c:v>
                </c:pt>
                <c:pt idx="8">
                  <c:v>2030</c:v>
                </c:pt>
                <c:pt idx="9">
                  <c:v>2031</c:v>
                </c:pt>
                <c:pt idx="10">
                  <c:v>2032</c:v>
                </c:pt>
                <c:pt idx="11">
                  <c:v>2033</c:v>
                </c:pt>
                <c:pt idx="12">
                  <c:v>2034</c:v>
                </c:pt>
                <c:pt idx="13">
                  <c:v>2035</c:v>
                </c:pt>
                <c:pt idx="14">
                  <c:v>2036</c:v>
                </c:pt>
                <c:pt idx="15">
                  <c:v>2037</c:v>
                </c:pt>
                <c:pt idx="16">
                  <c:v>2038</c:v>
                </c:pt>
                <c:pt idx="17">
                  <c:v>2039</c:v>
                </c:pt>
                <c:pt idx="18">
                  <c:v>2040</c:v>
                </c:pt>
                <c:pt idx="19">
                  <c:v>2041</c:v>
                </c:pt>
                <c:pt idx="20">
                  <c:v>2042</c:v>
                </c:pt>
                <c:pt idx="21">
                  <c:v>2043</c:v>
                </c:pt>
                <c:pt idx="22">
                  <c:v>2044</c:v>
                </c:pt>
                <c:pt idx="23">
                  <c:v>2045</c:v>
                </c:pt>
                <c:pt idx="24">
                  <c:v>2046</c:v>
                </c:pt>
                <c:pt idx="25">
                  <c:v>2047</c:v>
                </c:pt>
                <c:pt idx="26">
                  <c:v>2048</c:v>
                </c:pt>
                <c:pt idx="27">
                  <c:v>2049</c:v>
                </c:pt>
                <c:pt idx="28">
                  <c:v>2050</c:v>
                </c:pt>
                <c:pt idx="29">
                  <c:v>2051</c:v>
                </c:pt>
                <c:pt idx="30">
                  <c:v>2052</c:v>
                </c:pt>
                <c:pt idx="31">
                  <c:v>2053</c:v>
                </c:pt>
                <c:pt idx="32">
                  <c:v>2054</c:v>
                </c:pt>
                <c:pt idx="33">
                  <c:v>2055</c:v>
                </c:pt>
                <c:pt idx="34">
                  <c:v>2056</c:v>
                </c:pt>
                <c:pt idx="35">
                  <c:v>2057</c:v>
                </c:pt>
                <c:pt idx="36">
                  <c:v>2058</c:v>
                </c:pt>
                <c:pt idx="37">
                  <c:v>2059</c:v>
                </c:pt>
                <c:pt idx="38">
                  <c:v>2060</c:v>
                </c:pt>
                <c:pt idx="39">
                  <c:v>2061</c:v>
                </c:pt>
                <c:pt idx="40">
                  <c:v>2062</c:v>
                </c:pt>
                <c:pt idx="41">
                  <c:v>2063</c:v>
                </c:pt>
                <c:pt idx="42">
                  <c:v>2064</c:v>
                </c:pt>
                <c:pt idx="43">
                  <c:v>2065</c:v>
                </c:pt>
                <c:pt idx="44">
                  <c:v>2066</c:v>
                </c:pt>
                <c:pt idx="45">
                  <c:v>2067</c:v>
                </c:pt>
                <c:pt idx="46">
                  <c:v>2068</c:v>
                </c:pt>
                <c:pt idx="47">
                  <c:v>2069</c:v>
                </c:pt>
                <c:pt idx="48">
                  <c:v>2070</c:v>
                </c:pt>
              </c:numCache>
            </c:numRef>
          </c:cat>
          <c:val>
            <c:numRef>
              <c:f>Graph!$Q$19:$Q$67</c:f>
              <c:numCache>
                <c:formatCode>0.0%</c:formatCode>
                <c:ptCount val="49"/>
                <c:pt idx="1">
                  <c:v>-4.9015748223246725E-5</c:v>
                </c:pt>
                <c:pt idx="2">
                  <c:v>-1.5115915916452449E-2</c:v>
                </c:pt>
                <c:pt idx="3">
                  <c:v>3.4031539375616315E-3</c:v>
                </c:pt>
                <c:pt idx="4">
                  <c:v>-1.7375085893786224E-2</c:v>
                </c:pt>
                <c:pt idx="5">
                  <c:v>4.7999999999999154E-3</c:v>
                </c:pt>
                <c:pt idx="6">
                  <c:v>5.3000000000000824E-3</c:v>
                </c:pt>
                <c:pt idx="7">
                  <c:v>6.0000000000000053E-3</c:v>
                </c:pt>
                <c:pt idx="8">
                  <c:v>7.9000000000000181E-3</c:v>
                </c:pt>
                <c:pt idx="9">
                  <c:v>7.9000000000000181E-3</c:v>
                </c:pt>
                <c:pt idx="10">
                  <c:v>7.8000000000000291E-3</c:v>
                </c:pt>
                <c:pt idx="11">
                  <c:v>7.7000000000000401E-3</c:v>
                </c:pt>
                <c:pt idx="12">
                  <c:v>7.5000000000000622E-3</c:v>
                </c:pt>
                <c:pt idx="13">
                  <c:v>7.5000000000000622E-3</c:v>
                </c:pt>
                <c:pt idx="14">
                  <c:v>7.4000000000000732E-3</c:v>
                </c:pt>
                <c:pt idx="15">
                  <c:v>7.3000000000000842E-3</c:v>
                </c:pt>
                <c:pt idx="16">
                  <c:v>7.2000000000000952E-3</c:v>
                </c:pt>
                <c:pt idx="17">
                  <c:v>7.1000000000001062E-3</c:v>
                </c:pt>
                <c:pt idx="18">
                  <c:v>6.9999999999998952E-3</c:v>
                </c:pt>
                <c:pt idx="19">
                  <c:v>6.9999999999998952E-3</c:v>
                </c:pt>
                <c:pt idx="20">
                  <c:v>6.9999999999998952E-3</c:v>
                </c:pt>
                <c:pt idx="21">
                  <c:v>6.9999999999998952E-3</c:v>
                </c:pt>
                <c:pt idx="22">
                  <c:v>6.9999999999998952E-3</c:v>
                </c:pt>
                <c:pt idx="23">
                  <c:v>6.9999999999998952E-3</c:v>
                </c:pt>
                <c:pt idx="24">
                  <c:v>6.9999999999998952E-3</c:v>
                </c:pt>
                <c:pt idx="25">
                  <c:v>6.9999999999998952E-3</c:v>
                </c:pt>
                <c:pt idx="26">
                  <c:v>6.9999999999998952E-3</c:v>
                </c:pt>
                <c:pt idx="27">
                  <c:v>6.9999999999998952E-3</c:v>
                </c:pt>
                <c:pt idx="28">
                  <c:v>6.9999999999998952E-3</c:v>
                </c:pt>
                <c:pt idx="29">
                  <c:v>6.9999999999998952E-3</c:v>
                </c:pt>
                <c:pt idx="30">
                  <c:v>6.9999999999998952E-3</c:v>
                </c:pt>
                <c:pt idx="31">
                  <c:v>6.9999999999998952E-3</c:v>
                </c:pt>
                <c:pt idx="32">
                  <c:v>6.9999999999998952E-3</c:v>
                </c:pt>
                <c:pt idx="33">
                  <c:v>6.9999999999998952E-3</c:v>
                </c:pt>
                <c:pt idx="34">
                  <c:v>6.9999999999998952E-3</c:v>
                </c:pt>
                <c:pt idx="35">
                  <c:v>6.9999999999998952E-3</c:v>
                </c:pt>
                <c:pt idx="36">
                  <c:v>6.9999999999998952E-3</c:v>
                </c:pt>
                <c:pt idx="37">
                  <c:v>6.9999999999998952E-3</c:v>
                </c:pt>
                <c:pt idx="38">
                  <c:v>6.9999999999998952E-3</c:v>
                </c:pt>
                <c:pt idx="39">
                  <c:v>6.9999999999998952E-3</c:v>
                </c:pt>
                <c:pt idx="40">
                  <c:v>6.9999999999998952E-3</c:v>
                </c:pt>
                <c:pt idx="41">
                  <c:v>6.9999999999998952E-3</c:v>
                </c:pt>
                <c:pt idx="42">
                  <c:v>6.9999999999998952E-3</c:v>
                </c:pt>
                <c:pt idx="43">
                  <c:v>6.9999999999998952E-3</c:v>
                </c:pt>
                <c:pt idx="44">
                  <c:v>6.9999999999998952E-3</c:v>
                </c:pt>
                <c:pt idx="45">
                  <c:v>6.9999999999998952E-3</c:v>
                </c:pt>
                <c:pt idx="46">
                  <c:v>6.9999999999998952E-3</c:v>
                </c:pt>
                <c:pt idx="47">
                  <c:v>6.9999999999998952E-3</c:v>
                </c:pt>
                <c:pt idx="48">
                  <c:v>6.9999999999998952E-3</c:v>
                </c:pt>
              </c:numCache>
            </c:numRef>
          </c:val>
          <c:smooth val="0"/>
          <c:extLst>
            <c:ext xmlns:c16="http://schemas.microsoft.com/office/drawing/2014/chart" uri="{C3380CC4-5D6E-409C-BE32-E72D297353CC}">
              <c16:uniqueId val="{00000001-FFAE-40AA-8452-012BDE0E6FAD}"/>
            </c:ext>
          </c:extLst>
        </c:ser>
        <c:ser>
          <c:idx val="2"/>
          <c:order val="1"/>
          <c:tx>
            <c:strRef>
              <c:f>Graph!$R$18</c:f>
              <c:strCache>
                <c:ptCount val="1"/>
                <c:pt idx="0">
                  <c:v>1,0%</c:v>
                </c:pt>
              </c:strCache>
            </c:strRef>
          </c:tx>
          <c:spPr>
            <a:ln w="28575" cap="rnd">
              <a:solidFill>
                <a:schemeClr val="accent6">
                  <a:lumMod val="75000"/>
                </a:schemeClr>
              </a:solidFill>
              <a:round/>
            </a:ln>
            <a:effectLst/>
          </c:spPr>
          <c:marker>
            <c:symbol val="none"/>
          </c:marker>
          <c:cat>
            <c:numRef>
              <c:f>Graph!$P$19:$P$67</c:f>
              <c:numCache>
                <c:formatCode>General</c:formatCode>
                <c:ptCount val="49"/>
                <c:pt idx="0">
                  <c:v>2022</c:v>
                </c:pt>
                <c:pt idx="1">
                  <c:v>2023</c:v>
                </c:pt>
                <c:pt idx="2">
                  <c:v>2024</c:v>
                </c:pt>
                <c:pt idx="3">
                  <c:v>2025</c:v>
                </c:pt>
                <c:pt idx="4">
                  <c:v>2026</c:v>
                </c:pt>
                <c:pt idx="5">
                  <c:v>2027</c:v>
                </c:pt>
                <c:pt idx="6">
                  <c:v>2028</c:v>
                </c:pt>
                <c:pt idx="7">
                  <c:v>2029</c:v>
                </c:pt>
                <c:pt idx="8">
                  <c:v>2030</c:v>
                </c:pt>
                <c:pt idx="9">
                  <c:v>2031</c:v>
                </c:pt>
                <c:pt idx="10">
                  <c:v>2032</c:v>
                </c:pt>
                <c:pt idx="11">
                  <c:v>2033</c:v>
                </c:pt>
                <c:pt idx="12">
                  <c:v>2034</c:v>
                </c:pt>
                <c:pt idx="13">
                  <c:v>2035</c:v>
                </c:pt>
                <c:pt idx="14">
                  <c:v>2036</c:v>
                </c:pt>
                <c:pt idx="15">
                  <c:v>2037</c:v>
                </c:pt>
                <c:pt idx="16">
                  <c:v>2038</c:v>
                </c:pt>
                <c:pt idx="17">
                  <c:v>2039</c:v>
                </c:pt>
                <c:pt idx="18">
                  <c:v>2040</c:v>
                </c:pt>
                <c:pt idx="19">
                  <c:v>2041</c:v>
                </c:pt>
                <c:pt idx="20">
                  <c:v>2042</c:v>
                </c:pt>
                <c:pt idx="21">
                  <c:v>2043</c:v>
                </c:pt>
                <c:pt idx="22">
                  <c:v>2044</c:v>
                </c:pt>
                <c:pt idx="23">
                  <c:v>2045</c:v>
                </c:pt>
                <c:pt idx="24">
                  <c:v>2046</c:v>
                </c:pt>
                <c:pt idx="25">
                  <c:v>2047</c:v>
                </c:pt>
                <c:pt idx="26">
                  <c:v>2048</c:v>
                </c:pt>
                <c:pt idx="27">
                  <c:v>2049</c:v>
                </c:pt>
                <c:pt idx="28">
                  <c:v>2050</c:v>
                </c:pt>
                <c:pt idx="29">
                  <c:v>2051</c:v>
                </c:pt>
                <c:pt idx="30">
                  <c:v>2052</c:v>
                </c:pt>
                <c:pt idx="31">
                  <c:v>2053</c:v>
                </c:pt>
                <c:pt idx="32">
                  <c:v>2054</c:v>
                </c:pt>
                <c:pt idx="33">
                  <c:v>2055</c:v>
                </c:pt>
                <c:pt idx="34">
                  <c:v>2056</c:v>
                </c:pt>
                <c:pt idx="35">
                  <c:v>2057</c:v>
                </c:pt>
                <c:pt idx="36">
                  <c:v>2058</c:v>
                </c:pt>
                <c:pt idx="37">
                  <c:v>2059</c:v>
                </c:pt>
                <c:pt idx="38">
                  <c:v>2060</c:v>
                </c:pt>
                <c:pt idx="39">
                  <c:v>2061</c:v>
                </c:pt>
                <c:pt idx="40">
                  <c:v>2062</c:v>
                </c:pt>
                <c:pt idx="41">
                  <c:v>2063</c:v>
                </c:pt>
                <c:pt idx="42">
                  <c:v>2064</c:v>
                </c:pt>
                <c:pt idx="43">
                  <c:v>2065</c:v>
                </c:pt>
                <c:pt idx="44">
                  <c:v>2066</c:v>
                </c:pt>
                <c:pt idx="45">
                  <c:v>2067</c:v>
                </c:pt>
                <c:pt idx="46">
                  <c:v>2068</c:v>
                </c:pt>
                <c:pt idx="47">
                  <c:v>2069</c:v>
                </c:pt>
                <c:pt idx="48">
                  <c:v>2070</c:v>
                </c:pt>
              </c:numCache>
            </c:numRef>
          </c:cat>
          <c:val>
            <c:numRef>
              <c:f>Graph!$R$19:$R$67</c:f>
              <c:numCache>
                <c:formatCode>0.0%</c:formatCode>
                <c:ptCount val="49"/>
                <c:pt idx="1">
                  <c:v>-4.9015748223246725E-5</c:v>
                </c:pt>
                <c:pt idx="2">
                  <c:v>-1.5115915916452449E-2</c:v>
                </c:pt>
                <c:pt idx="3">
                  <c:v>3.4031539375616315E-3</c:v>
                </c:pt>
                <c:pt idx="4">
                  <c:v>-1.7375085893786224E-2</c:v>
                </c:pt>
                <c:pt idx="5">
                  <c:v>-1.4860742052947629E-2</c:v>
                </c:pt>
                <c:pt idx="6">
                  <c:v>-1.1252972972973119E-2</c:v>
                </c:pt>
                <c:pt idx="7">
                  <c:v>-6.2897297297297428E-3</c:v>
                </c:pt>
                <c:pt idx="8">
                  <c:v>-1.3264864864864778E-3</c:v>
                </c:pt>
                <c:pt idx="9">
                  <c:v>9.8280098280079109E-4</c:v>
                </c:pt>
                <c:pt idx="10">
                  <c:v>9.8280098280079109E-4</c:v>
                </c:pt>
                <c:pt idx="11">
                  <c:v>2.6862407862406901E-3</c:v>
                </c:pt>
                <c:pt idx="12">
                  <c:v>4.3896805896805891E-3</c:v>
                </c:pt>
                <c:pt idx="13">
                  <c:v>6.093120393120266E-3</c:v>
                </c:pt>
                <c:pt idx="14">
                  <c:v>7.796560196560165E-3</c:v>
                </c:pt>
                <c:pt idx="15">
                  <c:v>9.5000000000000639E-3</c:v>
                </c:pt>
                <c:pt idx="16">
                  <c:v>9.6000000000000529E-3</c:v>
                </c:pt>
                <c:pt idx="17">
                  <c:v>9.8000000000000309E-3</c:v>
                </c:pt>
                <c:pt idx="18">
                  <c:v>1.0000000000000009E-2</c:v>
                </c:pt>
                <c:pt idx="19">
                  <c:v>1.0000000000000009E-2</c:v>
                </c:pt>
                <c:pt idx="20">
                  <c:v>1.0000000000000009E-2</c:v>
                </c:pt>
                <c:pt idx="21">
                  <c:v>1.0000000000000009E-2</c:v>
                </c:pt>
                <c:pt idx="22">
                  <c:v>1.0000000000000009E-2</c:v>
                </c:pt>
                <c:pt idx="23">
                  <c:v>1.0000000000000009E-2</c:v>
                </c:pt>
                <c:pt idx="24">
                  <c:v>1.0000000000000009E-2</c:v>
                </c:pt>
                <c:pt idx="25">
                  <c:v>1.0000000000000009E-2</c:v>
                </c:pt>
                <c:pt idx="26">
                  <c:v>1.0000000000000009E-2</c:v>
                </c:pt>
                <c:pt idx="27">
                  <c:v>1.0000000000000009E-2</c:v>
                </c:pt>
                <c:pt idx="28">
                  <c:v>1.0000000000000009E-2</c:v>
                </c:pt>
                <c:pt idx="29">
                  <c:v>1.0000000000000009E-2</c:v>
                </c:pt>
                <c:pt idx="30">
                  <c:v>1.0000000000000009E-2</c:v>
                </c:pt>
                <c:pt idx="31">
                  <c:v>1.0000000000000009E-2</c:v>
                </c:pt>
                <c:pt idx="32">
                  <c:v>1.0000000000000009E-2</c:v>
                </c:pt>
                <c:pt idx="33">
                  <c:v>1.0000000000000009E-2</c:v>
                </c:pt>
                <c:pt idx="34">
                  <c:v>1.0000000000000009E-2</c:v>
                </c:pt>
                <c:pt idx="35">
                  <c:v>1.0000000000000009E-2</c:v>
                </c:pt>
                <c:pt idx="36">
                  <c:v>1.0000000000000009E-2</c:v>
                </c:pt>
                <c:pt idx="37">
                  <c:v>1.0000000000000009E-2</c:v>
                </c:pt>
                <c:pt idx="38">
                  <c:v>1.0000000000000009E-2</c:v>
                </c:pt>
                <c:pt idx="39">
                  <c:v>1.0000000000000009E-2</c:v>
                </c:pt>
                <c:pt idx="40">
                  <c:v>1.0000000000000009E-2</c:v>
                </c:pt>
                <c:pt idx="41">
                  <c:v>1.0000000000000009E-2</c:v>
                </c:pt>
                <c:pt idx="42">
                  <c:v>1.0000000000000009E-2</c:v>
                </c:pt>
                <c:pt idx="43">
                  <c:v>1.0000000000000009E-2</c:v>
                </c:pt>
                <c:pt idx="44">
                  <c:v>1.0000000000000009E-2</c:v>
                </c:pt>
                <c:pt idx="45">
                  <c:v>1.0000000000000009E-2</c:v>
                </c:pt>
                <c:pt idx="46">
                  <c:v>1.0000000000000009E-2</c:v>
                </c:pt>
                <c:pt idx="47">
                  <c:v>1.0000000000000009E-2</c:v>
                </c:pt>
                <c:pt idx="48">
                  <c:v>1.0000000000000009E-2</c:v>
                </c:pt>
              </c:numCache>
            </c:numRef>
          </c:val>
          <c:smooth val="0"/>
          <c:extLst>
            <c:ext xmlns:c16="http://schemas.microsoft.com/office/drawing/2014/chart" uri="{C3380CC4-5D6E-409C-BE32-E72D297353CC}">
              <c16:uniqueId val="{00000002-FFAE-40AA-8452-012BDE0E6FAD}"/>
            </c:ext>
          </c:extLst>
        </c:ser>
        <c:ser>
          <c:idx val="0"/>
          <c:order val="2"/>
          <c:tx>
            <c:strRef>
              <c:f>Graph!$S$18</c:f>
              <c:strCache>
                <c:ptCount val="1"/>
                <c:pt idx="0">
                  <c:v>0,7% - avril 2025</c:v>
                </c:pt>
              </c:strCache>
            </c:strRef>
          </c:tx>
          <c:spPr>
            <a:ln w="28575" cap="rnd">
              <a:solidFill>
                <a:schemeClr val="accent6">
                  <a:lumMod val="75000"/>
                </a:schemeClr>
              </a:solidFill>
              <a:prstDash val="sysDash"/>
              <a:round/>
            </a:ln>
            <a:effectLst/>
          </c:spPr>
          <c:marker>
            <c:symbol val="none"/>
          </c:marker>
          <c:dPt>
            <c:idx val="2"/>
            <c:marker>
              <c:symbol val="none"/>
            </c:marker>
            <c:bubble3D val="0"/>
            <c:spPr>
              <a:ln w="28575" cap="rnd">
                <a:solidFill>
                  <a:srgbClr val="FF0000"/>
                </a:solidFill>
                <a:prstDash val="sysDash"/>
                <a:round/>
              </a:ln>
              <a:effectLst/>
            </c:spPr>
            <c:extLst>
              <c:ext xmlns:c16="http://schemas.microsoft.com/office/drawing/2014/chart" uri="{C3380CC4-5D6E-409C-BE32-E72D297353CC}">
                <c16:uniqueId val="{00000000-EF37-4F37-89E9-B577C23446CD}"/>
              </c:ext>
            </c:extLst>
          </c:dPt>
          <c:val>
            <c:numRef>
              <c:f>Graph!$S$19:$S$67</c:f>
              <c:numCache>
                <c:formatCode>0.0%</c:formatCode>
                <c:ptCount val="49"/>
                <c:pt idx="1">
                  <c:v>-3.7608253659255686E-2</c:v>
                </c:pt>
                <c:pt idx="2">
                  <c:v>5.4652773819467981E-3</c:v>
                </c:pt>
                <c:pt idx="3">
                  <c:v>-1.2333497779970615E-2</c:v>
                </c:pt>
                <c:pt idx="4">
                  <c:v>-1.2917858199388732E-2</c:v>
                </c:pt>
                <c:pt idx="5">
                  <c:v>-1.6216216216216384E-2</c:v>
                </c:pt>
                <c:pt idx="6">
                  <c:v>-1.1452972972973097E-2</c:v>
                </c:pt>
                <c:pt idx="7">
                  <c:v>-6.6897297297298097E-3</c:v>
                </c:pt>
                <c:pt idx="8">
                  <c:v>-1.9264864864865228E-3</c:v>
                </c:pt>
                <c:pt idx="9">
                  <c:v>9.8280098280079109E-4</c:v>
                </c:pt>
                <c:pt idx="10">
                  <c:v>9.8280098280079109E-4</c:v>
                </c:pt>
                <c:pt idx="11">
                  <c:v>2.2462407862409162E-3</c:v>
                </c:pt>
                <c:pt idx="12">
                  <c:v>3.5096805896805972E-3</c:v>
                </c:pt>
                <c:pt idx="13">
                  <c:v>4.7731203931205002E-3</c:v>
                </c:pt>
                <c:pt idx="14">
                  <c:v>6.0365601965604032E-3</c:v>
                </c:pt>
                <c:pt idx="15">
                  <c:v>7.3000000000000842E-3</c:v>
                </c:pt>
                <c:pt idx="16">
                  <c:v>7.2000000000000952E-3</c:v>
                </c:pt>
                <c:pt idx="17">
                  <c:v>7.1000000000001062E-3</c:v>
                </c:pt>
                <c:pt idx="18">
                  <c:v>6.9999999999998952E-3</c:v>
                </c:pt>
                <c:pt idx="19">
                  <c:v>6.9999999999998952E-3</c:v>
                </c:pt>
                <c:pt idx="20">
                  <c:v>6.9999999999998952E-3</c:v>
                </c:pt>
                <c:pt idx="21">
                  <c:v>6.9999999999998952E-3</c:v>
                </c:pt>
                <c:pt idx="22">
                  <c:v>6.9999999999998952E-3</c:v>
                </c:pt>
                <c:pt idx="23">
                  <c:v>6.9999999999998952E-3</c:v>
                </c:pt>
                <c:pt idx="24">
                  <c:v>6.9999999999998952E-3</c:v>
                </c:pt>
                <c:pt idx="25">
                  <c:v>6.9999999999998952E-3</c:v>
                </c:pt>
                <c:pt idx="26">
                  <c:v>6.9999999999998952E-3</c:v>
                </c:pt>
                <c:pt idx="27">
                  <c:v>6.9999999999998952E-3</c:v>
                </c:pt>
                <c:pt idx="28">
                  <c:v>6.9999999999998952E-3</c:v>
                </c:pt>
                <c:pt idx="29">
                  <c:v>6.9999999999998952E-3</c:v>
                </c:pt>
                <c:pt idx="30">
                  <c:v>6.9999999999998952E-3</c:v>
                </c:pt>
                <c:pt idx="31">
                  <c:v>6.9999999999998952E-3</c:v>
                </c:pt>
                <c:pt idx="32">
                  <c:v>6.9999999999998952E-3</c:v>
                </c:pt>
                <c:pt idx="33">
                  <c:v>6.9999999999998952E-3</c:v>
                </c:pt>
                <c:pt idx="34">
                  <c:v>6.9999999999998952E-3</c:v>
                </c:pt>
                <c:pt idx="35">
                  <c:v>6.9999999999998952E-3</c:v>
                </c:pt>
                <c:pt idx="36">
                  <c:v>6.9999999999998952E-3</c:v>
                </c:pt>
                <c:pt idx="37">
                  <c:v>6.9999999999998952E-3</c:v>
                </c:pt>
                <c:pt idx="38">
                  <c:v>6.9999999999998952E-3</c:v>
                </c:pt>
                <c:pt idx="39">
                  <c:v>6.9999999999998952E-3</c:v>
                </c:pt>
                <c:pt idx="40">
                  <c:v>6.9999999999998952E-3</c:v>
                </c:pt>
                <c:pt idx="41">
                  <c:v>6.9999999999998952E-3</c:v>
                </c:pt>
                <c:pt idx="42">
                  <c:v>6.9999999999998952E-3</c:v>
                </c:pt>
                <c:pt idx="43">
                  <c:v>6.9999999999998952E-3</c:v>
                </c:pt>
                <c:pt idx="44">
                  <c:v>6.9999999999998952E-3</c:v>
                </c:pt>
                <c:pt idx="45">
                  <c:v>6.9999999999998952E-3</c:v>
                </c:pt>
                <c:pt idx="46">
                  <c:v>6.9999999999998952E-3</c:v>
                </c:pt>
                <c:pt idx="47">
                  <c:v>6.9999999999998952E-3</c:v>
                </c:pt>
                <c:pt idx="48">
                  <c:v>6.9999999999998952E-3</c:v>
                </c:pt>
              </c:numCache>
            </c:numRef>
          </c:val>
          <c:smooth val="0"/>
          <c:extLst>
            <c:ext xmlns:c16="http://schemas.microsoft.com/office/drawing/2014/chart" uri="{C3380CC4-5D6E-409C-BE32-E72D297353CC}">
              <c16:uniqueId val="{00000000-7C30-4F07-8444-C01C8E8BE876}"/>
            </c:ext>
          </c:extLst>
        </c:ser>
        <c:ser>
          <c:idx val="4"/>
          <c:order val="3"/>
          <c:tx>
            <c:strRef>
              <c:f>Graph!$T$18</c:f>
              <c:strCache>
                <c:ptCount val="1"/>
                <c:pt idx="0">
                  <c:v>0,7%</c:v>
                </c:pt>
              </c:strCache>
            </c:strRef>
          </c:tx>
          <c:spPr>
            <a:ln w="28575" cap="rnd">
              <a:solidFill>
                <a:srgbClr val="FF0000"/>
              </a:solidFill>
              <a:round/>
            </a:ln>
            <a:effectLst/>
          </c:spPr>
          <c:marker>
            <c:symbol val="none"/>
          </c:marker>
          <c:cat>
            <c:numRef>
              <c:f>Graph!$P$19:$P$67</c:f>
              <c:numCache>
                <c:formatCode>General</c:formatCode>
                <c:ptCount val="49"/>
                <c:pt idx="0">
                  <c:v>2022</c:v>
                </c:pt>
                <c:pt idx="1">
                  <c:v>2023</c:v>
                </c:pt>
                <c:pt idx="2">
                  <c:v>2024</c:v>
                </c:pt>
                <c:pt idx="3">
                  <c:v>2025</c:v>
                </c:pt>
                <c:pt idx="4">
                  <c:v>2026</c:v>
                </c:pt>
                <c:pt idx="5">
                  <c:v>2027</c:v>
                </c:pt>
                <c:pt idx="6">
                  <c:v>2028</c:v>
                </c:pt>
                <c:pt idx="7">
                  <c:v>2029</c:v>
                </c:pt>
                <c:pt idx="8">
                  <c:v>2030</c:v>
                </c:pt>
                <c:pt idx="9">
                  <c:v>2031</c:v>
                </c:pt>
                <c:pt idx="10">
                  <c:v>2032</c:v>
                </c:pt>
                <c:pt idx="11">
                  <c:v>2033</c:v>
                </c:pt>
                <c:pt idx="12">
                  <c:v>2034</c:v>
                </c:pt>
                <c:pt idx="13">
                  <c:v>2035</c:v>
                </c:pt>
                <c:pt idx="14">
                  <c:v>2036</c:v>
                </c:pt>
                <c:pt idx="15">
                  <c:v>2037</c:v>
                </c:pt>
                <c:pt idx="16">
                  <c:v>2038</c:v>
                </c:pt>
                <c:pt idx="17">
                  <c:v>2039</c:v>
                </c:pt>
                <c:pt idx="18">
                  <c:v>2040</c:v>
                </c:pt>
                <c:pt idx="19">
                  <c:v>2041</c:v>
                </c:pt>
                <c:pt idx="20">
                  <c:v>2042</c:v>
                </c:pt>
                <c:pt idx="21">
                  <c:v>2043</c:v>
                </c:pt>
                <c:pt idx="22">
                  <c:v>2044</c:v>
                </c:pt>
                <c:pt idx="23">
                  <c:v>2045</c:v>
                </c:pt>
                <c:pt idx="24">
                  <c:v>2046</c:v>
                </c:pt>
                <c:pt idx="25">
                  <c:v>2047</c:v>
                </c:pt>
                <c:pt idx="26">
                  <c:v>2048</c:v>
                </c:pt>
                <c:pt idx="27">
                  <c:v>2049</c:v>
                </c:pt>
                <c:pt idx="28">
                  <c:v>2050</c:v>
                </c:pt>
                <c:pt idx="29">
                  <c:v>2051</c:v>
                </c:pt>
                <c:pt idx="30">
                  <c:v>2052</c:v>
                </c:pt>
                <c:pt idx="31">
                  <c:v>2053</c:v>
                </c:pt>
                <c:pt idx="32">
                  <c:v>2054</c:v>
                </c:pt>
                <c:pt idx="33">
                  <c:v>2055</c:v>
                </c:pt>
                <c:pt idx="34">
                  <c:v>2056</c:v>
                </c:pt>
                <c:pt idx="35">
                  <c:v>2057</c:v>
                </c:pt>
                <c:pt idx="36">
                  <c:v>2058</c:v>
                </c:pt>
                <c:pt idx="37">
                  <c:v>2059</c:v>
                </c:pt>
                <c:pt idx="38">
                  <c:v>2060</c:v>
                </c:pt>
                <c:pt idx="39">
                  <c:v>2061</c:v>
                </c:pt>
                <c:pt idx="40">
                  <c:v>2062</c:v>
                </c:pt>
                <c:pt idx="41">
                  <c:v>2063</c:v>
                </c:pt>
                <c:pt idx="42">
                  <c:v>2064</c:v>
                </c:pt>
                <c:pt idx="43">
                  <c:v>2065</c:v>
                </c:pt>
                <c:pt idx="44">
                  <c:v>2066</c:v>
                </c:pt>
                <c:pt idx="45">
                  <c:v>2067</c:v>
                </c:pt>
                <c:pt idx="46">
                  <c:v>2068</c:v>
                </c:pt>
                <c:pt idx="47">
                  <c:v>2069</c:v>
                </c:pt>
                <c:pt idx="48">
                  <c:v>2070</c:v>
                </c:pt>
              </c:numCache>
            </c:numRef>
          </c:cat>
          <c:val>
            <c:numRef>
              <c:f>Graph!$T$19:$T$67</c:f>
              <c:numCache>
                <c:formatCode>0.0%</c:formatCode>
                <c:ptCount val="49"/>
                <c:pt idx="1">
                  <c:v>-4.9015748223246725E-5</c:v>
                </c:pt>
                <c:pt idx="2">
                  <c:v>-1.5115915916452449E-2</c:v>
                </c:pt>
                <c:pt idx="3">
                  <c:v>3.4031539375616315E-3</c:v>
                </c:pt>
                <c:pt idx="4">
                  <c:v>-1.7375085893786224E-2</c:v>
                </c:pt>
                <c:pt idx="5">
                  <c:v>-1.4860742052947629E-2</c:v>
                </c:pt>
                <c:pt idx="6">
                  <c:v>-1.1412972972973057E-2</c:v>
                </c:pt>
                <c:pt idx="7">
                  <c:v>-6.6097297297298407E-3</c:v>
                </c:pt>
                <c:pt idx="8">
                  <c:v>-1.8064864864865138E-3</c:v>
                </c:pt>
                <c:pt idx="9">
                  <c:v>9.8280098280079109E-4</c:v>
                </c:pt>
                <c:pt idx="10">
                  <c:v>9.8280098280079109E-4</c:v>
                </c:pt>
                <c:pt idx="11">
                  <c:v>2.2462407862409162E-3</c:v>
                </c:pt>
                <c:pt idx="12">
                  <c:v>3.5096805896805972E-3</c:v>
                </c:pt>
                <c:pt idx="13">
                  <c:v>4.7731203931205002E-3</c:v>
                </c:pt>
                <c:pt idx="14">
                  <c:v>6.0365601965604032E-3</c:v>
                </c:pt>
                <c:pt idx="15">
                  <c:v>7.3000000000000842E-3</c:v>
                </c:pt>
                <c:pt idx="16">
                  <c:v>7.2000000000000952E-3</c:v>
                </c:pt>
                <c:pt idx="17">
                  <c:v>7.1000000000001062E-3</c:v>
                </c:pt>
                <c:pt idx="18">
                  <c:v>6.9999999999998952E-3</c:v>
                </c:pt>
                <c:pt idx="19">
                  <c:v>6.9999999999998952E-3</c:v>
                </c:pt>
                <c:pt idx="20">
                  <c:v>6.9999999999998952E-3</c:v>
                </c:pt>
                <c:pt idx="21">
                  <c:v>6.9999999999998952E-3</c:v>
                </c:pt>
                <c:pt idx="22">
                  <c:v>6.9999999999998952E-3</c:v>
                </c:pt>
                <c:pt idx="23">
                  <c:v>6.9999999999998952E-3</c:v>
                </c:pt>
                <c:pt idx="24">
                  <c:v>6.9999999999998952E-3</c:v>
                </c:pt>
                <c:pt idx="25">
                  <c:v>6.9999999999998952E-3</c:v>
                </c:pt>
                <c:pt idx="26">
                  <c:v>6.9999999999998952E-3</c:v>
                </c:pt>
                <c:pt idx="27">
                  <c:v>6.9999999999998952E-3</c:v>
                </c:pt>
                <c:pt idx="28">
                  <c:v>6.9999999999998952E-3</c:v>
                </c:pt>
                <c:pt idx="29">
                  <c:v>6.9999999999998952E-3</c:v>
                </c:pt>
                <c:pt idx="30">
                  <c:v>6.9999999999998952E-3</c:v>
                </c:pt>
                <c:pt idx="31">
                  <c:v>6.9999999999998952E-3</c:v>
                </c:pt>
                <c:pt idx="32">
                  <c:v>6.9999999999998952E-3</c:v>
                </c:pt>
                <c:pt idx="33">
                  <c:v>6.9999999999998952E-3</c:v>
                </c:pt>
                <c:pt idx="34">
                  <c:v>6.9999999999998952E-3</c:v>
                </c:pt>
                <c:pt idx="35">
                  <c:v>6.9999999999998952E-3</c:v>
                </c:pt>
                <c:pt idx="36">
                  <c:v>6.9999999999998952E-3</c:v>
                </c:pt>
                <c:pt idx="37">
                  <c:v>6.9999999999998952E-3</c:v>
                </c:pt>
                <c:pt idx="38">
                  <c:v>6.9999999999998952E-3</c:v>
                </c:pt>
                <c:pt idx="39">
                  <c:v>6.9999999999998952E-3</c:v>
                </c:pt>
                <c:pt idx="40">
                  <c:v>6.9999999999998952E-3</c:v>
                </c:pt>
                <c:pt idx="41">
                  <c:v>6.9999999999998952E-3</c:v>
                </c:pt>
                <c:pt idx="42">
                  <c:v>6.9999999999998952E-3</c:v>
                </c:pt>
                <c:pt idx="43">
                  <c:v>6.9999999999998952E-3</c:v>
                </c:pt>
                <c:pt idx="44">
                  <c:v>6.9999999999998952E-3</c:v>
                </c:pt>
                <c:pt idx="45">
                  <c:v>6.9999999999998952E-3</c:v>
                </c:pt>
                <c:pt idx="46">
                  <c:v>6.9999999999998952E-3</c:v>
                </c:pt>
                <c:pt idx="47">
                  <c:v>6.9999999999998952E-3</c:v>
                </c:pt>
                <c:pt idx="48">
                  <c:v>6.9999999999998952E-3</c:v>
                </c:pt>
              </c:numCache>
            </c:numRef>
          </c:val>
          <c:smooth val="0"/>
          <c:extLst>
            <c:ext xmlns:c16="http://schemas.microsoft.com/office/drawing/2014/chart" uri="{C3380CC4-5D6E-409C-BE32-E72D297353CC}">
              <c16:uniqueId val="{00000000-5971-4BBC-A4F5-6BF8630FF312}"/>
            </c:ext>
          </c:extLst>
        </c:ser>
        <c:ser>
          <c:idx val="3"/>
          <c:order val="4"/>
          <c:tx>
            <c:strRef>
              <c:f>Graph!$U$18</c:f>
              <c:strCache>
                <c:ptCount val="1"/>
                <c:pt idx="0">
                  <c:v>0,4%</c:v>
                </c:pt>
              </c:strCache>
            </c:strRef>
          </c:tx>
          <c:spPr>
            <a:ln w="28575" cap="rnd">
              <a:solidFill>
                <a:srgbClr val="800000"/>
              </a:solidFill>
              <a:round/>
            </a:ln>
            <a:effectLst/>
          </c:spPr>
          <c:marker>
            <c:symbol val="none"/>
          </c:marker>
          <c:cat>
            <c:numRef>
              <c:f>Graph!$P$19:$P$67</c:f>
              <c:numCache>
                <c:formatCode>General</c:formatCode>
                <c:ptCount val="49"/>
                <c:pt idx="0">
                  <c:v>2022</c:v>
                </c:pt>
                <c:pt idx="1">
                  <c:v>2023</c:v>
                </c:pt>
                <c:pt idx="2">
                  <c:v>2024</c:v>
                </c:pt>
                <c:pt idx="3">
                  <c:v>2025</c:v>
                </c:pt>
                <c:pt idx="4">
                  <c:v>2026</c:v>
                </c:pt>
                <c:pt idx="5">
                  <c:v>2027</c:v>
                </c:pt>
                <c:pt idx="6">
                  <c:v>2028</c:v>
                </c:pt>
                <c:pt idx="7">
                  <c:v>2029</c:v>
                </c:pt>
                <c:pt idx="8">
                  <c:v>2030</c:v>
                </c:pt>
                <c:pt idx="9">
                  <c:v>2031</c:v>
                </c:pt>
                <c:pt idx="10">
                  <c:v>2032</c:v>
                </c:pt>
                <c:pt idx="11">
                  <c:v>2033</c:v>
                </c:pt>
                <c:pt idx="12">
                  <c:v>2034</c:v>
                </c:pt>
                <c:pt idx="13">
                  <c:v>2035</c:v>
                </c:pt>
                <c:pt idx="14">
                  <c:v>2036</c:v>
                </c:pt>
                <c:pt idx="15">
                  <c:v>2037</c:v>
                </c:pt>
                <c:pt idx="16">
                  <c:v>2038</c:v>
                </c:pt>
                <c:pt idx="17">
                  <c:v>2039</c:v>
                </c:pt>
                <c:pt idx="18">
                  <c:v>2040</c:v>
                </c:pt>
                <c:pt idx="19">
                  <c:v>2041</c:v>
                </c:pt>
                <c:pt idx="20">
                  <c:v>2042</c:v>
                </c:pt>
                <c:pt idx="21">
                  <c:v>2043</c:v>
                </c:pt>
                <c:pt idx="22">
                  <c:v>2044</c:v>
                </c:pt>
                <c:pt idx="23">
                  <c:v>2045</c:v>
                </c:pt>
                <c:pt idx="24">
                  <c:v>2046</c:v>
                </c:pt>
                <c:pt idx="25">
                  <c:v>2047</c:v>
                </c:pt>
                <c:pt idx="26">
                  <c:v>2048</c:v>
                </c:pt>
                <c:pt idx="27">
                  <c:v>2049</c:v>
                </c:pt>
                <c:pt idx="28">
                  <c:v>2050</c:v>
                </c:pt>
                <c:pt idx="29">
                  <c:v>2051</c:v>
                </c:pt>
                <c:pt idx="30">
                  <c:v>2052</c:v>
                </c:pt>
                <c:pt idx="31">
                  <c:v>2053</c:v>
                </c:pt>
                <c:pt idx="32">
                  <c:v>2054</c:v>
                </c:pt>
                <c:pt idx="33">
                  <c:v>2055</c:v>
                </c:pt>
                <c:pt idx="34">
                  <c:v>2056</c:v>
                </c:pt>
                <c:pt idx="35">
                  <c:v>2057</c:v>
                </c:pt>
                <c:pt idx="36">
                  <c:v>2058</c:v>
                </c:pt>
                <c:pt idx="37">
                  <c:v>2059</c:v>
                </c:pt>
                <c:pt idx="38">
                  <c:v>2060</c:v>
                </c:pt>
                <c:pt idx="39">
                  <c:v>2061</c:v>
                </c:pt>
                <c:pt idx="40">
                  <c:v>2062</c:v>
                </c:pt>
                <c:pt idx="41">
                  <c:v>2063</c:v>
                </c:pt>
                <c:pt idx="42">
                  <c:v>2064</c:v>
                </c:pt>
                <c:pt idx="43">
                  <c:v>2065</c:v>
                </c:pt>
                <c:pt idx="44">
                  <c:v>2066</c:v>
                </c:pt>
                <c:pt idx="45">
                  <c:v>2067</c:v>
                </c:pt>
                <c:pt idx="46">
                  <c:v>2068</c:v>
                </c:pt>
                <c:pt idx="47">
                  <c:v>2069</c:v>
                </c:pt>
                <c:pt idx="48">
                  <c:v>2070</c:v>
                </c:pt>
              </c:numCache>
            </c:numRef>
          </c:cat>
          <c:val>
            <c:numRef>
              <c:f>Graph!$U$19:$U$67</c:f>
              <c:numCache>
                <c:formatCode>0.0%</c:formatCode>
                <c:ptCount val="49"/>
                <c:pt idx="1">
                  <c:v>-4.9015748223246725E-5</c:v>
                </c:pt>
                <c:pt idx="2">
                  <c:v>-1.5115915916452449E-2</c:v>
                </c:pt>
                <c:pt idx="3">
                  <c:v>3.4031539375616315E-3</c:v>
                </c:pt>
                <c:pt idx="4">
                  <c:v>-1.7375085893786224E-2</c:v>
                </c:pt>
                <c:pt idx="5">
                  <c:v>-1.4860742052947629E-2</c:v>
                </c:pt>
                <c:pt idx="6">
                  <c:v>-1.1592972972973126E-2</c:v>
                </c:pt>
                <c:pt idx="7">
                  <c:v>-6.9697297297298677E-3</c:v>
                </c:pt>
                <c:pt idx="8">
                  <c:v>-2.3464864864863877E-3</c:v>
                </c:pt>
                <c:pt idx="9">
                  <c:v>9.8280098280079109E-4</c:v>
                </c:pt>
                <c:pt idx="10">
                  <c:v>9.8280098280079109E-4</c:v>
                </c:pt>
                <c:pt idx="11">
                  <c:v>1.8062407862409202E-3</c:v>
                </c:pt>
                <c:pt idx="12">
                  <c:v>2.6296805896806053E-3</c:v>
                </c:pt>
                <c:pt idx="13">
                  <c:v>3.4531203931205123E-3</c:v>
                </c:pt>
                <c:pt idx="14">
                  <c:v>4.2765601965601974E-3</c:v>
                </c:pt>
                <c:pt idx="15">
                  <c:v>5.1000000000001044E-3</c:v>
                </c:pt>
                <c:pt idx="16">
                  <c:v>4.6999999999999265E-3</c:v>
                </c:pt>
                <c:pt idx="17">
                  <c:v>4.3999999999999595E-3</c:v>
                </c:pt>
                <c:pt idx="18">
                  <c:v>4.0000000000000036E-3</c:v>
                </c:pt>
                <c:pt idx="19">
                  <c:v>4.0000000000000036E-3</c:v>
                </c:pt>
                <c:pt idx="20">
                  <c:v>4.0000000000000036E-3</c:v>
                </c:pt>
                <c:pt idx="21">
                  <c:v>4.0000000000000036E-3</c:v>
                </c:pt>
                <c:pt idx="22">
                  <c:v>4.0000000000000036E-3</c:v>
                </c:pt>
                <c:pt idx="23">
                  <c:v>4.0000000000000036E-3</c:v>
                </c:pt>
                <c:pt idx="24">
                  <c:v>4.0000000000000036E-3</c:v>
                </c:pt>
                <c:pt idx="25">
                  <c:v>4.0000000000000036E-3</c:v>
                </c:pt>
                <c:pt idx="26">
                  <c:v>4.0000000000000036E-3</c:v>
                </c:pt>
                <c:pt idx="27">
                  <c:v>4.0000000000000036E-3</c:v>
                </c:pt>
                <c:pt idx="28">
                  <c:v>4.0000000000000036E-3</c:v>
                </c:pt>
                <c:pt idx="29">
                  <c:v>4.0000000000000036E-3</c:v>
                </c:pt>
                <c:pt idx="30">
                  <c:v>4.0000000000000036E-3</c:v>
                </c:pt>
                <c:pt idx="31">
                  <c:v>4.0000000000000036E-3</c:v>
                </c:pt>
                <c:pt idx="32">
                  <c:v>4.0000000000000036E-3</c:v>
                </c:pt>
                <c:pt idx="33">
                  <c:v>4.0000000000000036E-3</c:v>
                </c:pt>
                <c:pt idx="34">
                  <c:v>4.0000000000000036E-3</c:v>
                </c:pt>
                <c:pt idx="35">
                  <c:v>4.0000000000000036E-3</c:v>
                </c:pt>
                <c:pt idx="36">
                  <c:v>4.0000000000000036E-3</c:v>
                </c:pt>
                <c:pt idx="37">
                  <c:v>4.0000000000000036E-3</c:v>
                </c:pt>
                <c:pt idx="38">
                  <c:v>4.0000000000000036E-3</c:v>
                </c:pt>
                <c:pt idx="39">
                  <c:v>4.0000000000000036E-3</c:v>
                </c:pt>
                <c:pt idx="40">
                  <c:v>4.0000000000000036E-3</c:v>
                </c:pt>
                <c:pt idx="41">
                  <c:v>4.0000000000000036E-3</c:v>
                </c:pt>
                <c:pt idx="42">
                  <c:v>4.0000000000000036E-3</c:v>
                </c:pt>
                <c:pt idx="43">
                  <c:v>4.0000000000000036E-3</c:v>
                </c:pt>
                <c:pt idx="44">
                  <c:v>4.0000000000000036E-3</c:v>
                </c:pt>
                <c:pt idx="45">
                  <c:v>4.0000000000000036E-3</c:v>
                </c:pt>
                <c:pt idx="46">
                  <c:v>4.0000000000000036E-3</c:v>
                </c:pt>
                <c:pt idx="47">
                  <c:v>4.0000000000000036E-3</c:v>
                </c:pt>
                <c:pt idx="48">
                  <c:v>4.0000000000000036E-3</c:v>
                </c:pt>
              </c:numCache>
            </c:numRef>
          </c:val>
          <c:smooth val="0"/>
          <c:extLst>
            <c:ext xmlns:c16="http://schemas.microsoft.com/office/drawing/2014/chart" uri="{C3380CC4-5D6E-409C-BE32-E72D297353CC}">
              <c16:uniqueId val="{00000003-FFAE-40AA-8452-012BDE0E6FAD}"/>
            </c:ext>
          </c:extLst>
        </c:ser>
        <c:dLbls>
          <c:showLegendKey val="0"/>
          <c:showVal val="0"/>
          <c:showCatName val="0"/>
          <c:showSerName val="0"/>
          <c:showPercent val="0"/>
          <c:showBubbleSize val="0"/>
        </c:dLbls>
        <c:smooth val="0"/>
        <c:axId val="1605175807"/>
        <c:axId val="1605172895"/>
      </c:lineChart>
      <c:catAx>
        <c:axId val="1605175807"/>
        <c:scaling>
          <c:orientation val="minMax"/>
        </c:scaling>
        <c:delete val="0"/>
        <c:axPos val="t"/>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605172895"/>
        <c:crosses val="max"/>
        <c:auto val="1"/>
        <c:lblAlgn val="ctr"/>
        <c:lblOffset val="100"/>
        <c:noMultiLvlLbl val="0"/>
      </c:catAx>
      <c:valAx>
        <c:axId val="1605172895"/>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60517580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1"/>
          <c:order val="0"/>
          <c:tx>
            <c:strRef>
              <c:f>Graph!$X$18</c:f>
              <c:strCache>
                <c:ptCount val="1"/>
                <c:pt idx="0">
                  <c:v>Sc_0,7% CSR</c:v>
                </c:pt>
              </c:strCache>
            </c:strRef>
          </c:tx>
          <c:spPr>
            <a:ln w="28575" cap="rnd">
              <a:solidFill>
                <a:schemeClr val="accent5">
                  <a:lumMod val="75000"/>
                </a:schemeClr>
              </a:solidFill>
              <a:round/>
            </a:ln>
            <a:effectLst/>
          </c:spPr>
          <c:marker>
            <c:symbol val="none"/>
          </c:marker>
          <c:cat>
            <c:numRef>
              <c:f>Graph!$W$19:$W$67</c:f>
              <c:numCache>
                <c:formatCode>General</c:formatCode>
                <c:ptCount val="49"/>
                <c:pt idx="0">
                  <c:v>2022</c:v>
                </c:pt>
                <c:pt idx="1">
                  <c:v>2023</c:v>
                </c:pt>
                <c:pt idx="2">
                  <c:v>2024</c:v>
                </c:pt>
                <c:pt idx="3">
                  <c:v>2025</c:v>
                </c:pt>
                <c:pt idx="4">
                  <c:v>2026</c:v>
                </c:pt>
                <c:pt idx="5">
                  <c:v>2027</c:v>
                </c:pt>
                <c:pt idx="6">
                  <c:v>2028</c:v>
                </c:pt>
                <c:pt idx="7">
                  <c:v>2029</c:v>
                </c:pt>
                <c:pt idx="8">
                  <c:v>2030</c:v>
                </c:pt>
                <c:pt idx="9">
                  <c:v>2031</c:v>
                </c:pt>
                <c:pt idx="10">
                  <c:v>2032</c:v>
                </c:pt>
                <c:pt idx="11">
                  <c:v>2033</c:v>
                </c:pt>
                <c:pt idx="12">
                  <c:v>2034</c:v>
                </c:pt>
                <c:pt idx="13">
                  <c:v>2035</c:v>
                </c:pt>
                <c:pt idx="14">
                  <c:v>2036</c:v>
                </c:pt>
                <c:pt idx="15">
                  <c:v>2037</c:v>
                </c:pt>
                <c:pt idx="16">
                  <c:v>2038</c:v>
                </c:pt>
                <c:pt idx="17">
                  <c:v>2039</c:v>
                </c:pt>
                <c:pt idx="18">
                  <c:v>2040</c:v>
                </c:pt>
                <c:pt idx="19">
                  <c:v>2041</c:v>
                </c:pt>
                <c:pt idx="20">
                  <c:v>2042</c:v>
                </c:pt>
                <c:pt idx="21">
                  <c:v>2043</c:v>
                </c:pt>
                <c:pt idx="22">
                  <c:v>2044</c:v>
                </c:pt>
                <c:pt idx="23">
                  <c:v>2045</c:v>
                </c:pt>
                <c:pt idx="24">
                  <c:v>2046</c:v>
                </c:pt>
                <c:pt idx="25">
                  <c:v>2047</c:v>
                </c:pt>
                <c:pt idx="26">
                  <c:v>2048</c:v>
                </c:pt>
                <c:pt idx="27">
                  <c:v>2049</c:v>
                </c:pt>
                <c:pt idx="28">
                  <c:v>2050</c:v>
                </c:pt>
                <c:pt idx="29">
                  <c:v>2051</c:v>
                </c:pt>
                <c:pt idx="30">
                  <c:v>2052</c:v>
                </c:pt>
                <c:pt idx="31">
                  <c:v>2053</c:v>
                </c:pt>
                <c:pt idx="32">
                  <c:v>2054</c:v>
                </c:pt>
                <c:pt idx="33">
                  <c:v>2055</c:v>
                </c:pt>
                <c:pt idx="34">
                  <c:v>2056</c:v>
                </c:pt>
                <c:pt idx="35">
                  <c:v>2057</c:v>
                </c:pt>
                <c:pt idx="36">
                  <c:v>2058</c:v>
                </c:pt>
                <c:pt idx="37">
                  <c:v>2059</c:v>
                </c:pt>
                <c:pt idx="38">
                  <c:v>2060</c:v>
                </c:pt>
                <c:pt idx="39">
                  <c:v>2061</c:v>
                </c:pt>
                <c:pt idx="40">
                  <c:v>2062</c:v>
                </c:pt>
                <c:pt idx="41">
                  <c:v>2063</c:v>
                </c:pt>
                <c:pt idx="42">
                  <c:v>2064</c:v>
                </c:pt>
                <c:pt idx="43">
                  <c:v>2065</c:v>
                </c:pt>
                <c:pt idx="44">
                  <c:v>2066</c:v>
                </c:pt>
                <c:pt idx="45">
                  <c:v>2067</c:v>
                </c:pt>
                <c:pt idx="46">
                  <c:v>2068</c:v>
                </c:pt>
                <c:pt idx="47">
                  <c:v>2069</c:v>
                </c:pt>
                <c:pt idx="48">
                  <c:v>2070</c:v>
                </c:pt>
              </c:numCache>
            </c:numRef>
          </c:cat>
          <c:val>
            <c:numRef>
              <c:f>Graph!$X$19:$X$67</c:f>
              <c:numCache>
                <c:formatCode>0.0%</c:formatCode>
                <c:ptCount val="49"/>
                <c:pt idx="1">
                  <c:v>-1.2911410076343555E-2</c:v>
                </c:pt>
                <c:pt idx="2">
                  <c:v>2.7281372245453461E-2</c:v>
                </c:pt>
                <c:pt idx="3">
                  <c:v>-2.7767995775592746E-3</c:v>
                </c:pt>
                <c:pt idx="4">
                  <c:v>-1.7410065441879952E-2</c:v>
                </c:pt>
                <c:pt idx="5">
                  <c:v>4.7999999999999154E-3</c:v>
                </c:pt>
                <c:pt idx="6">
                  <c:v>5.3000000000000824E-3</c:v>
                </c:pt>
                <c:pt idx="7">
                  <c:v>6.0000000000000053E-3</c:v>
                </c:pt>
                <c:pt idx="8">
                  <c:v>7.9000000000000181E-3</c:v>
                </c:pt>
                <c:pt idx="9">
                  <c:v>7.9000000000000181E-3</c:v>
                </c:pt>
                <c:pt idx="10">
                  <c:v>7.8000000000000291E-3</c:v>
                </c:pt>
                <c:pt idx="11">
                  <c:v>7.7000000000000401E-3</c:v>
                </c:pt>
                <c:pt idx="12">
                  <c:v>7.5000000000000622E-3</c:v>
                </c:pt>
                <c:pt idx="13">
                  <c:v>7.5000000000000622E-3</c:v>
                </c:pt>
                <c:pt idx="14">
                  <c:v>7.4000000000000732E-3</c:v>
                </c:pt>
                <c:pt idx="15">
                  <c:v>7.3000000000000842E-3</c:v>
                </c:pt>
                <c:pt idx="16">
                  <c:v>7.2000000000000952E-3</c:v>
                </c:pt>
                <c:pt idx="17">
                  <c:v>7.1000000000001062E-3</c:v>
                </c:pt>
                <c:pt idx="18">
                  <c:v>6.9999999999998952E-3</c:v>
                </c:pt>
                <c:pt idx="19">
                  <c:v>6.9999999999998952E-3</c:v>
                </c:pt>
                <c:pt idx="20">
                  <c:v>6.9999999999998952E-3</c:v>
                </c:pt>
                <c:pt idx="21">
                  <c:v>6.9999999999998952E-3</c:v>
                </c:pt>
                <c:pt idx="22">
                  <c:v>6.9999999999998952E-3</c:v>
                </c:pt>
                <c:pt idx="23">
                  <c:v>6.9999999999998952E-3</c:v>
                </c:pt>
                <c:pt idx="24">
                  <c:v>6.9999999999998952E-3</c:v>
                </c:pt>
                <c:pt idx="25">
                  <c:v>6.9999999999998952E-3</c:v>
                </c:pt>
                <c:pt idx="26">
                  <c:v>6.9999999999998952E-3</c:v>
                </c:pt>
                <c:pt idx="27">
                  <c:v>6.9999999999998952E-3</c:v>
                </c:pt>
                <c:pt idx="28">
                  <c:v>6.9999999999998952E-3</c:v>
                </c:pt>
                <c:pt idx="29">
                  <c:v>6.9999999999998952E-3</c:v>
                </c:pt>
                <c:pt idx="30">
                  <c:v>6.9999999999998952E-3</c:v>
                </c:pt>
                <c:pt idx="31">
                  <c:v>6.9999999999998952E-3</c:v>
                </c:pt>
                <c:pt idx="32">
                  <c:v>6.9999999999998952E-3</c:v>
                </c:pt>
                <c:pt idx="33">
                  <c:v>6.9999999999998952E-3</c:v>
                </c:pt>
                <c:pt idx="34">
                  <c:v>6.9999999999998952E-3</c:v>
                </c:pt>
                <c:pt idx="35">
                  <c:v>6.9999999999998952E-3</c:v>
                </c:pt>
                <c:pt idx="36">
                  <c:v>6.9999999999998952E-3</c:v>
                </c:pt>
                <c:pt idx="37">
                  <c:v>6.9999999999998952E-3</c:v>
                </c:pt>
                <c:pt idx="38">
                  <c:v>6.9999999999998952E-3</c:v>
                </c:pt>
                <c:pt idx="39">
                  <c:v>6.9999999999998952E-3</c:v>
                </c:pt>
                <c:pt idx="40">
                  <c:v>6.9999999999998952E-3</c:v>
                </c:pt>
                <c:pt idx="41">
                  <c:v>6.9999999999998952E-3</c:v>
                </c:pt>
                <c:pt idx="42">
                  <c:v>6.9999999999998952E-3</c:v>
                </c:pt>
                <c:pt idx="43">
                  <c:v>6.9999999999998952E-3</c:v>
                </c:pt>
                <c:pt idx="44">
                  <c:v>6.9999999999998952E-3</c:v>
                </c:pt>
                <c:pt idx="45">
                  <c:v>6.9999999999998952E-3</c:v>
                </c:pt>
                <c:pt idx="46">
                  <c:v>6.9999999999998952E-3</c:v>
                </c:pt>
                <c:pt idx="47">
                  <c:v>6.9999999999998952E-3</c:v>
                </c:pt>
                <c:pt idx="48">
                  <c:v>6.9999999999998952E-3</c:v>
                </c:pt>
              </c:numCache>
            </c:numRef>
          </c:val>
          <c:smooth val="0"/>
          <c:extLst>
            <c:ext xmlns:c16="http://schemas.microsoft.com/office/drawing/2014/chart" uri="{C3380CC4-5D6E-409C-BE32-E72D297353CC}">
              <c16:uniqueId val="{00000001-13C0-4357-A205-480A72BB39F5}"/>
            </c:ext>
          </c:extLst>
        </c:ser>
        <c:ser>
          <c:idx val="2"/>
          <c:order val="1"/>
          <c:tx>
            <c:strRef>
              <c:f>Graph!$Y$18</c:f>
              <c:strCache>
                <c:ptCount val="1"/>
                <c:pt idx="0">
                  <c:v>1,0%</c:v>
                </c:pt>
              </c:strCache>
            </c:strRef>
          </c:tx>
          <c:spPr>
            <a:ln w="28575" cap="rnd">
              <a:solidFill>
                <a:schemeClr val="accent6">
                  <a:lumMod val="75000"/>
                </a:schemeClr>
              </a:solidFill>
              <a:round/>
            </a:ln>
            <a:effectLst/>
          </c:spPr>
          <c:marker>
            <c:symbol val="none"/>
          </c:marker>
          <c:cat>
            <c:numRef>
              <c:f>Graph!$W$19:$W$67</c:f>
              <c:numCache>
                <c:formatCode>General</c:formatCode>
                <c:ptCount val="49"/>
                <c:pt idx="0">
                  <c:v>2022</c:v>
                </c:pt>
                <c:pt idx="1">
                  <c:v>2023</c:v>
                </c:pt>
                <c:pt idx="2">
                  <c:v>2024</c:v>
                </c:pt>
                <c:pt idx="3">
                  <c:v>2025</c:v>
                </c:pt>
                <c:pt idx="4">
                  <c:v>2026</c:v>
                </c:pt>
                <c:pt idx="5">
                  <c:v>2027</c:v>
                </c:pt>
                <c:pt idx="6">
                  <c:v>2028</c:v>
                </c:pt>
                <c:pt idx="7">
                  <c:v>2029</c:v>
                </c:pt>
                <c:pt idx="8">
                  <c:v>2030</c:v>
                </c:pt>
                <c:pt idx="9">
                  <c:v>2031</c:v>
                </c:pt>
                <c:pt idx="10">
                  <c:v>2032</c:v>
                </c:pt>
                <c:pt idx="11">
                  <c:v>2033</c:v>
                </c:pt>
                <c:pt idx="12">
                  <c:v>2034</c:v>
                </c:pt>
                <c:pt idx="13">
                  <c:v>2035</c:v>
                </c:pt>
                <c:pt idx="14">
                  <c:v>2036</c:v>
                </c:pt>
                <c:pt idx="15">
                  <c:v>2037</c:v>
                </c:pt>
                <c:pt idx="16">
                  <c:v>2038</c:v>
                </c:pt>
                <c:pt idx="17">
                  <c:v>2039</c:v>
                </c:pt>
                <c:pt idx="18">
                  <c:v>2040</c:v>
                </c:pt>
                <c:pt idx="19">
                  <c:v>2041</c:v>
                </c:pt>
                <c:pt idx="20">
                  <c:v>2042</c:v>
                </c:pt>
                <c:pt idx="21">
                  <c:v>2043</c:v>
                </c:pt>
                <c:pt idx="22">
                  <c:v>2044</c:v>
                </c:pt>
                <c:pt idx="23">
                  <c:v>2045</c:v>
                </c:pt>
                <c:pt idx="24">
                  <c:v>2046</c:v>
                </c:pt>
                <c:pt idx="25">
                  <c:v>2047</c:v>
                </c:pt>
                <c:pt idx="26">
                  <c:v>2048</c:v>
                </c:pt>
                <c:pt idx="27">
                  <c:v>2049</c:v>
                </c:pt>
                <c:pt idx="28">
                  <c:v>2050</c:v>
                </c:pt>
                <c:pt idx="29">
                  <c:v>2051</c:v>
                </c:pt>
                <c:pt idx="30">
                  <c:v>2052</c:v>
                </c:pt>
                <c:pt idx="31">
                  <c:v>2053</c:v>
                </c:pt>
                <c:pt idx="32">
                  <c:v>2054</c:v>
                </c:pt>
                <c:pt idx="33">
                  <c:v>2055</c:v>
                </c:pt>
                <c:pt idx="34">
                  <c:v>2056</c:v>
                </c:pt>
                <c:pt idx="35">
                  <c:v>2057</c:v>
                </c:pt>
                <c:pt idx="36">
                  <c:v>2058</c:v>
                </c:pt>
                <c:pt idx="37">
                  <c:v>2059</c:v>
                </c:pt>
                <c:pt idx="38">
                  <c:v>2060</c:v>
                </c:pt>
                <c:pt idx="39">
                  <c:v>2061</c:v>
                </c:pt>
                <c:pt idx="40">
                  <c:v>2062</c:v>
                </c:pt>
                <c:pt idx="41">
                  <c:v>2063</c:v>
                </c:pt>
                <c:pt idx="42">
                  <c:v>2064</c:v>
                </c:pt>
                <c:pt idx="43">
                  <c:v>2065</c:v>
                </c:pt>
                <c:pt idx="44">
                  <c:v>2066</c:v>
                </c:pt>
                <c:pt idx="45">
                  <c:v>2067</c:v>
                </c:pt>
                <c:pt idx="46">
                  <c:v>2068</c:v>
                </c:pt>
                <c:pt idx="47">
                  <c:v>2069</c:v>
                </c:pt>
                <c:pt idx="48">
                  <c:v>2070</c:v>
                </c:pt>
              </c:numCache>
            </c:numRef>
          </c:cat>
          <c:val>
            <c:numRef>
              <c:f>Graph!$Y$19:$Y$67</c:f>
              <c:numCache>
                <c:formatCode>0.0%</c:formatCode>
                <c:ptCount val="49"/>
                <c:pt idx="1">
                  <c:v>-1.2911410076343555E-2</c:v>
                </c:pt>
                <c:pt idx="2">
                  <c:v>2.7281372245453461E-2</c:v>
                </c:pt>
                <c:pt idx="3">
                  <c:v>-2.7767995775592746E-3</c:v>
                </c:pt>
                <c:pt idx="4">
                  <c:v>-1.7410065441879952E-2</c:v>
                </c:pt>
                <c:pt idx="5">
                  <c:v>-1.4860742052947629E-2</c:v>
                </c:pt>
                <c:pt idx="6">
                  <c:v>-1.1245968812650053E-2</c:v>
                </c:pt>
                <c:pt idx="7">
                  <c:v>-6.2757214090838342E-3</c:v>
                </c:pt>
                <c:pt idx="8">
                  <c:v>-1.3054740055176151E-3</c:v>
                </c:pt>
                <c:pt idx="9">
                  <c:v>9.8280098280079109E-4</c:v>
                </c:pt>
                <c:pt idx="10">
                  <c:v>9.8280098280079109E-4</c:v>
                </c:pt>
                <c:pt idx="11">
                  <c:v>2.6862407862406901E-3</c:v>
                </c:pt>
                <c:pt idx="12">
                  <c:v>4.3896805896805891E-3</c:v>
                </c:pt>
                <c:pt idx="13">
                  <c:v>6.093120393120266E-3</c:v>
                </c:pt>
                <c:pt idx="14">
                  <c:v>7.796560196560165E-3</c:v>
                </c:pt>
                <c:pt idx="15">
                  <c:v>9.5000000000000639E-3</c:v>
                </c:pt>
                <c:pt idx="16">
                  <c:v>9.6000000000000529E-3</c:v>
                </c:pt>
                <c:pt idx="17">
                  <c:v>9.8000000000000309E-3</c:v>
                </c:pt>
                <c:pt idx="18">
                  <c:v>1.0000000000000009E-2</c:v>
                </c:pt>
                <c:pt idx="19">
                  <c:v>1.0000000000000009E-2</c:v>
                </c:pt>
                <c:pt idx="20">
                  <c:v>1.0000000000000009E-2</c:v>
                </c:pt>
                <c:pt idx="21">
                  <c:v>1.0000000000000009E-2</c:v>
                </c:pt>
                <c:pt idx="22">
                  <c:v>1.0000000000000009E-2</c:v>
                </c:pt>
                <c:pt idx="23">
                  <c:v>1.0000000000000009E-2</c:v>
                </c:pt>
                <c:pt idx="24">
                  <c:v>1.0000000000000009E-2</c:v>
                </c:pt>
                <c:pt idx="25">
                  <c:v>1.0000000000000009E-2</c:v>
                </c:pt>
                <c:pt idx="26">
                  <c:v>1.0000000000000009E-2</c:v>
                </c:pt>
                <c:pt idx="27">
                  <c:v>1.0000000000000009E-2</c:v>
                </c:pt>
                <c:pt idx="28">
                  <c:v>1.0000000000000009E-2</c:v>
                </c:pt>
                <c:pt idx="29">
                  <c:v>1.0000000000000009E-2</c:v>
                </c:pt>
                <c:pt idx="30">
                  <c:v>1.0000000000000009E-2</c:v>
                </c:pt>
                <c:pt idx="31">
                  <c:v>1.0000000000000009E-2</c:v>
                </c:pt>
                <c:pt idx="32">
                  <c:v>1.0000000000000009E-2</c:v>
                </c:pt>
                <c:pt idx="33">
                  <c:v>1.0000000000000009E-2</c:v>
                </c:pt>
                <c:pt idx="34">
                  <c:v>1.0000000000000009E-2</c:v>
                </c:pt>
                <c:pt idx="35">
                  <c:v>1.0000000000000009E-2</c:v>
                </c:pt>
                <c:pt idx="36">
                  <c:v>1.0000000000000009E-2</c:v>
                </c:pt>
                <c:pt idx="37">
                  <c:v>1.0000000000000009E-2</c:v>
                </c:pt>
                <c:pt idx="38">
                  <c:v>1.0000000000000009E-2</c:v>
                </c:pt>
                <c:pt idx="39">
                  <c:v>1.0000000000000009E-2</c:v>
                </c:pt>
                <c:pt idx="40">
                  <c:v>1.0000000000000009E-2</c:v>
                </c:pt>
                <c:pt idx="41">
                  <c:v>1.0000000000000009E-2</c:v>
                </c:pt>
                <c:pt idx="42">
                  <c:v>1.0000000000000009E-2</c:v>
                </c:pt>
                <c:pt idx="43">
                  <c:v>1.0000000000000009E-2</c:v>
                </c:pt>
                <c:pt idx="44">
                  <c:v>1.0000000000000009E-2</c:v>
                </c:pt>
                <c:pt idx="45">
                  <c:v>1.0000000000000009E-2</c:v>
                </c:pt>
                <c:pt idx="46">
                  <c:v>1.0000000000000009E-2</c:v>
                </c:pt>
                <c:pt idx="47">
                  <c:v>1.0000000000000009E-2</c:v>
                </c:pt>
                <c:pt idx="48">
                  <c:v>1.0000000000000009E-2</c:v>
                </c:pt>
              </c:numCache>
            </c:numRef>
          </c:val>
          <c:smooth val="0"/>
          <c:extLst>
            <c:ext xmlns:c16="http://schemas.microsoft.com/office/drawing/2014/chart" uri="{C3380CC4-5D6E-409C-BE32-E72D297353CC}">
              <c16:uniqueId val="{00000002-13C0-4357-A205-480A72BB39F5}"/>
            </c:ext>
          </c:extLst>
        </c:ser>
        <c:ser>
          <c:idx val="0"/>
          <c:order val="2"/>
          <c:tx>
            <c:strRef>
              <c:f>Graph!$Z$18</c:f>
              <c:strCache>
                <c:ptCount val="1"/>
                <c:pt idx="0">
                  <c:v>0,7% - avril 2025</c:v>
                </c:pt>
              </c:strCache>
            </c:strRef>
          </c:tx>
          <c:spPr>
            <a:ln w="28575" cap="rnd">
              <a:solidFill>
                <a:srgbClr val="FF0000"/>
              </a:solidFill>
              <a:prstDash val="sysDash"/>
              <a:round/>
            </a:ln>
            <a:effectLst/>
          </c:spPr>
          <c:marker>
            <c:symbol val="none"/>
          </c:marker>
          <c:val>
            <c:numRef>
              <c:f>Graph!$Z$19:$Z$67</c:f>
              <c:numCache>
                <c:formatCode>0.0%</c:formatCode>
                <c:ptCount val="49"/>
                <c:pt idx="1">
                  <c:v>6.7922371477058263E-3</c:v>
                </c:pt>
                <c:pt idx="2">
                  <c:v>7.1767379309237711E-3</c:v>
                </c:pt>
                <c:pt idx="3">
                  <c:v>-1.221210333113365E-2</c:v>
                </c:pt>
                <c:pt idx="4">
                  <c:v>-1.2917858199388732E-2</c:v>
                </c:pt>
                <c:pt idx="5">
                  <c:v>-1.6216216216216384E-2</c:v>
                </c:pt>
                <c:pt idx="6">
                  <c:v>-1.1452972972973097E-2</c:v>
                </c:pt>
                <c:pt idx="7">
                  <c:v>-6.6897297297298097E-3</c:v>
                </c:pt>
                <c:pt idx="8">
                  <c:v>-1.9264864864865228E-3</c:v>
                </c:pt>
                <c:pt idx="9">
                  <c:v>9.8280098280079109E-4</c:v>
                </c:pt>
                <c:pt idx="10">
                  <c:v>9.8280098280079109E-4</c:v>
                </c:pt>
                <c:pt idx="11">
                  <c:v>2.2462407862409162E-3</c:v>
                </c:pt>
                <c:pt idx="12">
                  <c:v>3.5096805896805972E-3</c:v>
                </c:pt>
                <c:pt idx="13">
                  <c:v>4.7731203931205002E-3</c:v>
                </c:pt>
                <c:pt idx="14">
                  <c:v>6.0365601965604032E-3</c:v>
                </c:pt>
                <c:pt idx="15">
                  <c:v>7.3000000000000842E-3</c:v>
                </c:pt>
                <c:pt idx="16">
                  <c:v>7.2000000000000952E-3</c:v>
                </c:pt>
                <c:pt idx="17">
                  <c:v>7.1000000000001062E-3</c:v>
                </c:pt>
                <c:pt idx="18">
                  <c:v>6.9999999999998952E-3</c:v>
                </c:pt>
                <c:pt idx="19">
                  <c:v>6.9999999999998952E-3</c:v>
                </c:pt>
                <c:pt idx="20">
                  <c:v>6.9999999999998952E-3</c:v>
                </c:pt>
                <c:pt idx="21">
                  <c:v>6.9999999999998952E-3</c:v>
                </c:pt>
                <c:pt idx="22">
                  <c:v>6.9999999999998952E-3</c:v>
                </c:pt>
                <c:pt idx="23">
                  <c:v>6.9999999999998952E-3</c:v>
                </c:pt>
                <c:pt idx="24">
                  <c:v>6.9999999999998952E-3</c:v>
                </c:pt>
                <c:pt idx="25">
                  <c:v>6.9999999999998952E-3</c:v>
                </c:pt>
                <c:pt idx="26">
                  <c:v>6.9999999999998952E-3</c:v>
                </c:pt>
                <c:pt idx="27">
                  <c:v>6.9999999999998952E-3</c:v>
                </c:pt>
                <c:pt idx="28">
                  <c:v>6.9999999999998952E-3</c:v>
                </c:pt>
                <c:pt idx="29">
                  <c:v>6.9999999999998952E-3</c:v>
                </c:pt>
                <c:pt idx="30">
                  <c:v>6.9999999999998952E-3</c:v>
                </c:pt>
                <c:pt idx="31">
                  <c:v>6.9999999999998952E-3</c:v>
                </c:pt>
                <c:pt idx="32">
                  <c:v>6.9999999999998952E-3</c:v>
                </c:pt>
                <c:pt idx="33">
                  <c:v>6.9999999999998952E-3</c:v>
                </c:pt>
                <c:pt idx="34">
                  <c:v>6.9999999999998952E-3</c:v>
                </c:pt>
                <c:pt idx="35">
                  <c:v>6.9999999999998952E-3</c:v>
                </c:pt>
                <c:pt idx="36">
                  <c:v>6.9999999999998952E-3</c:v>
                </c:pt>
                <c:pt idx="37">
                  <c:v>6.9999999999998952E-3</c:v>
                </c:pt>
                <c:pt idx="38">
                  <c:v>6.9999999999998952E-3</c:v>
                </c:pt>
                <c:pt idx="39">
                  <c:v>6.9999999999998952E-3</c:v>
                </c:pt>
                <c:pt idx="40">
                  <c:v>6.9999999999998952E-3</c:v>
                </c:pt>
                <c:pt idx="41">
                  <c:v>6.9999999999998952E-3</c:v>
                </c:pt>
                <c:pt idx="42">
                  <c:v>6.9999999999998952E-3</c:v>
                </c:pt>
                <c:pt idx="43">
                  <c:v>6.9999999999998952E-3</c:v>
                </c:pt>
                <c:pt idx="44">
                  <c:v>6.9999999999998952E-3</c:v>
                </c:pt>
                <c:pt idx="45">
                  <c:v>6.9999999999998952E-3</c:v>
                </c:pt>
                <c:pt idx="46">
                  <c:v>6.9999999999998952E-3</c:v>
                </c:pt>
                <c:pt idx="47">
                  <c:v>6.9999999999998952E-3</c:v>
                </c:pt>
                <c:pt idx="48">
                  <c:v>6.9999999999998952E-3</c:v>
                </c:pt>
              </c:numCache>
            </c:numRef>
          </c:val>
          <c:smooth val="0"/>
          <c:extLst>
            <c:ext xmlns:c16="http://schemas.microsoft.com/office/drawing/2014/chart" uri="{C3380CC4-5D6E-409C-BE32-E72D297353CC}">
              <c16:uniqueId val="{00000000-1E5E-4D85-A948-29F8D16B704B}"/>
            </c:ext>
          </c:extLst>
        </c:ser>
        <c:ser>
          <c:idx val="4"/>
          <c:order val="3"/>
          <c:tx>
            <c:strRef>
              <c:f>Graph!$AA$18</c:f>
              <c:strCache>
                <c:ptCount val="1"/>
                <c:pt idx="0">
                  <c:v>0,7%</c:v>
                </c:pt>
              </c:strCache>
            </c:strRef>
          </c:tx>
          <c:spPr>
            <a:ln w="28575" cap="rnd">
              <a:solidFill>
                <a:srgbClr val="FF0000"/>
              </a:solidFill>
              <a:round/>
            </a:ln>
            <a:effectLst/>
          </c:spPr>
          <c:marker>
            <c:symbol val="none"/>
          </c:marker>
          <c:cat>
            <c:numRef>
              <c:f>Graph!$W$19:$W$67</c:f>
              <c:numCache>
                <c:formatCode>General</c:formatCode>
                <c:ptCount val="49"/>
                <c:pt idx="0">
                  <c:v>2022</c:v>
                </c:pt>
                <c:pt idx="1">
                  <c:v>2023</c:v>
                </c:pt>
                <c:pt idx="2">
                  <c:v>2024</c:v>
                </c:pt>
                <c:pt idx="3">
                  <c:v>2025</c:v>
                </c:pt>
                <c:pt idx="4">
                  <c:v>2026</c:v>
                </c:pt>
                <c:pt idx="5">
                  <c:v>2027</c:v>
                </c:pt>
                <c:pt idx="6">
                  <c:v>2028</c:v>
                </c:pt>
                <c:pt idx="7">
                  <c:v>2029</c:v>
                </c:pt>
                <c:pt idx="8">
                  <c:v>2030</c:v>
                </c:pt>
                <c:pt idx="9">
                  <c:v>2031</c:v>
                </c:pt>
                <c:pt idx="10">
                  <c:v>2032</c:v>
                </c:pt>
                <c:pt idx="11">
                  <c:v>2033</c:v>
                </c:pt>
                <c:pt idx="12">
                  <c:v>2034</c:v>
                </c:pt>
                <c:pt idx="13">
                  <c:v>2035</c:v>
                </c:pt>
                <c:pt idx="14">
                  <c:v>2036</c:v>
                </c:pt>
                <c:pt idx="15">
                  <c:v>2037</c:v>
                </c:pt>
                <c:pt idx="16">
                  <c:v>2038</c:v>
                </c:pt>
                <c:pt idx="17">
                  <c:v>2039</c:v>
                </c:pt>
                <c:pt idx="18">
                  <c:v>2040</c:v>
                </c:pt>
                <c:pt idx="19">
                  <c:v>2041</c:v>
                </c:pt>
                <c:pt idx="20">
                  <c:v>2042</c:v>
                </c:pt>
                <c:pt idx="21">
                  <c:v>2043</c:v>
                </c:pt>
                <c:pt idx="22">
                  <c:v>2044</c:v>
                </c:pt>
                <c:pt idx="23">
                  <c:v>2045</c:v>
                </c:pt>
                <c:pt idx="24">
                  <c:v>2046</c:v>
                </c:pt>
                <c:pt idx="25">
                  <c:v>2047</c:v>
                </c:pt>
                <c:pt idx="26">
                  <c:v>2048</c:v>
                </c:pt>
                <c:pt idx="27">
                  <c:v>2049</c:v>
                </c:pt>
                <c:pt idx="28">
                  <c:v>2050</c:v>
                </c:pt>
                <c:pt idx="29">
                  <c:v>2051</c:v>
                </c:pt>
                <c:pt idx="30">
                  <c:v>2052</c:v>
                </c:pt>
                <c:pt idx="31">
                  <c:v>2053</c:v>
                </c:pt>
                <c:pt idx="32">
                  <c:v>2054</c:v>
                </c:pt>
                <c:pt idx="33">
                  <c:v>2055</c:v>
                </c:pt>
                <c:pt idx="34">
                  <c:v>2056</c:v>
                </c:pt>
                <c:pt idx="35">
                  <c:v>2057</c:v>
                </c:pt>
                <c:pt idx="36">
                  <c:v>2058</c:v>
                </c:pt>
                <c:pt idx="37">
                  <c:v>2059</c:v>
                </c:pt>
                <c:pt idx="38">
                  <c:v>2060</c:v>
                </c:pt>
                <c:pt idx="39">
                  <c:v>2061</c:v>
                </c:pt>
                <c:pt idx="40">
                  <c:v>2062</c:v>
                </c:pt>
                <c:pt idx="41">
                  <c:v>2063</c:v>
                </c:pt>
                <c:pt idx="42">
                  <c:v>2064</c:v>
                </c:pt>
                <c:pt idx="43">
                  <c:v>2065</c:v>
                </c:pt>
                <c:pt idx="44">
                  <c:v>2066</c:v>
                </c:pt>
                <c:pt idx="45">
                  <c:v>2067</c:v>
                </c:pt>
                <c:pt idx="46">
                  <c:v>2068</c:v>
                </c:pt>
                <c:pt idx="47">
                  <c:v>2069</c:v>
                </c:pt>
                <c:pt idx="48">
                  <c:v>2070</c:v>
                </c:pt>
              </c:numCache>
            </c:numRef>
          </c:cat>
          <c:val>
            <c:numRef>
              <c:f>Graph!$AA$19:$AA$67</c:f>
              <c:numCache>
                <c:formatCode>0.0%</c:formatCode>
                <c:ptCount val="49"/>
                <c:pt idx="1">
                  <c:v>-1.2911410076343555E-2</c:v>
                </c:pt>
                <c:pt idx="2">
                  <c:v>2.7281372245453461E-2</c:v>
                </c:pt>
                <c:pt idx="3">
                  <c:v>-2.7767995775592746E-3</c:v>
                </c:pt>
                <c:pt idx="4">
                  <c:v>-1.7410065441879952E-2</c:v>
                </c:pt>
                <c:pt idx="5">
                  <c:v>-1.4860742052947629E-2</c:v>
                </c:pt>
                <c:pt idx="6">
                  <c:v>-1.1405968812649991E-2</c:v>
                </c:pt>
                <c:pt idx="7">
                  <c:v>-6.5957214090838212E-3</c:v>
                </c:pt>
                <c:pt idx="8">
                  <c:v>-1.78547400551754E-3</c:v>
                </c:pt>
                <c:pt idx="9">
                  <c:v>9.8280098280079109E-4</c:v>
                </c:pt>
                <c:pt idx="10">
                  <c:v>9.8280098280079109E-4</c:v>
                </c:pt>
                <c:pt idx="11">
                  <c:v>2.2462407862409162E-3</c:v>
                </c:pt>
                <c:pt idx="12">
                  <c:v>3.5096805896805972E-3</c:v>
                </c:pt>
                <c:pt idx="13">
                  <c:v>4.7731203931205002E-3</c:v>
                </c:pt>
                <c:pt idx="14">
                  <c:v>6.0365601965604032E-3</c:v>
                </c:pt>
                <c:pt idx="15">
                  <c:v>7.3000000000000842E-3</c:v>
                </c:pt>
                <c:pt idx="16">
                  <c:v>7.2000000000000952E-3</c:v>
                </c:pt>
                <c:pt idx="17">
                  <c:v>7.1000000000001062E-3</c:v>
                </c:pt>
                <c:pt idx="18">
                  <c:v>6.9999999999998952E-3</c:v>
                </c:pt>
                <c:pt idx="19">
                  <c:v>6.9999999999998952E-3</c:v>
                </c:pt>
                <c:pt idx="20">
                  <c:v>6.9999999999998952E-3</c:v>
                </c:pt>
                <c:pt idx="21">
                  <c:v>6.9999999999998952E-3</c:v>
                </c:pt>
                <c:pt idx="22">
                  <c:v>6.9999999999998952E-3</c:v>
                </c:pt>
                <c:pt idx="23">
                  <c:v>6.9999999999998952E-3</c:v>
                </c:pt>
                <c:pt idx="24">
                  <c:v>6.9999999999998952E-3</c:v>
                </c:pt>
                <c:pt idx="25">
                  <c:v>6.9999999999998952E-3</c:v>
                </c:pt>
                <c:pt idx="26">
                  <c:v>6.9999999999998952E-3</c:v>
                </c:pt>
                <c:pt idx="27">
                  <c:v>6.9999999999998952E-3</c:v>
                </c:pt>
                <c:pt idx="28">
                  <c:v>6.9999999999998952E-3</c:v>
                </c:pt>
                <c:pt idx="29">
                  <c:v>6.9999999999998952E-3</c:v>
                </c:pt>
                <c:pt idx="30">
                  <c:v>6.9999999999998952E-3</c:v>
                </c:pt>
                <c:pt idx="31">
                  <c:v>6.9999999999998952E-3</c:v>
                </c:pt>
                <c:pt idx="32">
                  <c:v>6.9999999999998952E-3</c:v>
                </c:pt>
                <c:pt idx="33">
                  <c:v>6.9999999999998952E-3</c:v>
                </c:pt>
                <c:pt idx="34">
                  <c:v>6.9999999999998952E-3</c:v>
                </c:pt>
                <c:pt idx="35">
                  <c:v>6.9999999999998952E-3</c:v>
                </c:pt>
                <c:pt idx="36">
                  <c:v>6.9999999999998952E-3</c:v>
                </c:pt>
                <c:pt idx="37">
                  <c:v>6.9999999999998952E-3</c:v>
                </c:pt>
                <c:pt idx="38">
                  <c:v>6.9999999999998952E-3</c:v>
                </c:pt>
                <c:pt idx="39">
                  <c:v>6.9999999999998952E-3</c:v>
                </c:pt>
                <c:pt idx="40">
                  <c:v>6.9999999999998952E-3</c:v>
                </c:pt>
                <c:pt idx="41">
                  <c:v>6.9999999999998952E-3</c:v>
                </c:pt>
                <c:pt idx="42">
                  <c:v>6.9999999999998952E-3</c:v>
                </c:pt>
                <c:pt idx="43">
                  <c:v>6.9999999999998952E-3</c:v>
                </c:pt>
                <c:pt idx="44">
                  <c:v>6.9999999999998952E-3</c:v>
                </c:pt>
                <c:pt idx="45">
                  <c:v>6.9999999999998952E-3</c:v>
                </c:pt>
                <c:pt idx="46">
                  <c:v>6.9999999999998952E-3</c:v>
                </c:pt>
                <c:pt idx="47">
                  <c:v>6.9999999999998952E-3</c:v>
                </c:pt>
                <c:pt idx="48">
                  <c:v>6.9999999999998952E-3</c:v>
                </c:pt>
              </c:numCache>
            </c:numRef>
          </c:val>
          <c:smooth val="0"/>
          <c:extLst>
            <c:ext xmlns:c16="http://schemas.microsoft.com/office/drawing/2014/chart" uri="{C3380CC4-5D6E-409C-BE32-E72D297353CC}">
              <c16:uniqueId val="{00000000-6D24-4BE8-911A-9975FE0E4D12}"/>
            </c:ext>
          </c:extLst>
        </c:ser>
        <c:ser>
          <c:idx val="3"/>
          <c:order val="4"/>
          <c:tx>
            <c:strRef>
              <c:f>Graph!$AB$18</c:f>
              <c:strCache>
                <c:ptCount val="1"/>
                <c:pt idx="0">
                  <c:v>0,4%</c:v>
                </c:pt>
              </c:strCache>
            </c:strRef>
          </c:tx>
          <c:spPr>
            <a:ln w="28575" cap="rnd">
              <a:solidFill>
                <a:srgbClr val="800000"/>
              </a:solidFill>
              <a:round/>
            </a:ln>
            <a:effectLst/>
          </c:spPr>
          <c:marker>
            <c:symbol val="none"/>
          </c:marker>
          <c:cat>
            <c:numRef>
              <c:f>Graph!$W$19:$W$67</c:f>
              <c:numCache>
                <c:formatCode>General</c:formatCode>
                <c:ptCount val="49"/>
                <c:pt idx="0">
                  <c:v>2022</c:v>
                </c:pt>
                <c:pt idx="1">
                  <c:v>2023</c:v>
                </c:pt>
                <c:pt idx="2">
                  <c:v>2024</c:v>
                </c:pt>
                <c:pt idx="3">
                  <c:v>2025</c:v>
                </c:pt>
                <c:pt idx="4">
                  <c:v>2026</c:v>
                </c:pt>
                <c:pt idx="5">
                  <c:v>2027</c:v>
                </c:pt>
                <c:pt idx="6">
                  <c:v>2028</c:v>
                </c:pt>
                <c:pt idx="7">
                  <c:v>2029</c:v>
                </c:pt>
                <c:pt idx="8">
                  <c:v>2030</c:v>
                </c:pt>
                <c:pt idx="9">
                  <c:v>2031</c:v>
                </c:pt>
                <c:pt idx="10">
                  <c:v>2032</c:v>
                </c:pt>
                <c:pt idx="11">
                  <c:v>2033</c:v>
                </c:pt>
                <c:pt idx="12">
                  <c:v>2034</c:v>
                </c:pt>
                <c:pt idx="13">
                  <c:v>2035</c:v>
                </c:pt>
                <c:pt idx="14">
                  <c:v>2036</c:v>
                </c:pt>
                <c:pt idx="15">
                  <c:v>2037</c:v>
                </c:pt>
                <c:pt idx="16">
                  <c:v>2038</c:v>
                </c:pt>
                <c:pt idx="17">
                  <c:v>2039</c:v>
                </c:pt>
                <c:pt idx="18">
                  <c:v>2040</c:v>
                </c:pt>
                <c:pt idx="19">
                  <c:v>2041</c:v>
                </c:pt>
                <c:pt idx="20">
                  <c:v>2042</c:v>
                </c:pt>
                <c:pt idx="21">
                  <c:v>2043</c:v>
                </c:pt>
                <c:pt idx="22">
                  <c:v>2044</c:v>
                </c:pt>
                <c:pt idx="23">
                  <c:v>2045</c:v>
                </c:pt>
                <c:pt idx="24">
                  <c:v>2046</c:v>
                </c:pt>
                <c:pt idx="25">
                  <c:v>2047</c:v>
                </c:pt>
                <c:pt idx="26">
                  <c:v>2048</c:v>
                </c:pt>
                <c:pt idx="27">
                  <c:v>2049</c:v>
                </c:pt>
                <c:pt idx="28">
                  <c:v>2050</c:v>
                </c:pt>
                <c:pt idx="29">
                  <c:v>2051</c:v>
                </c:pt>
                <c:pt idx="30">
                  <c:v>2052</c:v>
                </c:pt>
                <c:pt idx="31">
                  <c:v>2053</c:v>
                </c:pt>
                <c:pt idx="32">
                  <c:v>2054</c:v>
                </c:pt>
                <c:pt idx="33">
                  <c:v>2055</c:v>
                </c:pt>
                <c:pt idx="34">
                  <c:v>2056</c:v>
                </c:pt>
                <c:pt idx="35">
                  <c:v>2057</c:v>
                </c:pt>
                <c:pt idx="36">
                  <c:v>2058</c:v>
                </c:pt>
                <c:pt idx="37">
                  <c:v>2059</c:v>
                </c:pt>
                <c:pt idx="38">
                  <c:v>2060</c:v>
                </c:pt>
                <c:pt idx="39">
                  <c:v>2061</c:v>
                </c:pt>
                <c:pt idx="40">
                  <c:v>2062</c:v>
                </c:pt>
                <c:pt idx="41">
                  <c:v>2063</c:v>
                </c:pt>
                <c:pt idx="42">
                  <c:v>2064</c:v>
                </c:pt>
                <c:pt idx="43">
                  <c:v>2065</c:v>
                </c:pt>
                <c:pt idx="44">
                  <c:v>2066</c:v>
                </c:pt>
                <c:pt idx="45">
                  <c:v>2067</c:v>
                </c:pt>
                <c:pt idx="46">
                  <c:v>2068</c:v>
                </c:pt>
                <c:pt idx="47">
                  <c:v>2069</c:v>
                </c:pt>
                <c:pt idx="48">
                  <c:v>2070</c:v>
                </c:pt>
              </c:numCache>
            </c:numRef>
          </c:cat>
          <c:val>
            <c:numRef>
              <c:f>Graph!$AB$19:$AB$67</c:f>
              <c:numCache>
                <c:formatCode>0.0%</c:formatCode>
                <c:ptCount val="49"/>
                <c:pt idx="1">
                  <c:v>-1.2911410076343555E-2</c:v>
                </c:pt>
                <c:pt idx="2">
                  <c:v>2.7281372245453461E-2</c:v>
                </c:pt>
                <c:pt idx="3">
                  <c:v>-2.7767995775592746E-3</c:v>
                </c:pt>
                <c:pt idx="4">
                  <c:v>-1.7410065441879952E-2</c:v>
                </c:pt>
                <c:pt idx="5">
                  <c:v>-1.4860742052947629E-2</c:v>
                </c:pt>
                <c:pt idx="6">
                  <c:v>-1.158596881265006E-2</c:v>
                </c:pt>
                <c:pt idx="7">
                  <c:v>-6.9557214090838482E-3</c:v>
                </c:pt>
                <c:pt idx="8">
                  <c:v>-2.3254740055175249E-3</c:v>
                </c:pt>
                <c:pt idx="9">
                  <c:v>9.8280098280079109E-4</c:v>
                </c:pt>
                <c:pt idx="10">
                  <c:v>9.8280098280079109E-4</c:v>
                </c:pt>
                <c:pt idx="11">
                  <c:v>1.8062407862409202E-3</c:v>
                </c:pt>
                <c:pt idx="12">
                  <c:v>2.6296805896806053E-3</c:v>
                </c:pt>
                <c:pt idx="13">
                  <c:v>3.4531203931205123E-3</c:v>
                </c:pt>
                <c:pt idx="14">
                  <c:v>4.2765601965601974E-3</c:v>
                </c:pt>
                <c:pt idx="15">
                  <c:v>5.1000000000001044E-3</c:v>
                </c:pt>
                <c:pt idx="16">
                  <c:v>4.6999999999999265E-3</c:v>
                </c:pt>
                <c:pt idx="17">
                  <c:v>4.3999999999999595E-3</c:v>
                </c:pt>
                <c:pt idx="18">
                  <c:v>4.0000000000000036E-3</c:v>
                </c:pt>
                <c:pt idx="19">
                  <c:v>4.0000000000000036E-3</c:v>
                </c:pt>
                <c:pt idx="20">
                  <c:v>4.0000000000000036E-3</c:v>
                </c:pt>
                <c:pt idx="21">
                  <c:v>4.0000000000000036E-3</c:v>
                </c:pt>
                <c:pt idx="22">
                  <c:v>4.0000000000000036E-3</c:v>
                </c:pt>
                <c:pt idx="23">
                  <c:v>4.0000000000000036E-3</c:v>
                </c:pt>
                <c:pt idx="24">
                  <c:v>4.0000000000000036E-3</c:v>
                </c:pt>
                <c:pt idx="25">
                  <c:v>4.0000000000000036E-3</c:v>
                </c:pt>
                <c:pt idx="26">
                  <c:v>4.0000000000000036E-3</c:v>
                </c:pt>
                <c:pt idx="27">
                  <c:v>4.0000000000000036E-3</c:v>
                </c:pt>
                <c:pt idx="28">
                  <c:v>4.0000000000000036E-3</c:v>
                </c:pt>
                <c:pt idx="29">
                  <c:v>4.0000000000000036E-3</c:v>
                </c:pt>
                <c:pt idx="30">
                  <c:v>4.0000000000000036E-3</c:v>
                </c:pt>
                <c:pt idx="31">
                  <c:v>4.0000000000000036E-3</c:v>
                </c:pt>
                <c:pt idx="32">
                  <c:v>4.0000000000000036E-3</c:v>
                </c:pt>
                <c:pt idx="33">
                  <c:v>4.0000000000000036E-3</c:v>
                </c:pt>
                <c:pt idx="34">
                  <c:v>4.0000000000000036E-3</c:v>
                </c:pt>
                <c:pt idx="35">
                  <c:v>4.0000000000000036E-3</c:v>
                </c:pt>
                <c:pt idx="36">
                  <c:v>4.0000000000000036E-3</c:v>
                </c:pt>
                <c:pt idx="37">
                  <c:v>4.0000000000000036E-3</c:v>
                </c:pt>
                <c:pt idx="38">
                  <c:v>4.0000000000000036E-3</c:v>
                </c:pt>
                <c:pt idx="39">
                  <c:v>4.0000000000000036E-3</c:v>
                </c:pt>
                <c:pt idx="40">
                  <c:v>4.0000000000000036E-3</c:v>
                </c:pt>
                <c:pt idx="41">
                  <c:v>4.0000000000000036E-3</c:v>
                </c:pt>
                <c:pt idx="42">
                  <c:v>4.0000000000000036E-3</c:v>
                </c:pt>
                <c:pt idx="43">
                  <c:v>4.0000000000000036E-3</c:v>
                </c:pt>
                <c:pt idx="44">
                  <c:v>4.0000000000000036E-3</c:v>
                </c:pt>
                <c:pt idx="45">
                  <c:v>4.0000000000000036E-3</c:v>
                </c:pt>
                <c:pt idx="46">
                  <c:v>4.0000000000000036E-3</c:v>
                </c:pt>
                <c:pt idx="47">
                  <c:v>4.0000000000000036E-3</c:v>
                </c:pt>
                <c:pt idx="48">
                  <c:v>4.0000000000000036E-3</c:v>
                </c:pt>
              </c:numCache>
            </c:numRef>
          </c:val>
          <c:smooth val="0"/>
          <c:extLst>
            <c:ext xmlns:c16="http://schemas.microsoft.com/office/drawing/2014/chart" uri="{C3380CC4-5D6E-409C-BE32-E72D297353CC}">
              <c16:uniqueId val="{00000003-13C0-4357-A205-480A72BB39F5}"/>
            </c:ext>
          </c:extLst>
        </c:ser>
        <c:dLbls>
          <c:showLegendKey val="0"/>
          <c:showVal val="0"/>
          <c:showCatName val="0"/>
          <c:showSerName val="0"/>
          <c:showPercent val="0"/>
          <c:showBubbleSize val="0"/>
        </c:dLbls>
        <c:smooth val="0"/>
        <c:axId val="1605175807"/>
        <c:axId val="1605172895"/>
      </c:lineChart>
      <c:catAx>
        <c:axId val="1605175807"/>
        <c:scaling>
          <c:orientation val="minMax"/>
        </c:scaling>
        <c:delete val="0"/>
        <c:axPos val="t"/>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605172895"/>
        <c:crosses val="max"/>
        <c:auto val="1"/>
        <c:lblAlgn val="ctr"/>
        <c:lblOffset val="100"/>
        <c:noMultiLvlLbl val="0"/>
      </c:catAx>
      <c:valAx>
        <c:axId val="1605172895"/>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60517580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1"/>
          <c:order val="0"/>
          <c:tx>
            <c:strRef>
              <c:f>Graph!$AE$18</c:f>
              <c:strCache>
                <c:ptCount val="1"/>
                <c:pt idx="0">
                  <c:v>Sc_0,7% CSR</c:v>
                </c:pt>
              </c:strCache>
            </c:strRef>
          </c:tx>
          <c:spPr>
            <a:ln w="28575" cap="rnd">
              <a:solidFill>
                <a:schemeClr val="accent5">
                  <a:lumMod val="75000"/>
                </a:schemeClr>
              </a:solidFill>
              <a:round/>
            </a:ln>
            <a:effectLst/>
          </c:spPr>
          <c:marker>
            <c:symbol val="none"/>
          </c:marker>
          <c:cat>
            <c:numRef>
              <c:f>Graph!$P$19:$P$67</c:f>
              <c:numCache>
                <c:formatCode>General</c:formatCode>
                <c:ptCount val="49"/>
                <c:pt idx="0">
                  <c:v>2022</c:v>
                </c:pt>
                <c:pt idx="1">
                  <c:v>2023</c:v>
                </c:pt>
                <c:pt idx="2">
                  <c:v>2024</c:v>
                </c:pt>
                <c:pt idx="3">
                  <c:v>2025</c:v>
                </c:pt>
                <c:pt idx="4">
                  <c:v>2026</c:v>
                </c:pt>
                <c:pt idx="5">
                  <c:v>2027</c:v>
                </c:pt>
                <c:pt idx="6">
                  <c:v>2028</c:v>
                </c:pt>
                <c:pt idx="7">
                  <c:v>2029</c:v>
                </c:pt>
                <c:pt idx="8">
                  <c:v>2030</c:v>
                </c:pt>
                <c:pt idx="9">
                  <c:v>2031</c:v>
                </c:pt>
                <c:pt idx="10">
                  <c:v>2032</c:v>
                </c:pt>
                <c:pt idx="11">
                  <c:v>2033</c:v>
                </c:pt>
                <c:pt idx="12">
                  <c:v>2034</c:v>
                </c:pt>
                <c:pt idx="13">
                  <c:v>2035</c:v>
                </c:pt>
                <c:pt idx="14">
                  <c:v>2036</c:v>
                </c:pt>
                <c:pt idx="15">
                  <c:v>2037</c:v>
                </c:pt>
                <c:pt idx="16">
                  <c:v>2038</c:v>
                </c:pt>
                <c:pt idx="17">
                  <c:v>2039</c:v>
                </c:pt>
                <c:pt idx="18">
                  <c:v>2040</c:v>
                </c:pt>
                <c:pt idx="19">
                  <c:v>2041</c:v>
                </c:pt>
                <c:pt idx="20">
                  <c:v>2042</c:v>
                </c:pt>
                <c:pt idx="21">
                  <c:v>2043</c:v>
                </c:pt>
                <c:pt idx="22">
                  <c:v>2044</c:v>
                </c:pt>
                <c:pt idx="23">
                  <c:v>2045</c:v>
                </c:pt>
                <c:pt idx="24">
                  <c:v>2046</c:v>
                </c:pt>
                <c:pt idx="25">
                  <c:v>2047</c:v>
                </c:pt>
                <c:pt idx="26">
                  <c:v>2048</c:v>
                </c:pt>
                <c:pt idx="27">
                  <c:v>2049</c:v>
                </c:pt>
                <c:pt idx="28">
                  <c:v>2050</c:v>
                </c:pt>
                <c:pt idx="29">
                  <c:v>2051</c:v>
                </c:pt>
                <c:pt idx="30">
                  <c:v>2052</c:v>
                </c:pt>
                <c:pt idx="31">
                  <c:v>2053</c:v>
                </c:pt>
                <c:pt idx="32">
                  <c:v>2054</c:v>
                </c:pt>
                <c:pt idx="33">
                  <c:v>2055</c:v>
                </c:pt>
                <c:pt idx="34">
                  <c:v>2056</c:v>
                </c:pt>
                <c:pt idx="35">
                  <c:v>2057</c:v>
                </c:pt>
                <c:pt idx="36">
                  <c:v>2058</c:v>
                </c:pt>
                <c:pt idx="37">
                  <c:v>2059</c:v>
                </c:pt>
                <c:pt idx="38">
                  <c:v>2060</c:v>
                </c:pt>
                <c:pt idx="39">
                  <c:v>2061</c:v>
                </c:pt>
                <c:pt idx="40">
                  <c:v>2062</c:v>
                </c:pt>
                <c:pt idx="41">
                  <c:v>2063</c:v>
                </c:pt>
                <c:pt idx="42">
                  <c:v>2064</c:v>
                </c:pt>
                <c:pt idx="43">
                  <c:v>2065</c:v>
                </c:pt>
                <c:pt idx="44">
                  <c:v>2066</c:v>
                </c:pt>
                <c:pt idx="45">
                  <c:v>2067</c:v>
                </c:pt>
                <c:pt idx="46">
                  <c:v>2068</c:v>
                </c:pt>
                <c:pt idx="47">
                  <c:v>2069</c:v>
                </c:pt>
                <c:pt idx="48">
                  <c:v>2070</c:v>
                </c:pt>
              </c:numCache>
            </c:numRef>
          </c:cat>
          <c:val>
            <c:numRef>
              <c:f>Graph!$AE$19:$AE$67</c:f>
              <c:numCache>
                <c:formatCode>0.0%</c:formatCode>
                <c:ptCount val="49"/>
                <c:pt idx="1">
                  <c:v>-4.9015748223246725E-5</c:v>
                </c:pt>
                <c:pt idx="2">
                  <c:v>9.3031213486804987E-5</c:v>
                </c:pt>
                <c:pt idx="3">
                  <c:v>3.4031539375616315E-3</c:v>
                </c:pt>
                <c:pt idx="4">
                  <c:v>0</c:v>
                </c:pt>
                <c:pt idx="5">
                  <c:v>4.7999999999999154E-3</c:v>
                </c:pt>
                <c:pt idx="6">
                  <c:v>5.3000000000000824E-3</c:v>
                </c:pt>
                <c:pt idx="7">
                  <c:v>6.0000000000000053E-3</c:v>
                </c:pt>
                <c:pt idx="8">
                  <c:v>7.9000000000000181E-3</c:v>
                </c:pt>
                <c:pt idx="9">
                  <c:v>7.9000000000000181E-3</c:v>
                </c:pt>
                <c:pt idx="10">
                  <c:v>7.8000000000000291E-3</c:v>
                </c:pt>
                <c:pt idx="11">
                  <c:v>7.7000000000000401E-3</c:v>
                </c:pt>
                <c:pt idx="12">
                  <c:v>7.5000000000000622E-3</c:v>
                </c:pt>
                <c:pt idx="13">
                  <c:v>7.5000000000000622E-3</c:v>
                </c:pt>
                <c:pt idx="14">
                  <c:v>7.4000000000000732E-3</c:v>
                </c:pt>
                <c:pt idx="15">
                  <c:v>7.3000000000000842E-3</c:v>
                </c:pt>
                <c:pt idx="16">
                  <c:v>7.2000000000000952E-3</c:v>
                </c:pt>
                <c:pt idx="17">
                  <c:v>7.1000000000001062E-3</c:v>
                </c:pt>
                <c:pt idx="18">
                  <c:v>6.9999999999998952E-3</c:v>
                </c:pt>
                <c:pt idx="19">
                  <c:v>6.9999999999998952E-3</c:v>
                </c:pt>
                <c:pt idx="20">
                  <c:v>6.9999999999998952E-3</c:v>
                </c:pt>
                <c:pt idx="21">
                  <c:v>6.9999999999998952E-3</c:v>
                </c:pt>
                <c:pt idx="22">
                  <c:v>6.9999999999998952E-3</c:v>
                </c:pt>
                <c:pt idx="23">
                  <c:v>6.9999999999998952E-3</c:v>
                </c:pt>
                <c:pt idx="24">
                  <c:v>6.9999999999998952E-3</c:v>
                </c:pt>
                <c:pt idx="25">
                  <c:v>6.9999999999998952E-3</c:v>
                </c:pt>
                <c:pt idx="26">
                  <c:v>6.9999999999998952E-3</c:v>
                </c:pt>
                <c:pt idx="27">
                  <c:v>6.9999999999998952E-3</c:v>
                </c:pt>
                <c:pt idx="28">
                  <c:v>6.9999999999998952E-3</c:v>
                </c:pt>
                <c:pt idx="29">
                  <c:v>6.9999999999998952E-3</c:v>
                </c:pt>
                <c:pt idx="30">
                  <c:v>6.9999999999998952E-3</c:v>
                </c:pt>
                <c:pt idx="31">
                  <c:v>6.9999999999998952E-3</c:v>
                </c:pt>
                <c:pt idx="32">
                  <c:v>6.9999999999998952E-3</c:v>
                </c:pt>
                <c:pt idx="33">
                  <c:v>6.9999999999998952E-3</c:v>
                </c:pt>
                <c:pt idx="34">
                  <c:v>6.9999999999998952E-3</c:v>
                </c:pt>
                <c:pt idx="35">
                  <c:v>6.9999999999998952E-3</c:v>
                </c:pt>
                <c:pt idx="36">
                  <c:v>6.9999999999998952E-3</c:v>
                </c:pt>
                <c:pt idx="37">
                  <c:v>6.9999999999998952E-3</c:v>
                </c:pt>
                <c:pt idx="38">
                  <c:v>6.9999999999998952E-3</c:v>
                </c:pt>
                <c:pt idx="39">
                  <c:v>6.9999999999998952E-3</c:v>
                </c:pt>
                <c:pt idx="40">
                  <c:v>6.9999999999998952E-3</c:v>
                </c:pt>
                <c:pt idx="41">
                  <c:v>6.9999999999998952E-3</c:v>
                </c:pt>
                <c:pt idx="42">
                  <c:v>6.9999999999998952E-3</c:v>
                </c:pt>
                <c:pt idx="43">
                  <c:v>6.9999999999998952E-3</c:v>
                </c:pt>
                <c:pt idx="44">
                  <c:v>6.9999999999998952E-3</c:v>
                </c:pt>
                <c:pt idx="45">
                  <c:v>6.9999999999998952E-3</c:v>
                </c:pt>
                <c:pt idx="46">
                  <c:v>6.9999999999998952E-3</c:v>
                </c:pt>
                <c:pt idx="47">
                  <c:v>6.9999999999998952E-3</c:v>
                </c:pt>
                <c:pt idx="48">
                  <c:v>6.9999999999998952E-3</c:v>
                </c:pt>
              </c:numCache>
            </c:numRef>
          </c:val>
          <c:smooth val="0"/>
          <c:extLst>
            <c:ext xmlns:c16="http://schemas.microsoft.com/office/drawing/2014/chart" uri="{C3380CC4-5D6E-409C-BE32-E72D297353CC}">
              <c16:uniqueId val="{00000000-4587-41F8-98EA-3DEC9CF58076}"/>
            </c:ext>
          </c:extLst>
        </c:ser>
        <c:ser>
          <c:idx val="2"/>
          <c:order val="1"/>
          <c:tx>
            <c:strRef>
              <c:f>Graph!$AF$18</c:f>
              <c:strCache>
                <c:ptCount val="1"/>
                <c:pt idx="0">
                  <c:v>1,0%</c:v>
                </c:pt>
              </c:strCache>
            </c:strRef>
          </c:tx>
          <c:spPr>
            <a:ln w="28575" cap="rnd">
              <a:solidFill>
                <a:schemeClr val="accent6">
                  <a:lumMod val="75000"/>
                </a:schemeClr>
              </a:solidFill>
              <a:round/>
            </a:ln>
            <a:effectLst/>
          </c:spPr>
          <c:marker>
            <c:symbol val="none"/>
          </c:marker>
          <c:cat>
            <c:numRef>
              <c:f>Graph!$P$19:$P$67</c:f>
              <c:numCache>
                <c:formatCode>General</c:formatCode>
                <c:ptCount val="49"/>
                <c:pt idx="0">
                  <c:v>2022</c:v>
                </c:pt>
                <c:pt idx="1">
                  <c:v>2023</c:v>
                </c:pt>
                <c:pt idx="2">
                  <c:v>2024</c:v>
                </c:pt>
                <c:pt idx="3">
                  <c:v>2025</c:v>
                </c:pt>
                <c:pt idx="4">
                  <c:v>2026</c:v>
                </c:pt>
                <c:pt idx="5">
                  <c:v>2027</c:v>
                </c:pt>
                <c:pt idx="6">
                  <c:v>2028</c:v>
                </c:pt>
                <c:pt idx="7">
                  <c:v>2029</c:v>
                </c:pt>
                <c:pt idx="8">
                  <c:v>2030</c:v>
                </c:pt>
                <c:pt idx="9">
                  <c:v>2031</c:v>
                </c:pt>
                <c:pt idx="10">
                  <c:v>2032</c:v>
                </c:pt>
                <c:pt idx="11">
                  <c:v>2033</c:v>
                </c:pt>
                <c:pt idx="12">
                  <c:v>2034</c:v>
                </c:pt>
                <c:pt idx="13">
                  <c:v>2035</c:v>
                </c:pt>
                <c:pt idx="14">
                  <c:v>2036</c:v>
                </c:pt>
                <c:pt idx="15">
                  <c:v>2037</c:v>
                </c:pt>
                <c:pt idx="16">
                  <c:v>2038</c:v>
                </c:pt>
                <c:pt idx="17">
                  <c:v>2039</c:v>
                </c:pt>
                <c:pt idx="18">
                  <c:v>2040</c:v>
                </c:pt>
                <c:pt idx="19">
                  <c:v>2041</c:v>
                </c:pt>
                <c:pt idx="20">
                  <c:v>2042</c:v>
                </c:pt>
                <c:pt idx="21">
                  <c:v>2043</c:v>
                </c:pt>
                <c:pt idx="22">
                  <c:v>2044</c:v>
                </c:pt>
                <c:pt idx="23">
                  <c:v>2045</c:v>
                </c:pt>
                <c:pt idx="24">
                  <c:v>2046</c:v>
                </c:pt>
                <c:pt idx="25">
                  <c:v>2047</c:v>
                </c:pt>
                <c:pt idx="26">
                  <c:v>2048</c:v>
                </c:pt>
                <c:pt idx="27">
                  <c:v>2049</c:v>
                </c:pt>
                <c:pt idx="28">
                  <c:v>2050</c:v>
                </c:pt>
                <c:pt idx="29">
                  <c:v>2051</c:v>
                </c:pt>
                <c:pt idx="30">
                  <c:v>2052</c:v>
                </c:pt>
                <c:pt idx="31">
                  <c:v>2053</c:v>
                </c:pt>
                <c:pt idx="32">
                  <c:v>2054</c:v>
                </c:pt>
                <c:pt idx="33">
                  <c:v>2055</c:v>
                </c:pt>
                <c:pt idx="34">
                  <c:v>2056</c:v>
                </c:pt>
                <c:pt idx="35">
                  <c:v>2057</c:v>
                </c:pt>
                <c:pt idx="36">
                  <c:v>2058</c:v>
                </c:pt>
                <c:pt idx="37">
                  <c:v>2059</c:v>
                </c:pt>
                <c:pt idx="38">
                  <c:v>2060</c:v>
                </c:pt>
                <c:pt idx="39">
                  <c:v>2061</c:v>
                </c:pt>
                <c:pt idx="40">
                  <c:v>2062</c:v>
                </c:pt>
                <c:pt idx="41">
                  <c:v>2063</c:v>
                </c:pt>
                <c:pt idx="42">
                  <c:v>2064</c:v>
                </c:pt>
                <c:pt idx="43">
                  <c:v>2065</c:v>
                </c:pt>
                <c:pt idx="44">
                  <c:v>2066</c:v>
                </c:pt>
                <c:pt idx="45">
                  <c:v>2067</c:v>
                </c:pt>
                <c:pt idx="46">
                  <c:v>2068</c:v>
                </c:pt>
                <c:pt idx="47">
                  <c:v>2069</c:v>
                </c:pt>
                <c:pt idx="48">
                  <c:v>2070</c:v>
                </c:pt>
              </c:numCache>
            </c:numRef>
          </c:cat>
          <c:val>
            <c:numRef>
              <c:f>Graph!$AF$19:$AF$67</c:f>
              <c:numCache>
                <c:formatCode>0.0%</c:formatCode>
                <c:ptCount val="49"/>
                <c:pt idx="1">
                  <c:v>-4.9015748223246725E-5</c:v>
                </c:pt>
                <c:pt idx="2">
                  <c:v>9.3031213486804987E-5</c:v>
                </c:pt>
                <c:pt idx="3">
                  <c:v>3.4031539375616315E-3</c:v>
                </c:pt>
                <c:pt idx="4">
                  <c:v>0</c:v>
                </c:pt>
                <c:pt idx="5">
                  <c:v>0</c:v>
                </c:pt>
                <c:pt idx="6">
                  <c:v>6.1926289926295119E-4</c:v>
                </c:pt>
                <c:pt idx="7">
                  <c:v>2.6144471744471431E-3</c:v>
                </c:pt>
                <c:pt idx="8">
                  <c:v>4.6096314496313351E-3</c:v>
                </c:pt>
                <c:pt idx="9">
                  <c:v>6.604815724815527E-3</c:v>
                </c:pt>
                <c:pt idx="10">
                  <c:v>8.599999999999941E-3</c:v>
                </c:pt>
                <c:pt idx="11">
                  <c:v>8.799999999999919E-3</c:v>
                </c:pt>
                <c:pt idx="12">
                  <c:v>8.899999999999908E-3</c:v>
                </c:pt>
                <c:pt idx="13">
                  <c:v>9.100000000000108E-3</c:v>
                </c:pt>
                <c:pt idx="14">
                  <c:v>9.300000000000086E-3</c:v>
                </c:pt>
                <c:pt idx="15">
                  <c:v>9.5000000000000639E-3</c:v>
                </c:pt>
                <c:pt idx="16">
                  <c:v>9.6000000000000529E-3</c:v>
                </c:pt>
                <c:pt idx="17">
                  <c:v>9.8000000000000309E-3</c:v>
                </c:pt>
                <c:pt idx="18">
                  <c:v>1.0000000000000009E-2</c:v>
                </c:pt>
                <c:pt idx="19">
                  <c:v>1.0000000000000009E-2</c:v>
                </c:pt>
                <c:pt idx="20">
                  <c:v>1.0000000000000009E-2</c:v>
                </c:pt>
                <c:pt idx="21">
                  <c:v>1.0000000000000009E-2</c:v>
                </c:pt>
                <c:pt idx="22">
                  <c:v>1.0000000000000009E-2</c:v>
                </c:pt>
                <c:pt idx="23">
                  <c:v>1.0000000000000009E-2</c:v>
                </c:pt>
                <c:pt idx="24">
                  <c:v>1.0000000000000009E-2</c:v>
                </c:pt>
                <c:pt idx="25">
                  <c:v>1.0000000000000009E-2</c:v>
                </c:pt>
                <c:pt idx="26">
                  <c:v>1.0000000000000009E-2</c:v>
                </c:pt>
                <c:pt idx="27">
                  <c:v>1.0000000000000009E-2</c:v>
                </c:pt>
                <c:pt idx="28">
                  <c:v>1.0000000000000009E-2</c:v>
                </c:pt>
                <c:pt idx="29">
                  <c:v>1.0000000000000009E-2</c:v>
                </c:pt>
                <c:pt idx="30">
                  <c:v>1.0000000000000009E-2</c:v>
                </c:pt>
                <c:pt idx="31">
                  <c:v>1.0000000000000009E-2</c:v>
                </c:pt>
                <c:pt idx="32">
                  <c:v>1.0000000000000009E-2</c:v>
                </c:pt>
                <c:pt idx="33">
                  <c:v>1.0000000000000009E-2</c:v>
                </c:pt>
                <c:pt idx="34">
                  <c:v>1.0000000000000009E-2</c:v>
                </c:pt>
                <c:pt idx="35">
                  <c:v>1.0000000000000009E-2</c:v>
                </c:pt>
                <c:pt idx="36">
                  <c:v>1.0000000000000009E-2</c:v>
                </c:pt>
                <c:pt idx="37">
                  <c:v>1.0000000000000009E-2</c:v>
                </c:pt>
                <c:pt idx="38">
                  <c:v>1.0000000000000009E-2</c:v>
                </c:pt>
                <c:pt idx="39">
                  <c:v>1.0000000000000009E-2</c:v>
                </c:pt>
                <c:pt idx="40">
                  <c:v>1.0000000000000009E-2</c:v>
                </c:pt>
                <c:pt idx="41">
                  <c:v>1.0000000000000009E-2</c:v>
                </c:pt>
                <c:pt idx="42">
                  <c:v>1.0000000000000009E-2</c:v>
                </c:pt>
                <c:pt idx="43">
                  <c:v>1.0000000000000009E-2</c:v>
                </c:pt>
                <c:pt idx="44">
                  <c:v>1.0000000000000009E-2</c:v>
                </c:pt>
                <c:pt idx="45">
                  <c:v>1.0000000000000009E-2</c:v>
                </c:pt>
                <c:pt idx="46">
                  <c:v>1.0000000000000009E-2</c:v>
                </c:pt>
                <c:pt idx="47">
                  <c:v>1.0000000000000009E-2</c:v>
                </c:pt>
                <c:pt idx="48">
                  <c:v>1.0000000000000009E-2</c:v>
                </c:pt>
              </c:numCache>
            </c:numRef>
          </c:val>
          <c:smooth val="0"/>
          <c:extLst>
            <c:ext xmlns:c16="http://schemas.microsoft.com/office/drawing/2014/chart" uri="{C3380CC4-5D6E-409C-BE32-E72D297353CC}">
              <c16:uniqueId val="{00000001-4587-41F8-98EA-3DEC9CF58076}"/>
            </c:ext>
          </c:extLst>
        </c:ser>
        <c:ser>
          <c:idx val="0"/>
          <c:order val="2"/>
          <c:tx>
            <c:strRef>
              <c:f>Graph!$AG$18</c:f>
              <c:strCache>
                <c:ptCount val="1"/>
                <c:pt idx="0">
                  <c:v>0,7% - avril 2025</c:v>
                </c:pt>
              </c:strCache>
            </c:strRef>
          </c:tx>
          <c:spPr>
            <a:ln w="28575" cap="rnd">
              <a:solidFill>
                <a:srgbClr val="FF0000"/>
              </a:solidFill>
              <a:prstDash val="sysDash"/>
              <a:round/>
            </a:ln>
            <a:effectLst/>
          </c:spPr>
          <c:marker>
            <c:symbol val="none"/>
          </c:marker>
          <c:val>
            <c:numRef>
              <c:f>Graph!$AG$19:$AG$67</c:f>
              <c:numCache>
                <c:formatCode>0.0%</c:formatCode>
                <c:ptCount val="49"/>
                <c:pt idx="1">
                  <c:v>-7.8485834272581378E-3</c:v>
                </c:pt>
                <c:pt idx="2">
                  <c:v>5.4652773819467981E-3</c:v>
                </c:pt>
                <c:pt idx="3">
                  <c:v>0</c:v>
                </c:pt>
                <c:pt idx="4">
                  <c:v>0</c:v>
                </c:pt>
                <c:pt idx="5">
                  <c:v>0</c:v>
                </c:pt>
                <c:pt idx="6">
                  <c:v>1.8199999999999328E-3</c:v>
                </c:pt>
                <c:pt idx="7">
                  <c:v>3.6399999999998656E-3</c:v>
                </c:pt>
                <c:pt idx="8">
                  <c:v>5.4600000000000204E-3</c:v>
                </c:pt>
                <c:pt idx="9">
                  <c:v>7.2800000000001752E-3</c:v>
                </c:pt>
                <c:pt idx="10">
                  <c:v>9.100000000000108E-3</c:v>
                </c:pt>
                <c:pt idx="11">
                  <c:v>7.6000000000000512E-3</c:v>
                </c:pt>
                <c:pt idx="12">
                  <c:v>7.5000000000000622E-3</c:v>
                </c:pt>
                <c:pt idx="13">
                  <c:v>7.5000000000000622E-3</c:v>
                </c:pt>
                <c:pt idx="14">
                  <c:v>7.4000000000000732E-3</c:v>
                </c:pt>
                <c:pt idx="15">
                  <c:v>7.3000000000000842E-3</c:v>
                </c:pt>
                <c:pt idx="16">
                  <c:v>7.2000000000000952E-3</c:v>
                </c:pt>
                <c:pt idx="17">
                  <c:v>7.1000000000001062E-3</c:v>
                </c:pt>
                <c:pt idx="18">
                  <c:v>6.9999999999998952E-3</c:v>
                </c:pt>
                <c:pt idx="19">
                  <c:v>6.9999999999998952E-3</c:v>
                </c:pt>
                <c:pt idx="20">
                  <c:v>6.9999999999998952E-3</c:v>
                </c:pt>
                <c:pt idx="21">
                  <c:v>6.9999999999998952E-3</c:v>
                </c:pt>
                <c:pt idx="22">
                  <c:v>6.9999999999998952E-3</c:v>
                </c:pt>
                <c:pt idx="23">
                  <c:v>6.9999999999998952E-3</c:v>
                </c:pt>
                <c:pt idx="24">
                  <c:v>6.9999999999998952E-3</c:v>
                </c:pt>
                <c:pt idx="25">
                  <c:v>6.9999999999998952E-3</c:v>
                </c:pt>
                <c:pt idx="26">
                  <c:v>6.9999999999998952E-3</c:v>
                </c:pt>
                <c:pt idx="27">
                  <c:v>6.9999999999998952E-3</c:v>
                </c:pt>
                <c:pt idx="28">
                  <c:v>6.9999999999998952E-3</c:v>
                </c:pt>
                <c:pt idx="29">
                  <c:v>6.9999999999998952E-3</c:v>
                </c:pt>
                <c:pt idx="30">
                  <c:v>6.9999999999998952E-3</c:v>
                </c:pt>
                <c:pt idx="31">
                  <c:v>6.9999999999998952E-3</c:v>
                </c:pt>
                <c:pt idx="32">
                  <c:v>6.9999999999998952E-3</c:v>
                </c:pt>
                <c:pt idx="33">
                  <c:v>6.9999999999998952E-3</c:v>
                </c:pt>
                <c:pt idx="34">
                  <c:v>6.9999999999998952E-3</c:v>
                </c:pt>
                <c:pt idx="35">
                  <c:v>6.9999999999998952E-3</c:v>
                </c:pt>
                <c:pt idx="36">
                  <c:v>6.9999999999998952E-3</c:v>
                </c:pt>
                <c:pt idx="37">
                  <c:v>6.9999999999998952E-3</c:v>
                </c:pt>
                <c:pt idx="38">
                  <c:v>6.9999999999998952E-3</c:v>
                </c:pt>
                <c:pt idx="39">
                  <c:v>6.9999999999998952E-3</c:v>
                </c:pt>
                <c:pt idx="40">
                  <c:v>6.9999999999998952E-3</c:v>
                </c:pt>
                <c:pt idx="41">
                  <c:v>6.9999999999998952E-3</c:v>
                </c:pt>
                <c:pt idx="42">
                  <c:v>6.9999999999998952E-3</c:v>
                </c:pt>
                <c:pt idx="43">
                  <c:v>6.9999999999998952E-3</c:v>
                </c:pt>
                <c:pt idx="44">
                  <c:v>6.9999999999998952E-3</c:v>
                </c:pt>
                <c:pt idx="45">
                  <c:v>6.9999999999998952E-3</c:v>
                </c:pt>
                <c:pt idx="46">
                  <c:v>6.9999999999998952E-3</c:v>
                </c:pt>
                <c:pt idx="47">
                  <c:v>6.9999999999998952E-3</c:v>
                </c:pt>
                <c:pt idx="48">
                  <c:v>6.9999999999998952E-3</c:v>
                </c:pt>
              </c:numCache>
            </c:numRef>
          </c:val>
          <c:smooth val="0"/>
          <c:extLst>
            <c:ext xmlns:c16="http://schemas.microsoft.com/office/drawing/2014/chart" uri="{C3380CC4-5D6E-409C-BE32-E72D297353CC}">
              <c16:uniqueId val="{00000000-3B79-4397-992B-0599E1C98037}"/>
            </c:ext>
          </c:extLst>
        </c:ser>
        <c:ser>
          <c:idx val="4"/>
          <c:order val="3"/>
          <c:tx>
            <c:strRef>
              <c:f>Graph!$AH$18</c:f>
              <c:strCache>
                <c:ptCount val="1"/>
                <c:pt idx="0">
                  <c:v>0,7%</c:v>
                </c:pt>
              </c:strCache>
            </c:strRef>
          </c:tx>
          <c:spPr>
            <a:ln w="28575" cap="rnd">
              <a:solidFill>
                <a:srgbClr val="FF0000"/>
              </a:solidFill>
              <a:round/>
            </a:ln>
            <a:effectLst/>
          </c:spPr>
          <c:marker>
            <c:symbol val="none"/>
          </c:marker>
          <c:cat>
            <c:numRef>
              <c:f>Graph!$P$19:$P$67</c:f>
              <c:numCache>
                <c:formatCode>General</c:formatCode>
                <c:ptCount val="49"/>
                <c:pt idx="0">
                  <c:v>2022</c:v>
                </c:pt>
                <c:pt idx="1">
                  <c:v>2023</c:v>
                </c:pt>
                <c:pt idx="2">
                  <c:v>2024</c:v>
                </c:pt>
                <c:pt idx="3">
                  <c:v>2025</c:v>
                </c:pt>
                <c:pt idx="4">
                  <c:v>2026</c:v>
                </c:pt>
                <c:pt idx="5">
                  <c:v>2027</c:v>
                </c:pt>
                <c:pt idx="6">
                  <c:v>2028</c:v>
                </c:pt>
                <c:pt idx="7">
                  <c:v>2029</c:v>
                </c:pt>
                <c:pt idx="8">
                  <c:v>2030</c:v>
                </c:pt>
                <c:pt idx="9">
                  <c:v>2031</c:v>
                </c:pt>
                <c:pt idx="10">
                  <c:v>2032</c:v>
                </c:pt>
                <c:pt idx="11">
                  <c:v>2033</c:v>
                </c:pt>
                <c:pt idx="12">
                  <c:v>2034</c:v>
                </c:pt>
                <c:pt idx="13">
                  <c:v>2035</c:v>
                </c:pt>
                <c:pt idx="14">
                  <c:v>2036</c:v>
                </c:pt>
                <c:pt idx="15">
                  <c:v>2037</c:v>
                </c:pt>
                <c:pt idx="16">
                  <c:v>2038</c:v>
                </c:pt>
                <c:pt idx="17">
                  <c:v>2039</c:v>
                </c:pt>
                <c:pt idx="18">
                  <c:v>2040</c:v>
                </c:pt>
                <c:pt idx="19">
                  <c:v>2041</c:v>
                </c:pt>
                <c:pt idx="20">
                  <c:v>2042</c:v>
                </c:pt>
                <c:pt idx="21">
                  <c:v>2043</c:v>
                </c:pt>
                <c:pt idx="22">
                  <c:v>2044</c:v>
                </c:pt>
                <c:pt idx="23">
                  <c:v>2045</c:v>
                </c:pt>
                <c:pt idx="24">
                  <c:v>2046</c:v>
                </c:pt>
                <c:pt idx="25">
                  <c:v>2047</c:v>
                </c:pt>
                <c:pt idx="26">
                  <c:v>2048</c:v>
                </c:pt>
                <c:pt idx="27">
                  <c:v>2049</c:v>
                </c:pt>
                <c:pt idx="28">
                  <c:v>2050</c:v>
                </c:pt>
                <c:pt idx="29">
                  <c:v>2051</c:v>
                </c:pt>
                <c:pt idx="30">
                  <c:v>2052</c:v>
                </c:pt>
                <c:pt idx="31">
                  <c:v>2053</c:v>
                </c:pt>
                <c:pt idx="32">
                  <c:v>2054</c:v>
                </c:pt>
                <c:pt idx="33">
                  <c:v>2055</c:v>
                </c:pt>
                <c:pt idx="34">
                  <c:v>2056</c:v>
                </c:pt>
                <c:pt idx="35">
                  <c:v>2057</c:v>
                </c:pt>
                <c:pt idx="36">
                  <c:v>2058</c:v>
                </c:pt>
                <c:pt idx="37">
                  <c:v>2059</c:v>
                </c:pt>
                <c:pt idx="38">
                  <c:v>2060</c:v>
                </c:pt>
                <c:pt idx="39">
                  <c:v>2061</c:v>
                </c:pt>
                <c:pt idx="40">
                  <c:v>2062</c:v>
                </c:pt>
                <c:pt idx="41">
                  <c:v>2063</c:v>
                </c:pt>
                <c:pt idx="42">
                  <c:v>2064</c:v>
                </c:pt>
                <c:pt idx="43">
                  <c:v>2065</c:v>
                </c:pt>
                <c:pt idx="44">
                  <c:v>2066</c:v>
                </c:pt>
                <c:pt idx="45">
                  <c:v>2067</c:v>
                </c:pt>
                <c:pt idx="46">
                  <c:v>2068</c:v>
                </c:pt>
                <c:pt idx="47">
                  <c:v>2069</c:v>
                </c:pt>
                <c:pt idx="48">
                  <c:v>2070</c:v>
                </c:pt>
              </c:numCache>
            </c:numRef>
          </c:cat>
          <c:val>
            <c:numRef>
              <c:f>Graph!$AH$19:$AH$67</c:f>
              <c:numCache>
                <c:formatCode>0.0%</c:formatCode>
                <c:ptCount val="49"/>
                <c:pt idx="1">
                  <c:v>-4.9015748223246725E-5</c:v>
                </c:pt>
                <c:pt idx="2">
                  <c:v>9.3031213486804987E-5</c:v>
                </c:pt>
                <c:pt idx="3">
                  <c:v>3.4031539375616315E-3</c:v>
                </c:pt>
                <c:pt idx="4">
                  <c:v>0</c:v>
                </c:pt>
                <c:pt idx="5">
                  <c:v>0</c:v>
                </c:pt>
                <c:pt idx="6">
                  <c:v>4.5926289926279118E-4</c:v>
                </c:pt>
                <c:pt idx="7">
                  <c:v>2.2944471744470452E-3</c:v>
                </c:pt>
                <c:pt idx="8">
                  <c:v>4.1296314496315212E-3</c:v>
                </c:pt>
                <c:pt idx="9">
                  <c:v>5.9648157248157752E-3</c:v>
                </c:pt>
                <c:pt idx="10">
                  <c:v>7.8000000000000291E-3</c:v>
                </c:pt>
                <c:pt idx="11">
                  <c:v>7.7000000000000401E-3</c:v>
                </c:pt>
                <c:pt idx="12">
                  <c:v>7.5000000000000622E-3</c:v>
                </c:pt>
                <c:pt idx="13">
                  <c:v>7.5000000000000622E-3</c:v>
                </c:pt>
                <c:pt idx="14">
                  <c:v>7.4000000000000732E-3</c:v>
                </c:pt>
                <c:pt idx="15">
                  <c:v>7.3000000000000842E-3</c:v>
                </c:pt>
                <c:pt idx="16">
                  <c:v>7.2000000000000952E-3</c:v>
                </c:pt>
                <c:pt idx="17">
                  <c:v>7.1000000000001062E-3</c:v>
                </c:pt>
                <c:pt idx="18">
                  <c:v>6.9999999999998952E-3</c:v>
                </c:pt>
                <c:pt idx="19">
                  <c:v>6.9999999999998952E-3</c:v>
                </c:pt>
                <c:pt idx="20">
                  <c:v>6.9999999999998952E-3</c:v>
                </c:pt>
                <c:pt idx="21">
                  <c:v>6.9999999999998952E-3</c:v>
                </c:pt>
                <c:pt idx="22">
                  <c:v>6.9999999999998952E-3</c:v>
                </c:pt>
                <c:pt idx="23">
                  <c:v>6.9999999999998952E-3</c:v>
                </c:pt>
                <c:pt idx="24">
                  <c:v>6.9999999999998952E-3</c:v>
                </c:pt>
                <c:pt idx="25">
                  <c:v>6.9999999999998952E-3</c:v>
                </c:pt>
                <c:pt idx="26">
                  <c:v>6.9999999999998952E-3</c:v>
                </c:pt>
                <c:pt idx="27">
                  <c:v>6.9999999999998952E-3</c:v>
                </c:pt>
                <c:pt idx="28">
                  <c:v>6.9999999999998952E-3</c:v>
                </c:pt>
                <c:pt idx="29">
                  <c:v>6.9999999999998952E-3</c:v>
                </c:pt>
                <c:pt idx="30">
                  <c:v>6.9999999999998952E-3</c:v>
                </c:pt>
                <c:pt idx="31">
                  <c:v>6.9999999999998952E-3</c:v>
                </c:pt>
                <c:pt idx="32">
                  <c:v>6.9999999999998952E-3</c:v>
                </c:pt>
                <c:pt idx="33">
                  <c:v>6.9999999999998952E-3</c:v>
                </c:pt>
                <c:pt idx="34">
                  <c:v>6.9999999999998952E-3</c:v>
                </c:pt>
                <c:pt idx="35">
                  <c:v>6.9999999999998952E-3</c:v>
                </c:pt>
                <c:pt idx="36">
                  <c:v>6.9999999999998952E-3</c:v>
                </c:pt>
                <c:pt idx="37">
                  <c:v>6.9999999999998952E-3</c:v>
                </c:pt>
                <c:pt idx="38">
                  <c:v>6.9999999999998952E-3</c:v>
                </c:pt>
                <c:pt idx="39">
                  <c:v>6.9999999999998952E-3</c:v>
                </c:pt>
                <c:pt idx="40">
                  <c:v>6.9999999999998952E-3</c:v>
                </c:pt>
                <c:pt idx="41">
                  <c:v>6.9999999999998952E-3</c:v>
                </c:pt>
                <c:pt idx="42">
                  <c:v>6.9999999999998952E-3</c:v>
                </c:pt>
                <c:pt idx="43">
                  <c:v>6.9999999999998952E-3</c:v>
                </c:pt>
                <c:pt idx="44">
                  <c:v>6.9999999999998952E-3</c:v>
                </c:pt>
                <c:pt idx="45">
                  <c:v>6.9999999999998952E-3</c:v>
                </c:pt>
                <c:pt idx="46">
                  <c:v>6.9999999999998952E-3</c:v>
                </c:pt>
                <c:pt idx="47">
                  <c:v>6.9999999999998952E-3</c:v>
                </c:pt>
                <c:pt idx="48">
                  <c:v>6.9999999999998952E-3</c:v>
                </c:pt>
              </c:numCache>
            </c:numRef>
          </c:val>
          <c:smooth val="0"/>
          <c:extLst>
            <c:ext xmlns:c16="http://schemas.microsoft.com/office/drawing/2014/chart" uri="{C3380CC4-5D6E-409C-BE32-E72D297353CC}">
              <c16:uniqueId val="{00000002-4587-41F8-98EA-3DEC9CF58076}"/>
            </c:ext>
          </c:extLst>
        </c:ser>
        <c:ser>
          <c:idx val="3"/>
          <c:order val="4"/>
          <c:tx>
            <c:strRef>
              <c:f>Graph!$AI$18</c:f>
              <c:strCache>
                <c:ptCount val="1"/>
                <c:pt idx="0">
                  <c:v>0,4%</c:v>
                </c:pt>
              </c:strCache>
            </c:strRef>
          </c:tx>
          <c:spPr>
            <a:ln w="28575" cap="rnd">
              <a:solidFill>
                <a:srgbClr val="800000"/>
              </a:solidFill>
              <a:round/>
            </a:ln>
            <a:effectLst/>
          </c:spPr>
          <c:marker>
            <c:symbol val="none"/>
          </c:marker>
          <c:cat>
            <c:numRef>
              <c:f>Graph!$P$19:$P$67</c:f>
              <c:numCache>
                <c:formatCode>General</c:formatCode>
                <c:ptCount val="49"/>
                <c:pt idx="0">
                  <c:v>2022</c:v>
                </c:pt>
                <c:pt idx="1">
                  <c:v>2023</c:v>
                </c:pt>
                <c:pt idx="2">
                  <c:v>2024</c:v>
                </c:pt>
                <c:pt idx="3">
                  <c:v>2025</c:v>
                </c:pt>
                <c:pt idx="4">
                  <c:v>2026</c:v>
                </c:pt>
                <c:pt idx="5">
                  <c:v>2027</c:v>
                </c:pt>
                <c:pt idx="6">
                  <c:v>2028</c:v>
                </c:pt>
                <c:pt idx="7">
                  <c:v>2029</c:v>
                </c:pt>
                <c:pt idx="8">
                  <c:v>2030</c:v>
                </c:pt>
                <c:pt idx="9">
                  <c:v>2031</c:v>
                </c:pt>
                <c:pt idx="10">
                  <c:v>2032</c:v>
                </c:pt>
                <c:pt idx="11">
                  <c:v>2033</c:v>
                </c:pt>
                <c:pt idx="12">
                  <c:v>2034</c:v>
                </c:pt>
                <c:pt idx="13">
                  <c:v>2035</c:v>
                </c:pt>
                <c:pt idx="14">
                  <c:v>2036</c:v>
                </c:pt>
                <c:pt idx="15">
                  <c:v>2037</c:v>
                </c:pt>
                <c:pt idx="16">
                  <c:v>2038</c:v>
                </c:pt>
                <c:pt idx="17">
                  <c:v>2039</c:v>
                </c:pt>
                <c:pt idx="18">
                  <c:v>2040</c:v>
                </c:pt>
                <c:pt idx="19">
                  <c:v>2041</c:v>
                </c:pt>
                <c:pt idx="20">
                  <c:v>2042</c:v>
                </c:pt>
                <c:pt idx="21">
                  <c:v>2043</c:v>
                </c:pt>
                <c:pt idx="22">
                  <c:v>2044</c:v>
                </c:pt>
                <c:pt idx="23">
                  <c:v>2045</c:v>
                </c:pt>
                <c:pt idx="24">
                  <c:v>2046</c:v>
                </c:pt>
                <c:pt idx="25">
                  <c:v>2047</c:v>
                </c:pt>
                <c:pt idx="26">
                  <c:v>2048</c:v>
                </c:pt>
                <c:pt idx="27">
                  <c:v>2049</c:v>
                </c:pt>
                <c:pt idx="28">
                  <c:v>2050</c:v>
                </c:pt>
                <c:pt idx="29">
                  <c:v>2051</c:v>
                </c:pt>
                <c:pt idx="30">
                  <c:v>2052</c:v>
                </c:pt>
                <c:pt idx="31">
                  <c:v>2053</c:v>
                </c:pt>
                <c:pt idx="32">
                  <c:v>2054</c:v>
                </c:pt>
                <c:pt idx="33">
                  <c:v>2055</c:v>
                </c:pt>
                <c:pt idx="34">
                  <c:v>2056</c:v>
                </c:pt>
                <c:pt idx="35">
                  <c:v>2057</c:v>
                </c:pt>
                <c:pt idx="36">
                  <c:v>2058</c:v>
                </c:pt>
                <c:pt idx="37">
                  <c:v>2059</c:v>
                </c:pt>
                <c:pt idx="38">
                  <c:v>2060</c:v>
                </c:pt>
                <c:pt idx="39">
                  <c:v>2061</c:v>
                </c:pt>
                <c:pt idx="40">
                  <c:v>2062</c:v>
                </c:pt>
                <c:pt idx="41">
                  <c:v>2063</c:v>
                </c:pt>
                <c:pt idx="42">
                  <c:v>2064</c:v>
                </c:pt>
                <c:pt idx="43">
                  <c:v>2065</c:v>
                </c:pt>
                <c:pt idx="44">
                  <c:v>2066</c:v>
                </c:pt>
                <c:pt idx="45">
                  <c:v>2067</c:v>
                </c:pt>
                <c:pt idx="46">
                  <c:v>2068</c:v>
                </c:pt>
                <c:pt idx="47">
                  <c:v>2069</c:v>
                </c:pt>
                <c:pt idx="48">
                  <c:v>2070</c:v>
                </c:pt>
              </c:numCache>
            </c:numRef>
          </c:cat>
          <c:val>
            <c:numRef>
              <c:f>Graph!$AI$19:$AI$67</c:f>
              <c:numCache>
                <c:formatCode>0.0%</c:formatCode>
                <c:ptCount val="49"/>
                <c:pt idx="1">
                  <c:v>-4.9015748223246725E-5</c:v>
                </c:pt>
                <c:pt idx="2">
                  <c:v>9.3031213486804987E-5</c:v>
                </c:pt>
                <c:pt idx="3">
                  <c:v>3.4031539375616315E-3</c:v>
                </c:pt>
                <c:pt idx="4">
                  <c:v>0</c:v>
                </c:pt>
                <c:pt idx="5">
                  <c:v>0</c:v>
                </c:pt>
                <c:pt idx="6">
                  <c:v>2.7926289926272219E-4</c:v>
                </c:pt>
                <c:pt idx="7">
                  <c:v>1.9344471744471292E-3</c:v>
                </c:pt>
                <c:pt idx="8">
                  <c:v>3.5896314496313142E-3</c:v>
                </c:pt>
                <c:pt idx="9">
                  <c:v>5.2448157248157212E-3</c:v>
                </c:pt>
                <c:pt idx="10">
                  <c:v>6.8999999999999062E-3</c:v>
                </c:pt>
                <c:pt idx="11">
                  <c:v>6.5999999999999392E-3</c:v>
                </c:pt>
                <c:pt idx="12">
                  <c:v>6.1999999999999833E-3</c:v>
                </c:pt>
                <c:pt idx="13">
                  <c:v>5.8000000000000274E-3</c:v>
                </c:pt>
                <c:pt idx="14">
                  <c:v>5.5000000000000604E-3</c:v>
                </c:pt>
                <c:pt idx="15">
                  <c:v>5.1000000000001044E-3</c:v>
                </c:pt>
                <c:pt idx="16">
                  <c:v>4.6999999999999265E-3</c:v>
                </c:pt>
                <c:pt idx="17">
                  <c:v>4.3999999999999595E-3</c:v>
                </c:pt>
                <c:pt idx="18">
                  <c:v>4.0000000000000036E-3</c:v>
                </c:pt>
                <c:pt idx="19">
                  <c:v>4.0000000000000036E-3</c:v>
                </c:pt>
                <c:pt idx="20">
                  <c:v>4.0000000000000036E-3</c:v>
                </c:pt>
                <c:pt idx="21">
                  <c:v>4.0000000000000036E-3</c:v>
                </c:pt>
                <c:pt idx="22">
                  <c:v>4.0000000000000036E-3</c:v>
                </c:pt>
                <c:pt idx="23">
                  <c:v>4.0000000000000036E-3</c:v>
                </c:pt>
                <c:pt idx="24">
                  <c:v>4.0000000000000036E-3</c:v>
                </c:pt>
                <c:pt idx="25">
                  <c:v>4.0000000000000036E-3</c:v>
                </c:pt>
                <c:pt idx="26">
                  <c:v>4.0000000000000036E-3</c:v>
                </c:pt>
                <c:pt idx="27">
                  <c:v>4.0000000000000036E-3</c:v>
                </c:pt>
                <c:pt idx="28">
                  <c:v>4.0000000000000036E-3</c:v>
                </c:pt>
                <c:pt idx="29">
                  <c:v>4.0000000000000036E-3</c:v>
                </c:pt>
                <c:pt idx="30">
                  <c:v>4.0000000000000036E-3</c:v>
                </c:pt>
                <c:pt idx="31">
                  <c:v>4.0000000000000036E-3</c:v>
                </c:pt>
                <c:pt idx="32">
                  <c:v>4.0000000000000036E-3</c:v>
                </c:pt>
                <c:pt idx="33">
                  <c:v>4.0000000000000036E-3</c:v>
                </c:pt>
                <c:pt idx="34">
                  <c:v>4.0000000000000036E-3</c:v>
                </c:pt>
                <c:pt idx="35">
                  <c:v>4.0000000000000036E-3</c:v>
                </c:pt>
                <c:pt idx="36">
                  <c:v>4.0000000000000036E-3</c:v>
                </c:pt>
                <c:pt idx="37">
                  <c:v>4.0000000000000036E-3</c:v>
                </c:pt>
                <c:pt idx="38">
                  <c:v>4.0000000000000036E-3</c:v>
                </c:pt>
                <c:pt idx="39">
                  <c:v>4.0000000000000036E-3</c:v>
                </c:pt>
                <c:pt idx="40">
                  <c:v>4.0000000000000036E-3</c:v>
                </c:pt>
                <c:pt idx="41">
                  <c:v>4.0000000000000036E-3</c:v>
                </c:pt>
                <c:pt idx="42">
                  <c:v>4.0000000000000036E-3</c:v>
                </c:pt>
                <c:pt idx="43">
                  <c:v>4.0000000000000036E-3</c:v>
                </c:pt>
                <c:pt idx="44">
                  <c:v>4.0000000000000036E-3</c:v>
                </c:pt>
                <c:pt idx="45">
                  <c:v>4.0000000000000036E-3</c:v>
                </c:pt>
                <c:pt idx="46">
                  <c:v>4.0000000000000036E-3</c:v>
                </c:pt>
                <c:pt idx="47">
                  <c:v>4.0000000000000036E-3</c:v>
                </c:pt>
                <c:pt idx="48">
                  <c:v>4.0000000000000036E-3</c:v>
                </c:pt>
              </c:numCache>
            </c:numRef>
          </c:val>
          <c:smooth val="0"/>
          <c:extLst>
            <c:ext xmlns:c16="http://schemas.microsoft.com/office/drawing/2014/chart" uri="{C3380CC4-5D6E-409C-BE32-E72D297353CC}">
              <c16:uniqueId val="{00000003-4587-41F8-98EA-3DEC9CF58076}"/>
            </c:ext>
          </c:extLst>
        </c:ser>
        <c:dLbls>
          <c:showLegendKey val="0"/>
          <c:showVal val="0"/>
          <c:showCatName val="0"/>
          <c:showSerName val="0"/>
          <c:showPercent val="0"/>
          <c:showBubbleSize val="0"/>
        </c:dLbls>
        <c:smooth val="0"/>
        <c:axId val="1605175807"/>
        <c:axId val="1605172895"/>
      </c:lineChart>
      <c:catAx>
        <c:axId val="1605175807"/>
        <c:scaling>
          <c:orientation val="minMax"/>
        </c:scaling>
        <c:delete val="0"/>
        <c:axPos val="t"/>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605172895"/>
        <c:crosses val="max"/>
        <c:auto val="1"/>
        <c:lblAlgn val="ctr"/>
        <c:lblOffset val="100"/>
        <c:noMultiLvlLbl val="0"/>
      </c:catAx>
      <c:valAx>
        <c:axId val="1605172895"/>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60517580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1"/>
          <c:order val="0"/>
          <c:tx>
            <c:strRef>
              <c:f>Graph!$AL$18</c:f>
              <c:strCache>
                <c:ptCount val="1"/>
                <c:pt idx="0">
                  <c:v>Sc_0,7% CSR</c:v>
                </c:pt>
              </c:strCache>
            </c:strRef>
          </c:tx>
          <c:spPr>
            <a:ln w="28575" cap="rnd">
              <a:solidFill>
                <a:schemeClr val="accent5">
                  <a:lumMod val="75000"/>
                </a:schemeClr>
              </a:solidFill>
              <a:round/>
            </a:ln>
            <a:effectLst/>
          </c:spPr>
          <c:marker>
            <c:symbol val="none"/>
          </c:marker>
          <c:cat>
            <c:numRef>
              <c:f>Graph!$P$19:$P$67</c:f>
              <c:numCache>
                <c:formatCode>General</c:formatCode>
                <c:ptCount val="49"/>
                <c:pt idx="0">
                  <c:v>2022</c:v>
                </c:pt>
                <c:pt idx="1">
                  <c:v>2023</c:v>
                </c:pt>
                <c:pt idx="2">
                  <c:v>2024</c:v>
                </c:pt>
                <c:pt idx="3">
                  <c:v>2025</c:v>
                </c:pt>
                <c:pt idx="4">
                  <c:v>2026</c:v>
                </c:pt>
                <c:pt idx="5">
                  <c:v>2027</c:v>
                </c:pt>
                <c:pt idx="6">
                  <c:v>2028</c:v>
                </c:pt>
                <c:pt idx="7">
                  <c:v>2029</c:v>
                </c:pt>
                <c:pt idx="8">
                  <c:v>2030</c:v>
                </c:pt>
                <c:pt idx="9">
                  <c:v>2031</c:v>
                </c:pt>
                <c:pt idx="10">
                  <c:v>2032</c:v>
                </c:pt>
                <c:pt idx="11">
                  <c:v>2033</c:v>
                </c:pt>
                <c:pt idx="12">
                  <c:v>2034</c:v>
                </c:pt>
                <c:pt idx="13">
                  <c:v>2035</c:v>
                </c:pt>
                <c:pt idx="14">
                  <c:v>2036</c:v>
                </c:pt>
                <c:pt idx="15">
                  <c:v>2037</c:v>
                </c:pt>
                <c:pt idx="16">
                  <c:v>2038</c:v>
                </c:pt>
                <c:pt idx="17">
                  <c:v>2039</c:v>
                </c:pt>
                <c:pt idx="18">
                  <c:v>2040</c:v>
                </c:pt>
                <c:pt idx="19">
                  <c:v>2041</c:v>
                </c:pt>
                <c:pt idx="20">
                  <c:v>2042</c:v>
                </c:pt>
                <c:pt idx="21">
                  <c:v>2043</c:v>
                </c:pt>
                <c:pt idx="22">
                  <c:v>2044</c:v>
                </c:pt>
                <c:pt idx="23">
                  <c:v>2045</c:v>
                </c:pt>
                <c:pt idx="24">
                  <c:v>2046</c:v>
                </c:pt>
                <c:pt idx="25">
                  <c:v>2047</c:v>
                </c:pt>
                <c:pt idx="26">
                  <c:v>2048</c:v>
                </c:pt>
                <c:pt idx="27">
                  <c:v>2049</c:v>
                </c:pt>
                <c:pt idx="28">
                  <c:v>2050</c:v>
                </c:pt>
                <c:pt idx="29">
                  <c:v>2051</c:v>
                </c:pt>
                <c:pt idx="30">
                  <c:v>2052</c:v>
                </c:pt>
                <c:pt idx="31">
                  <c:v>2053</c:v>
                </c:pt>
                <c:pt idx="32">
                  <c:v>2054</c:v>
                </c:pt>
                <c:pt idx="33">
                  <c:v>2055</c:v>
                </c:pt>
                <c:pt idx="34">
                  <c:v>2056</c:v>
                </c:pt>
                <c:pt idx="35">
                  <c:v>2057</c:v>
                </c:pt>
                <c:pt idx="36">
                  <c:v>2058</c:v>
                </c:pt>
                <c:pt idx="37">
                  <c:v>2059</c:v>
                </c:pt>
                <c:pt idx="38">
                  <c:v>2060</c:v>
                </c:pt>
                <c:pt idx="39">
                  <c:v>2061</c:v>
                </c:pt>
                <c:pt idx="40">
                  <c:v>2062</c:v>
                </c:pt>
                <c:pt idx="41">
                  <c:v>2063</c:v>
                </c:pt>
                <c:pt idx="42">
                  <c:v>2064</c:v>
                </c:pt>
                <c:pt idx="43">
                  <c:v>2065</c:v>
                </c:pt>
                <c:pt idx="44">
                  <c:v>2066</c:v>
                </c:pt>
                <c:pt idx="45">
                  <c:v>2067</c:v>
                </c:pt>
                <c:pt idx="46">
                  <c:v>2068</c:v>
                </c:pt>
                <c:pt idx="47">
                  <c:v>2069</c:v>
                </c:pt>
                <c:pt idx="48">
                  <c:v>2070</c:v>
                </c:pt>
              </c:numCache>
            </c:numRef>
          </c:cat>
          <c:val>
            <c:numRef>
              <c:f>Graph!$AL$19:$AL$67</c:f>
              <c:numCache>
                <c:formatCode>0.0%</c:formatCode>
                <c:ptCount val="49"/>
                <c:pt idx="1">
                  <c:v>-9.6431081569762211E-3</c:v>
                </c:pt>
                <c:pt idx="2">
                  <c:v>2.7281372245453461E-2</c:v>
                </c:pt>
                <c:pt idx="3">
                  <c:v>-3.0525010334736535E-5</c:v>
                </c:pt>
                <c:pt idx="4">
                  <c:v>0</c:v>
                </c:pt>
                <c:pt idx="5">
                  <c:v>4.7999999999999154E-3</c:v>
                </c:pt>
                <c:pt idx="6">
                  <c:v>5.3000000000000824E-3</c:v>
                </c:pt>
                <c:pt idx="7">
                  <c:v>6.0000000000000053E-3</c:v>
                </c:pt>
                <c:pt idx="8">
                  <c:v>7.9000000000000181E-3</c:v>
                </c:pt>
                <c:pt idx="9">
                  <c:v>7.9000000000000181E-3</c:v>
                </c:pt>
                <c:pt idx="10">
                  <c:v>7.8000000000000291E-3</c:v>
                </c:pt>
                <c:pt idx="11">
                  <c:v>7.7000000000000401E-3</c:v>
                </c:pt>
                <c:pt idx="12">
                  <c:v>7.5000000000000622E-3</c:v>
                </c:pt>
                <c:pt idx="13">
                  <c:v>7.5000000000000622E-3</c:v>
                </c:pt>
                <c:pt idx="14">
                  <c:v>7.4000000000000732E-3</c:v>
                </c:pt>
                <c:pt idx="15">
                  <c:v>7.3000000000000842E-3</c:v>
                </c:pt>
                <c:pt idx="16">
                  <c:v>7.2000000000000952E-3</c:v>
                </c:pt>
                <c:pt idx="17">
                  <c:v>7.1000000000001062E-3</c:v>
                </c:pt>
                <c:pt idx="18">
                  <c:v>6.9999999999998952E-3</c:v>
                </c:pt>
                <c:pt idx="19">
                  <c:v>6.9999999999998952E-3</c:v>
                </c:pt>
                <c:pt idx="20">
                  <c:v>6.9999999999998952E-3</c:v>
                </c:pt>
                <c:pt idx="21">
                  <c:v>6.9999999999998952E-3</c:v>
                </c:pt>
                <c:pt idx="22">
                  <c:v>6.9999999999998952E-3</c:v>
                </c:pt>
                <c:pt idx="23">
                  <c:v>6.9999999999998952E-3</c:v>
                </c:pt>
                <c:pt idx="24">
                  <c:v>6.9999999999998952E-3</c:v>
                </c:pt>
                <c:pt idx="25">
                  <c:v>6.9999999999998952E-3</c:v>
                </c:pt>
                <c:pt idx="26">
                  <c:v>6.9999999999998952E-3</c:v>
                </c:pt>
                <c:pt idx="27">
                  <c:v>6.9999999999998952E-3</c:v>
                </c:pt>
                <c:pt idx="28">
                  <c:v>6.9999999999998952E-3</c:v>
                </c:pt>
                <c:pt idx="29">
                  <c:v>6.9999999999998952E-3</c:v>
                </c:pt>
                <c:pt idx="30">
                  <c:v>6.9999999999998952E-3</c:v>
                </c:pt>
                <c:pt idx="31">
                  <c:v>6.9999999999998952E-3</c:v>
                </c:pt>
                <c:pt idx="32">
                  <c:v>6.9999999999998952E-3</c:v>
                </c:pt>
                <c:pt idx="33">
                  <c:v>6.9999999999998952E-3</c:v>
                </c:pt>
                <c:pt idx="34">
                  <c:v>6.9999999999998952E-3</c:v>
                </c:pt>
                <c:pt idx="35">
                  <c:v>6.9999999999998952E-3</c:v>
                </c:pt>
                <c:pt idx="36">
                  <c:v>6.9999999999998952E-3</c:v>
                </c:pt>
                <c:pt idx="37">
                  <c:v>6.9999999999998952E-3</c:v>
                </c:pt>
                <c:pt idx="38">
                  <c:v>6.9999999999998952E-3</c:v>
                </c:pt>
                <c:pt idx="39">
                  <c:v>6.9999999999998952E-3</c:v>
                </c:pt>
                <c:pt idx="40">
                  <c:v>6.9999999999998952E-3</c:v>
                </c:pt>
                <c:pt idx="41">
                  <c:v>6.9999999999998952E-3</c:v>
                </c:pt>
                <c:pt idx="42">
                  <c:v>6.9999999999998952E-3</c:v>
                </c:pt>
                <c:pt idx="43">
                  <c:v>6.9999999999998952E-3</c:v>
                </c:pt>
                <c:pt idx="44">
                  <c:v>6.9999999999998952E-3</c:v>
                </c:pt>
                <c:pt idx="45">
                  <c:v>6.9999999999998952E-3</c:v>
                </c:pt>
                <c:pt idx="46">
                  <c:v>6.9999999999998952E-3</c:v>
                </c:pt>
                <c:pt idx="47">
                  <c:v>6.9999999999998952E-3</c:v>
                </c:pt>
                <c:pt idx="48">
                  <c:v>6.9999999999998952E-3</c:v>
                </c:pt>
              </c:numCache>
            </c:numRef>
          </c:val>
          <c:smooth val="0"/>
          <c:extLst>
            <c:ext xmlns:c16="http://schemas.microsoft.com/office/drawing/2014/chart" uri="{C3380CC4-5D6E-409C-BE32-E72D297353CC}">
              <c16:uniqueId val="{00000000-A29B-439A-BCBA-4D5DB418A4F5}"/>
            </c:ext>
          </c:extLst>
        </c:ser>
        <c:ser>
          <c:idx val="2"/>
          <c:order val="1"/>
          <c:tx>
            <c:strRef>
              <c:f>Graph!$AM$18</c:f>
              <c:strCache>
                <c:ptCount val="1"/>
                <c:pt idx="0">
                  <c:v>1,0%</c:v>
                </c:pt>
              </c:strCache>
            </c:strRef>
          </c:tx>
          <c:spPr>
            <a:ln w="28575" cap="rnd">
              <a:solidFill>
                <a:schemeClr val="accent6">
                  <a:lumMod val="75000"/>
                </a:schemeClr>
              </a:solidFill>
              <a:round/>
            </a:ln>
            <a:effectLst/>
          </c:spPr>
          <c:marker>
            <c:symbol val="none"/>
          </c:marker>
          <c:cat>
            <c:numRef>
              <c:f>Graph!$P$19:$P$67</c:f>
              <c:numCache>
                <c:formatCode>General</c:formatCode>
                <c:ptCount val="49"/>
                <c:pt idx="0">
                  <c:v>2022</c:v>
                </c:pt>
                <c:pt idx="1">
                  <c:v>2023</c:v>
                </c:pt>
                <c:pt idx="2">
                  <c:v>2024</c:v>
                </c:pt>
                <c:pt idx="3">
                  <c:v>2025</c:v>
                </c:pt>
                <c:pt idx="4">
                  <c:v>2026</c:v>
                </c:pt>
                <c:pt idx="5">
                  <c:v>2027</c:v>
                </c:pt>
                <c:pt idx="6">
                  <c:v>2028</c:v>
                </c:pt>
                <c:pt idx="7">
                  <c:v>2029</c:v>
                </c:pt>
                <c:pt idx="8">
                  <c:v>2030</c:v>
                </c:pt>
                <c:pt idx="9">
                  <c:v>2031</c:v>
                </c:pt>
                <c:pt idx="10">
                  <c:v>2032</c:v>
                </c:pt>
                <c:pt idx="11">
                  <c:v>2033</c:v>
                </c:pt>
                <c:pt idx="12">
                  <c:v>2034</c:v>
                </c:pt>
                <c:pt idx="13">
                  <c:v>2035</c:v>
                </c:pt>
                <c:pt idx="14">
                  <c:v>2036</c:v>
                </c:pt>
                <c:pt idx="15">
                  <c:v>2037</c:v>
                </c:pt>
                <c:pt idx="16">
                  <c:v>2038</c:v>
                </c:pt>
                <c:pt idx="17">
                  <c:v>2039</c:v>
                </c:pt>
                <c:pt idx="18">
                  <c:v>2040</c:v>
                </c:pt>
                <c:pt idx="19">
                  <c:v>2041</c:v>
                </c:pt>
                <c:pt idx="20">
                  <c:v>2042</c:v>
                </c:pt>
                <c:pt idx="21">
                  <c:v>2043</c:v>
                </c:pt>
                <c:pt idx="22">
                  <c:v>2044</c:v>
                </c:pt>
                <c:pt idx="23">
                  <c:v>2045</c:v>
                </c:pt>
                <c:pt idx="24">
                  <c:v>2046</c:v>
                </c:pt>
                <c:pt idx="25">
                  <c:v>2047</c:v>
                </c:pt>
                <c:pt idx="26">
                  <c:v>2048</c:v>
                </c:pt>
                <c:pt idx="27">
                  <c:v>2049</c:v>
                </c:pt>
                <c:pt idx="28">
                  <c:v>2050</c:v>
                </c:pt>
                <c:pt idx="29">
                  <c:v>2051</c:v>
                </c:pt>
                <c:pt idx="30">
                  <c:v>2052</c:v>
                </c:pt>
                <c:pt idx="31">
                  <c:v>2053</c:v>
                </c:pt>
                <c:pt idx="32">
                  <c:v>2054</c:v>
                </c:pt>
                <c:pt idx="33">
                  <c:v>2055</c:v>
                </c:pt>
                <c:pt idx="34">
                  <c:v>2056</c:v>
                </c:pt>
                <c:pt idx="35">
                  <c:v>2057</c:v>
                </c:pt>
                <c:pt idx="36">
                  <c:v>2058</c:v>
                </c:pt>
                <c:pt idx="37">
                  <c:v>2059</c:v>
                </c:pt>
                <c:pt idx="38">
                  <c:v>2060</c:v>
                </c:pt>
                <c:pt idx="39">
                  <c:v>2061</c:v>
                </c:pt>
                <c:pt idx="40">
                  <c:v>2062</c:v>
                </c:pt>
                <c:pt idx="41">
                  <c:v>2063</c:v>
                </c:pt>
                <c:pt idx="42">
                  <c:v>2064</c:v>
                </c:pt>
                <c:pt idx="43">
                  <c:v>2065</c:v>
                </c:pt>
                <c:pt idx="44">
                  <c:v>2066</c:v>
                </c:pt>
                <c:pt idx="45">
                  <c:v>2067</c:v>
                </c:pt>
                <c:pt idx="46">
                  <c:v>2068</c:v>
                </c:pt>
                <c:pt idx="47">
                  <c:v>2069</c:v>
                </c:pt>
                <c:pt idx="48">
                  <c:v>2070</c:v>
                </c:pt>
              </c:numCache>
            </c:numRef>
          </c:cat>
          <c:val>
            <c:numRef>
              <c:f>Graph!$AM$19:$AM$67</c:f>
              <c:numCache>
                <c:formatCode>0.0%</c:formatCode>
                <c:ptCount val="49"/>
                <c:pt idx="1">
                  <c:v>-9.6431081569762211E-3</c:v>
                </c:pt>
                <c:pt idx="2">
                  <c:v>2.7281372245453461E-2</c:v>
                </c:pt>
                <c:pt idx="3">
                  <c:v>-3.0525010334736535E-5</c:v>
                </c:pt>
                <c:pt idx="4">
                  <c:v>0</c:v>
                </c:pt>
                <c:pt idx="5">
                  <c:v>0</c:v>
                </c:pt>
                <c:pt idx="6">
                  <c:v>6.1926289926295119E-4</c:v>
                </c:pt>
                <c:pt idx="7">
                  <c:v>2.6144471744471431E-3</c:v>
                </c:pt>
                <c:pt idx="8">
                  <c:v>4.6096314496313351E-3</c:v>
                </c:pt>
                <c:pt idx="9">
                  <c:v>6.604815724815527E-3</c:v>
                </c:pt>
                <c:pt idx="10">
                  <c:v>8.599999999999941E-3</c:v>
                </c:pt>
                <c:pt idx="11">
                  <c:v>8.799999999999919E-3</c:v>
                </c:pt>
                <c:pt idx="12">
                  <c:v>8.899999999999908E-3</c:v>
                </c:pt>
                <c:pt idx="13">
                  <c:v>9.100000000000108E-3</c:v>
                </c:pt>
                <c:pt idx="14">
                  <c:v>9.300000000000086E-3</c:v>
                </c:pt>
                <c:pt idx="15">
                  <c:v>9.5000000000000639E-3</c:v>
                </c:pt>
                <c:pt idx="16">
                  <c:v>9.6000000000000529E-3</c:v>
                </c:pt>
                <c:pt idx="17">
                  <c:v>9.8000000000000309E-3</c:v>
                </c:pt>
                <c:pt idx="18">
                  <c:v>1.0000000000000009E-2</c:v>
                </c:pt>
                <c:pt idx="19">
                  <c:v>1.0000000000000009E-2</c:v>
                </c:pt>
                <c:pt idx="20">
                  <c:v>1.0000000000000009E-2</c:v>
                </c:pt>
                <c:pt idx="21">
                  <c:v>1.0000000000000009E-2</c:v>
                </c:pt>
                <c:pt idx="22">
                  <c:v>1.0000000000000009E-2</c:v>
                </c:pt>
                <c:pt idx="23">
                  <c:v>1.0000000000000009E-2</c:v>
                </c:pt>
                <c:pt idx="24">
                  <c:v>1.0000000000000009E-2</c:v>
                </c:pt>
                <c:pt idx="25">
                  <c:v>1.0000000000000009E-2</c:v>
                </c:pt>
                <c:pt idx="26">
                  <c:v>1.0000000000000009E-2</c:v>
                </c:pt>
                <c:pt idx="27">
                  <c:v>1.0000000000000009E-2</c:v>
                </c:pt>
                <c:pt idx="28">
                  <c:v>1.0000000000000009E-2</c:v>
                </c:pt>
                <c:pt idx="29">
                  <c:v>1.0000000000000009E-2</c:v>
                </c:pt>
                <c:pt idx="30">
                  <c:v>1.0000000000000009E-2</c:v>
                </c:pt>
                <c:pt idx="31">
                  <c:v>1.0000000000000009E-2</c:v>
                </c:pt>
                <c:pt idx="32">
                  <c:v>1.0000000000000009E-2</c:v>
                </c:pt>
                <c:pt idx="33">
                  <c:v>1.0000000000000009E-2</c:v>
                </c:pt>
                <c:pt idx="34">
                  <c:v>1.0000000000000009E-2</c:v>
                </c:pt>
                <c:pt idx="35">
                  <c:v>1.0000000000000009E-2</c:v>
                </c:pt>
                <c:pt idx="36">
                  <c:v>1.0000000000000009E-2</c:v>
                </c:pt>
                <c:pt idx="37">
                  <c:v>1.0000000000000009E-2</c:v>
                </c:pt>
                <c:pt idx="38">
                  <c:v>1.0000000000000009E-2</c:v>
                </c:pt>
                <c:pt idx="39">
                  <c:v>1.0000000000000009E-2</c:v>
                </c:pt>
                <c:pt idx="40">
                  <c:v>1.0000000000000009E-2</c:v>
                </c:pt>
                <c:pt idx="41">
                  <c:v>1.0000000000000009E-2</c:v>
                </c:pt>
                <c:pt idx="42">
                  <c:v>1.0000000000000009E-2</c:v>
                </c:pt>
                <c:pt idx="43">
                  <c:v>1.0000000000000009E-2</c:v>
                </c:pt>
                <c:pt idx="44">
                  <c:v>1.0000000000000009E-2</c:v>
                </c:pt>
                <c:pt idx="45">
                  <c:v>1.0000000000000009E-2</c:v>
                </c:pt>
                <c:pt idx="46">
                  <c:v>1.0000000000000009E-2</c:v>
                </c:pt>
                <c:pt idx="47">
                  <c:v>1.0000000000000009E-2</c:v>
                </c:pt>
                <c:pt idx="48">
                  <c:v>1.0000000000000009E-2</c:v>
                </c:pt>
              </c:numCache>
            </c:numRef>
          </c:val>
          <c:smooth val="0"/>
          <c:extLst>
            <c:ext xmlns:c16="http://schemas.microsoft.com/office/drawing/2014/chart" uri="{C3380CC4-5D6E-409C-BE32-E72D297353CC}">
              <c16:uniqueId val="{00000001-A29B-439A-BCBA-4D5DB418A4F5}"/>
            </c:ext>
          </c:extLst>
        </c:ser>
        <c:ser>
          <c:idx val="0"/>
          <c:order val="2"/>
          <c:tx>
            <c:strRef>
              <c:f>Graph!$AN$18</c:f>
              <c:strCache>
                <c:ptCount val="1"/>
                <c:pt idx="0">
                  <c:v>0,7% - avril 2025</c:v>
                </c:pt>
              </c:strCache>
            </c:strRef>
          </c:tx>
          <c:spPr>
            <a:ln w="28575" cap="rnd">
              <a:solidFill>
                <a:srgbClr val="FF0000"/>
              </a:solidFill>
              <a:prstDash val="sysDash"/>
              <a:round/>
            </a:ln>
            <a:effectLst/>
          </c:spPr>
          <c:marker>
            <c:symbol val="none"/>
          </c:marker>
          <c:val>
            <c:numRef>
              <c:f>Graph!$AN$19:$AN$68</c:f>
              <c:numCache>
                <c:formatCode>0.0%</c:formatCode>
                <c:ptCount val="50"/>
                <c:pt idx="1">
                  <c:v>6.7922371477058263E-3</c:v>
                </c:pt>
                <c:pt idx="2">
                  <c:v>7.1767379309237711E-3</c:v>
                </c:pt>
                <c:pt idx="3">
                  <c:v>0</c:v>
                </c:pt>
                <c:pt idx="4">
                  <c:v>0</c:v>
                </c:pt>
                <c:pt idx="5">
                  <c:v>0</c:v>
                </c:pt>
                <c:pt idx="6">
                  <c:v>1.8199999999999328E-3</c:v>
                </c:pt>
                <c:pt idx="7">
                  <c:v>3.6399999999998656E-3</c:v>
                </c:pt>
                <c:pt idx="8">
                  <c:v>5.4600000000000204E-3</c:v>
                </c:pt>
                <c:pt idx="9">
                  <c:v>7.2800000000001752E-3</c:v>
                </c:pt>
                <c:pt idx="10">
                  <c:v>9.100000000000108E-3</c:v>
                </c:pt>
                <c:pt idx="11">
                  <c:v>7.6000000000000512E-3</c:v>
                </c:pt>
                <c:pt idx="12">
                  <c:v>7.5000000000000622E-3</c:v>
                </c:pt>
                <c:pt idx="13">
                  <c:v>7.5000000000000622E-3</c:v>
                </c:pt>
                <c:pt idx="14">
                  <c:v>7.4000000000000732E-3</c:v>
                </c:pt>
                <c:pt idx="15">
                  <c:v>7.3000000000000842E-3</c:v>
                </c:pt>
                <c:pt idx="16">
                  <c:v>7.2000000000000952E-3</c:v>
                </c:pt>
                <c:pt idx="17">
                  <c:v>7.1000000000001062E-3</c:v>
                </c:pt>
                <c:pt idx="18">
                  <c:v>6.9999999999998952E-3</c:v>
                </c:pt>
                <c:pt idx="19">
                  <c:v>6.9999999999998952E-3</c:v>
                </c:pt>
                <c:pt idx="20">
                  <c:v>6.9999999999998952E-3</c:v>
                </c:pt>
                <c:pt idx="21">
                  <c:v>6.9999999999998952E-3</c:v>
                </c:pt>
                <c:pt idx="22">
                  <c:v>6.9999999999998952E-3</c:v>
                </c:pt>
                <c:pt idx="23">
                  <c:v>6.9999999999998952E-3</c:v>
                </c:pt>
                <c:pt idx="24">
                  <c:v>6.9999999999998952E-3</c:v>
                </c:pt>
                <c:pt idx="25">
                  <c:v>6.9999999999998952E-3</c:v>
                </c:pt>
                <c:pt idx="26">
                  <c:v>6.9999999999998952E-3</c:v>
                </c:pt>
                <c:pt idx="27">
                  <c:v>6.9999999999998952E-3</c:v>
                </c:pt>
                <c:pt idx="28">
                  <c:v>6.9999999999998952E-3</c:v>
                </c:pt>
                <c:pt idx="29">
                  <c:v>6.9999999999998952E-3</c:v>
                </c:pt>
                <c:pt idx="30">
                  <c:v>6.9999999999998952E-3</c:v>
                </c:pt>
                <c:pt idx="31">
                  <c:v>6.9999999999998952E-3</c:v>
                </c:pt>
                <c:pt idx="32">
                  <c:v>6.9999999999998952E-3</c:v>
                </c:pt>
                <c:pt idx="33">
                  <c:v>6.9999999999998952E-3</c:v>
                </c:pt>
                <c:pt idx="34">
                  <c:v>6.9999999999998952E-3</c:v>
                </c:pt>
                <c:pt idx="35">
                  <c:v>6.9999999999998952E-3</c:v>
                </c:pt>
                <c:pt idx="36">
                  <c:v>6.9999999999998952E-3</c:v>
                </c:pt>
                <c:pt idx="37">
                  <c:v>6.9999999999998952E-3</c:v>
                </c:pt>
                <c:pt idx="38">
                  <c:v>6.9999999999998952E-3</c:v>
                </c:pt>
                <c:pt idx="39">
                  <c:v>6.9999999999998952E-3</c:v>
                </c:pt>
                <c:pt idx="40">
                  <c:v>6.9999999999998952E-3</c:v>
                </c:pt>
                <c:pt idx="41">
                  <c:v>6.9999999999998952E-3</c:v>
                </c:pt>
                <c:pt idx="42">
                  <c:v>6.9999999999998952E-3</c:v>
                </c:pt>
                <c:pt idx="43">
                  <c:v>6.9999999999998952E-3</c:v>
                </c:pt>
                <c:pt idx="44">
                  <c:v>6.9999999999998952E-3</c:v>
                </c:pt>
                <c:pt idx="45">
                  <c:v>6.9999999999998952E-3</c:v>
                </c:pt>
                <c:pt idx="46">
                  <c:v>6.9999999999998952E-3</c:v>
                </c:pt>
                <c:pt idx="47">
                  <c:v>6.9999999999998952E-3</c:v>
                </c:pt>
                <c:pt idx="48">
                  <c:v>6.9999999999998952E-3</c:v>
                </c:pt>
              </c:numCache>
            </c:numRef>
          </c:val>
          <c:smooth val="0"/>
          <c:extLst>
            <c:ext xmlns:c16="http://schemas.microsoft.com/office/drawing/2014/chart" uri="{C3380CC4-5D6E-409C-BE32-E72D297353CC}">
              <c16:uniqueId val="{00000000-1DFC-48D7-8BFD-2D63A3A63130}"/>
            </c:ext>
          </c:extLst>
        </c:ser>
        <c:ser>
          <c:idx val="4"/>
          <c:order val="3"/>
          <c:tx>
            <c:strRef>
              <c:f>Graph!$AO$18</c:f>
              <c:strCache>
                <c:ptCount val="1"/>
                <c:pt idx="0">
                  <c:v>0,7%</c:v>
                </c:pt>
              </c:strCache>
            </c:strRef>
          </c:tx>
          <c:spPr>
            <a:ln w="28575" cap="rnd">
              <a:solidFill>
                <a:srgbClr val="FF0000"/>
              </a:solidFill>
              <a:round/>
            </a:ln>
            <a:effectLst/>
          </c:spPr>
          <c:marker>
            <c:symbol val="none"/>
          </c:marker>
          <c:cat>
            <c:numRef>
              <c:f>Graph!$P$19:$P$67</c:f>
              <c:numCache>
                <c:formatCode>General</c:formatCode>
                <c:ptCount val="49"/>
                <c:pt idx="0">
                  <c:v>2022</c:v>
                </c:pt>
                <c:pt idx="1">
                  <c:v>2023</c:v>
                </c:pt>
                <c:pt idx="2">
                  <c:v>2024</c:v>
                </c:pt>
                <c:pt idx="3">
                  <c:v>2025</c:v>
                </c:pt>
                <c:pt idx="4">
                  <c:v>2026</c:v>
                </c:pt>
                <c:pt idx="5">
                  <c:v>2027</c:v>
                </c:pt>
                <c:pt idx="6">
                  <c:v>2028</c:v>
                </c:pt>
                <c:pt idx="7">
                  <c:v>2029</c:v>
                </c:pt>
                <c:pt idx="8">
                  <c:v>2030</c:v>
                </c:pt>
                <c:pt idx="9">
                  <c:v>2031</c:v>
                </c:pt>
                <c:pt idx="10">
                  <c:v>2032</c:v>
                </c:pt>
                <c:pt idx="11">
                  <c:v>2033</c:v>
                </c:pt>
                <c:pt idx="12">
                  <c:v>2034</c:v>
                </c:pt>
                <c:pt idx="13">
                  <c:v>2035</c:v>
                </c:pt>
                <c:pt idx="14">
                  <c:v>2036</c:v>
                </c:pt>
                <c:pt idx="15">
                  <c:v>2037</c:v>
                </c:pt>
                <c:pt idx="16">
                  <c:v>2038</c:v>
                </c:pt>
                <c:pt idx="17">
                  <c:v>2039</c:v>
                </c:pt>
                <c:pt idx="18">
                  <c:v>2040</c:v>
                </c:pt>
                <c:pt idx="19">
                  <c:v>2041</c:v>
                </c:pt>
                <c:pt idx="20">
                  <c:v>2042</c:v>
                </c:pt>
                <c:pt idx="21">
                  <c:v>2043</c:v>
                </c:pt>
                <c:pt idx="22">
                  <c:v>2044</c:v>
                </c:pt>
                <c:pt idx="23">
                  <c:v>2045</c:v>
                </c:pt>
                <c:pt idx="24">
                  <c:v>2046</c:v>
                </c:pt>
                <c:pt idx="25">
                  <c:v>2047</c:v>
                </c:pt>
                <c:pt idx="26">
                  <c:v>2048</c:v>
                </c:pt>
                <c:pt idx="27">
                  <c:v>2049</c:v>
                </c:pt>
                <c:pt idx="28">
                  <c:v>2050</c:v>
                </c:pt>
                <c:pt idx="29">
                  <c:v>2051</c:v>
                </c:pt>
                <c:pt idx="30">
                  <c:v>2052</c:v>
                </c:pt>
                <c:pt idx="31">
                  <c:v>2053</c:v>
                </c:pt>
                <c:pt idx="32">
                  <c:v>2054</c:v>
                </c:pt>
                <c:pt idx="33">
                  <c:v>2055</c:v>
                </c:pt>
                <c:pt idx="34">
                  <c:v>2056</c:v>
                </c:pt>
                <c:pt idx="35">
                  <c:v>2057</c:v>
                </c:pt>
                <c:pt idx="36">
                  <c:v>2058</c:v>
                </c:pt>
                <c:pt idx="37">
                  <c:v>2059</c:v>
                </c:pt>
                <c:pt idx="38">
                  <c:v>2060</c:v>
                </c:pt>
                <c:pt idx="39">
                  <c:v>2061</c:v>
                </c:pt>
                <c:pt idx="40">
                  <c:v>2062</c:v>
                </c:pt>
                <c:pt idx="41">
                  <c:v>2063</c:v>
                </c:pt>
                <c:pt idx="42">
                  <c:v>2064</c:v>
                </c:pt>
                <c:pt idx="43">
                  <c:v>2065</c:v>
                </c:pt>
                <c:pt idx="44">
                  <c:v>2066</c:v>
                </c:pt>
                <c:pt idx="45">
                  <c:v>2067</c:v>
                </c:pt>
                <c:pt idx="46">
                  <c:v>2068</c:v>
                </c:pt>
                <c:pt idx="47">
                  <c:v>2069</c:v>
                </c:pt>
                <c:pt idx="48">
                  <c:v>2070</c:v>
                </c:pt>
              </c:numCache>
            </c:numRef>
          </c:cat>
          <c:val>
            <c:numRef>
              <c:f>Graph!$AO$19:$AO$67</c:f>
              <c:numCache>
                <c:formatCode>0.0%</c:formatCode>
                <c:ptCount val="49"/>
                <c:pt idx="1">
                  <c:v>-9.6431081569762211E-3</c:v>
                </c:pt>
                <c:pt idx="2">
                  <c:v>2.7281372245453461E-2</c:v>
                </c:pt>
                <c:pt idx="3">
                  <c:v>-3.0525010334736535E-5</c:v>
                </c:pt>
                <c:pt idx="4">
                  <c:v>0</c:v>
                </c:pt>
                <c:pt idx="5">
                  <c:v>0</c:v>
                </c:pt>
                <c:pt idx="6">
                  <c:v>4.5926289926279118E-4</c:v>
                </c:pt>
                <c:pt idx="7">
                  <c:v>2.2944471744470452E-3</c:v>
                </c:pt>
                <c:pt idx="8">
                  <c:v>4.1296314496315212E-3</c:v>
                </c:pt>
                <c:pt idx="9">
                  <c:v>5.9648157248157752E-3</c:v>
                </c:pt>
                <c:pt idx="10">
                  <c:v>7.8000000000000291E-3</c:v>
                </c:pt>
                <c:pt idx="11">
                  <c:v>7.7000000000000401E-3</c:v>
                </c:pt>
                <c:pt idx="12">
                  <c:v>7.5000000000000622E-3</c:v>
                </c:pt>
                <c:pt idx="13">
                  <c:v>7.5000000000000622E-3</c:v>
                </c:pt>
                <c:pt idx="14">
                  <c:v>7.4000000000000732E-3</c:v>
                </c:pt>
                <c:pt idx="15">
                  <c:v>7.3000000000000842E-3</c:v>
                </c:pt>
                <c:pt idx="16">
                  <c:v>7.2000000000000952E-3</c:v>
                </c:pt>
                <c:pt idx="17">
                  <c:v>7.1000000000001062E-3</c:v>
                </c:pt>
                <c:pt idx="18">
                  <c:v>6.9999999999998952E-3</c:v>
                </c:pt>
                <c:pt idx="19">
                  <c:v>6.9999999999998952E-3</c:v>
                </c:pt>
                <c:pt idx="20">
                  <c:v>6.9999999999998952E-3</c:v>
                </c:pt>
                <c:pt idx="21">
                  <c:v>6.9999999999998952E-3</c:v>
                </c:pt>
                <c:pt idx="22">
                  <c:v>6.9999999999998952E-3</c:v>
                </c:pt>
                <c:pt idx="23">
                  <c:v>6.9999999999998952E-3</c:v>
                </c:pt>
                <c:pt idx="24">
                  <c:v>6.9999999999998952E-3</c:v>
                </c:pt>
                <c:pt idx="25">
                  <c:v>6.9999999999998952E-3</c:v>
                </c:pt>
                <c:pt idx="26">
                  <c:v>6.9999999999998952E-3</c:v>
                </c:pt>
                <c:pt idx="27">
                  <c:v>6.9999999999998952E-3</c:v>
                </c:pt>
                <c:pt idx="28">
                  <c:v>6.9999999999998952E-3</c:v>
                </c:pt>
                <c:pt idx="29">
                  <c:v>6.9999999999998952E-3</c:v>
                </c:pt>
                <c:pt idx="30">
                  <c:v>6.9999999999998952E-3</c:v>
                </c:pt>
                <c:pt idx="31">
                  <c:v>6.9999999999998952E-3</c:v>
                </c:pt>
                <c:pt idx="32">
                  <c:v>6.9999999999998952E-3</c:v>
                </c:pt>
                <c:pt idx="33">
                  <c:v>6.9999999999998952E-3</c:v>
                </c:pt>
                <c:pt idx="34">
                  <c:v>6.9999999999998952E-3</c:v>
                </c:pt>
                <c:pt idx="35">
                  <c:v>6.9999999999998952E-3</c:v>
                </c:pt>
                <c:pt idx="36">
                  <c:v>6.9999999999998952E-3</c:v>
                </c:pt>
                <c:pt idx="37">
                  <c:v>6.9999999999998952E-3</c:v>
                </c:pt>
                <c:pt idx="38">
                  <c:v>6.9999999999998952E-3</c:v>
                </c:pt>
                <c:pt idx="39">
                  <c:v>6.9999999999998952E-3</c:v>
                </c:pt>
                <c:pt idx="40">
                  <c:v>6.9999999999998952E-3</c:v>
                </c:pt>
                <c:pt idx="41">
                  <c:v>6.9999999999998952E-3</c:v>
                </c:pt>
                <c:pt idx="42">
                  <c:v>6.9999999999998952E-3</c:v>
                </c:pt>
                <c:pt idx="43">
                  <c:v>6.9999999999998952E-3</c:v>
                </c:pt>
                <c:pt idx="44">
                  <c:v>6.9999999999998952E-3</c:v>
                </c:pt>
                <c:pt idx="45">
                  <c:v>6.9999999999998952E-3</c:v>
                </c:pt>
                <c:pt idx="46">
                  <c:v>6.9999999999998952E-3</c:v>
                </c:pt>
                <c:pt idx="47">
                  <c:v>6.9999999999998952E-3</c:v>
                </c:pt>
                <c:pt idx="48">
                  <c:v>6.9999999999998952E-3</c:v>
                </c:pt>
              </c:numCache>
            </c:numRef>
          </c:val>
          <c:smooth val="0"/>
          <c:extLst>
            <c:ext xmlns:c16="http://schemas.microsoft.com/office/drawing/2014/chart" uri="{C3380CC4-5D6E-409C-BE32-E72D297353CC}">
              <c16:uniqueId val="{00000002-A29B-439A-BCBA-4D5DB418A4F5}"/>
            </c:ext>
          </c:extLst>
        </c:ser>
        <c:ser>
          <c:idx val="3"/>
          <c:order val="4"/>
          <c:tx>
            <c:strRef>
              <c:f>Graph!$AP$18</c:f>
              <c:strCache>
                <c:ptCount val="1"/>
                <c:pt idx="0">
                  <c:v>0,4%</c:v>
                </c:pt>
              </c:strCache>
            </c:strRef>
          </c:tx>
          <c:spPr>
            <a:ln w="28575" cap="rnd">
              <a:solidFill>
                <a:srgbClr val="800000"/>
              </a:solidFill>
              <a:round/>
            </a:ln>
            <a:effectLst/>
          </c:spPr>
          <c:marker>
            <c:symbol val="none"/>
          </c:marker>
          <c:cat>
            <c:numRef>
              <c:f>Graph!$P$19:$P$67</c:f>
              <c:numCache>
                <c:formatCode>General</c:formatCode>
                <c:ptCount val="49"/>
                <c:pt idx="0">
                  <c:v>2022</c:v>
                </c:pt>
                <c:pt idx="1">
                  <c:v>2023</c:v>
                </c:pt>
                <c:pt idx="2">
                  <c:v>2024</c:v>
                </c:pt>
                <c:pt idx="3">
                  <c:v>2025</c:v>
                </c:pt>
                <c:pt idx="4">
                  <c:v>2026</c:v>
                </c:pt>
                <c:pt idx="5">
                  <c:v>2027</c:v>
                </c:pt>
                <c:pt idx="6">
                  <c:v>2028</c:v>
                </c:pt>
                <c:pt idx="7">
                  <c:v>2029</c:v>
                </c:pt>
                <c:pt idx="8">
                  <c:v>2030</c:v>
                </c:pt>
                <c:pt idx="9">
                  <c:v>2031</c:v>
                </c:pt>
                <c:pt idx="10">
                  <c:v>2032</c:v>
                </c:pt>
                <c:pt idx="11">
                  <c:v>2033</c:v>
                </c:pt>
                <c:pt idx="12">
                  <c:v>2034</c:v>
                </c:pt>
                <c:pt idx="13">
                  <c:v>2035</c:v>
                </c:pt>
                <c:pt idx="14">
                  <c:v>2036</c:v>
                </c:pt>
                <c:pt idx="15">
                  <c:v>2037</c:v>
                </c:pt>
                <c:pt idx="16">
                  <c:v>2038</c:v>
                </c:pt>
                <c:pt idx="17">
                  <c:v>2039</c:v>
                </c:pt>
                <c:pt idx="18">
                  <c:v>2040</c:v>
                </c:pt>
                <c:pt idx="19">
                  <c:v>2041</c:v>
                </c:pt>
                <c:pt idx="20">
                  <c:v>2042</c:v>
                </c:pt>
                <c:pt idx="21">
                  <c:v>2043</c:v>
                </c:pt>
                <c:pt idx="22">
                  <c:v>2044</c:v>
                </c:pt>
                <c:pt idx="23">
                  <c:v>2045</c:v>
                </c:pt>
                <c:pt idx="24">
                  <c:v>2046</c:v>
                </c:pt>
                <c:pt idx="25">
                  <c:v>2047</c:v>
                </c:pt>
                <c:pt idx="26">
                  <c:v>2048</c:v>
                </c:pt>
                <c:pt idx="27">
                  <c:v>2049</c:v>
                </c:pt>
                <c:pt idx="28">
                  <c:v>2050</c:v>
                </c:pt>
                <c:pt idx="29">
                  <c:v>2051</c:v>
                </c:pt>
                <c:pt idx="30">
                  <c:v>2052</c:v>
                </c:pt>
                <c:pt idx="31">
                  <c:v>2053</c:v>
                </c:pt>
                <c:pt idx="32">
                  <c:v>2054</c:v>
                </c:pt>
                <c:pt idx="33">
                  <c:v>2055</c:v>
                </c:pt>
                <c:pt idx="34">
                  <c:v>2056</c:v>
                </c:pt>
                <c:pt idx="35">
                  <c:v>2057</c:v>
                </c:pt>
                <c:pt idx="36">
                  <c:v>2058</c:v>
                </c:pt>
                <c:pt idx="37">
                  <c:v>2059</c:v>
                </c:pt>
                <c:pt idx="38">
                  <c:v>2060</c:v>
                </c:pt>
                <c:pt idx="39">
                  <c:v>2061</c:v>
                </c:pt>
                <c:pt idx="40">
                  <c:v>2062</c:v>
                </c:pt>
                <c:pt idx="41">
                  <c:v>2063</c:v>
                </c:pt>
                <c:pt idx="42">
                  <c:v>2064</c:v>
                </c:pt>
                <c:pt idx="43">
                  <c:v>2065</c:v>
                </c:pt>
                <c:pt idx="44">
                  <c:v>2066</c:v>
                </c:pt>
                <c:pt idx="45">
                  <c:v>2067</c:v>
                </c:pt>
                <c:pt idx="46">
                  <c:v>2068</c:v>
                </c:pt>
                <c:pt idx="47">
                  <c:v>2069</c:v>
                </c:pt>
                <c:pt idx="48">
                  <c:v>2070</c:v>
                </c:pt>
              </c:numCache>
            </c:numRef>
          </c:cat>
          <c:val>
            <c:numRef>
              <c:f>Graph!$AP$19:$AP$67</c:f>
              <c:numCache>
                <c:formatCode>0.0%</c:formatCode>
                <c:ptCount val="49"/>
                <c:pt idx="1">
                  <c:v>-9.6431081569762211E-3</c:v>
                </c:pt>
                <c:pt idx="2">
                  <c:v>2.7281372245453461E-2</c:v>
                </c:pt>
                <c:pt idx="3">
                  <c:v>-3.0525010334736535E-5</c:v>
                </c:pt>
                <c:pt idx="4">
                  <c:v>0</c:v>
                </c:pt>
                <c:pt idx="5">
                  <c:v>0</c:v>
                </c:pt>
                <c:pt idx="6">
                  <c:v>2.7926289926272219E-4</c:v>
                </c:pt>
                <c:pt idx="7">
                  <c:v>1.9344471744471292E-3</c:v>
                </c:pt>
                <c:pt idx="8">
                  <c:v>3.5896314496313142E-3</c:v>
                </c:pt>
                <c:pt idx="9">
                  <c:v>5.2448157248157212E-3</c:v>
                </c:pt>
                <c:pt idx="10">
                  <c:v>6.8999999999999062E-3</c:v>
                </c:pt>
                <c:pt idx="11">
                  <c:v>6.5999999999999392E-3</c:v>
                </c:pt>
                <c:pt idx="12">
                  <c:v>6.1999999999999833E-3</c:v>
                </c:pt>
                <c:pt idx="13">
                  <c:v>5.8000000000000274E-3</c:v>
                </c:pt>
                <c:pt idx="14">
                  <c:v>5.5000000000000604E-3</c:v>
                </c:pt>
                <c:pt idx="15">
                  <c:v>5.1000000000001044E-3</c:v>
                </c:pt>
                <c:pt idx="16">
                  <c:v>4.6999999999999265E-3</c:v>
                </c:pt>
                <c:pt idx="17">
                  <c:v>4.3999999999999595E-3</c:v>
                </c:pt>
                <c:pt idx="18">
                  <c:v>4.0000000000000036E-3</c:v>
                </c:pt>
                <c:pt idx="19">
                  <c:v>4.0000000000000036E-3</c:v>
                </c:pt>
                <c:pt idx="20">
                  <c:v>4.0000000000000036E-3</c:v>
                </c:pt>
                <c:pt idx="21">
                  <c:v>4.0000000000000036E-3</c:v>
                </c:pt>
                <c:pt idx="22">
                  <c:v>4.0000000000000036E-3</c:v>
                </c:pt>
                <c:pt idx="23">
                  <c:v>4.0000000000000036E-3</c:v>
                </c:pt>
                <c:pt idx="24">
                  <c:v>4.0000000000000036E-3</c:v>
                </c:pt>
                <c:pt idx="25">
                  <c:v>4.0000000000000036E-3</c:v>
                </c:pt>
                <c:pt idx="26">
                  <c:v>4.0000000000000036E-3</c:v>
                </c:pt>
                <c:pt idx="27">
                  <c:v>4.0000000000000036E-3</c:v>
                </c:pt>
                <c:pt idx="28">
                  <c:v>4.0000000000000036E-3</c:v>
                </c:pt>
                <c:pt idx="29">
                  <c:v>4.0000000000000036E-3</c:v>
                </c:pt>
                <c:pt idx="30">
                  <c:v>4.0000000000000036E-3</c:v>
                </c:pt>
                <c:pt idx="31">
                  <c:v>4.0000000000000036E-3</c:v>
                </c:pt>
                <c:pt idx="32">
                  <c:v>4.0000000000000036E-3</c:v>
                </c:pt>
                <c:pt idx="33">
                  <c:v>4.0000000000000036E-3</c:v>
                </c:pt>
                <c:pt idx="34">
                  <c:v>4.0000000000000036E-3</c:v>
                </c:pt>
                <c:pt idx="35">
                  <c:v>4.0000000000000036E-3</c:v>
                </c:pt>
                <c:pt idx="36">
                  <c:v>4.0000000000000036E-3</c:v>
                </c:pt>
                <c:pt idx="37">
                  <c:v>4.0000000000000036E-3</c:v>
                </c:pt>
                <c:pt idx="38">
                  <c:v>4.0000000000000036E-3</c:v>
                </c:pt>
                <c:pt idx="39">
                  <c:v>4.0000000000000036E-3</c:v>
                </c:pt>
                <c:pt idx="40">
                  <c:v>4.0000000000000036E-3</c:v>
                </c:pt>
                <c:pt idx="41">
                  <c:v>4.0000000000000036E-3</c:v>
                </c:pt>
                <c:pt idx="42">
                  <c:v>4.0000000000000036E-3</c:v>
                </c:pt>
                <c:pt idx="43">
                  <c:v>4.0000000000000036E-3</c:v>
                </c:pt>
                <c:pt idx="44">
                  <c:v>4.0000000000000036E-3</c:v>
                </c:pt>
                <c:pt idx="45">
                  <c:v>4.0000000000000036E-3</c:v>
                </c:pt>
                <c:pt idx="46">
                  <c:v>4.0000000000000036E-3</c:v>
                </c:pt>
                <c:pt idx="47">
                  <c:v>4.0000000000000036E-3</c:v>
                </c:pt>
                <c:pt idx="48">
                  <c:v>4.0000000000000036E-3</c:v>
                </c:pt>
              </c:numCache>
            </c:numRef>
          </c:val>
          <c:smooth val="0"/>
          <c:extLst>
            <c:ext xmlns:c16="http://schemas.microsoft.com/office/drawing/2014/chart" uri="{C3380CC4-5D6E-409C-BE32-E72D297353CC}">
              <c16:uniqueId val="{00000003-A29B-439A-BCBA-4D5DB418A4F5}"/>
            </c:ext>
          </c:extLst>
        </c:ser>
        <c:dLbls>
          <c:showLegendKey val="0"/>
          <c:showVal val="0"/>
          <c:showCatName val="0"/>
          <c:showSerName val="0"/>
          <c:showPercent val="0"/>
          <c:showBubbleSize val="0"/>
        </c:dLbls>
        <c:smooth val="0"/>
        <c:axId val="1605175807"/>
        <c:axId val="1605172895"/>
      </c:lineChart>
      <c:catAx>
        <c:axId val="1605175807"/>
        <c:scaling>
          <c:orientation val="minMax"/>
        </c:scaling>
        <c:delete val="0"/>
        <c:axPos val="t"/>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605172895"/>
        <c:crosses val="max"/>
        <c:auto val="1"/>
        <c:lblAlgn val="ctr"/>
        <c:lblOffset val="100"/>
        <c:noMultiLvlLbl val="0"/>
      </c:catAx>
      <c:valAx>
        <c:axId val="1605172895"/>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60517580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SMPT!$H$5</c:f>
              <c:strCache>
                <c:ptCount val="1"/>
              </c:strCache>
            </c:strRef>
          </c:tx>
          <c:marker>
            <c:symbol val="none"/>
          </c:marker>
          <c:cat>
            <c:numRef>
              <c:f>SMPT!$B$7:$B$127</c:f>
              <c:numCache>
                <c:formatCode>General</c:formatCode>
                <c:ptCount val="121"/>
                <c:pt idx="0">
                  <c:v>1950</c:v>
                </c:pt>
                <c:pt idx="1">
                  <c:v>1951</c:v>
                </c:pt>
                <c:pt idx="2">
                  <c:v>1952</c:v>
                </c:pt>
                <c:pt idx="3">
                  <c:v>1953</c:v>
                </c:pt>
                <c:pt idx="4">
                  <c:v>1954</c:v>
                </c:pt>
                <c:pt idx="5">
                  <c:v>1955</c:v>
                </c:pt>
                <c:pt idx="6">
                  <c:v>1956</c:v>
                </c:pt>
                <c:pt idx="7">
                  <c:v>1957</c:v>
                </c:pt>
                <c:pt idx="8">
                  <c:v>1958</c:v>
                </c:pt>
                <c:pt idx="9">
                  <c:v>1959</c:v>
                </c:pt>
                <c:pt idx="10">
                  <c:v>1960</c:v>
                </c:pt>
                <c:pt idx="11">
                  <c:v>1961</c:v>
                </c:pt>
                <c:pt idx="12">
                  <c:v>1962</c:v>
                </c:pt>
                <c:pt idx="13">
                  <c:v>1963</c:v>
                </c:pt>
                <c:pt idx="14">
                  <c:v>1964</c:v>
                </c:pt>
                <c:pt idx="15">
                  <c:v>1965</c:v>
                </c:pt>
                <c:pt idx="16">
                  <c:v>1966</c:v>
                </c:pt>
                <c:pt idx="17">
                  <c:v>1967</c:v>
                </c:pt>
                <c:pt idx="18">
                  <c:v>1968</c:v>
                </c:pt>
                <c:pt idx="19">
                  <c:v>1969</c:v>
                </c:pt>
                <c:pt idx="20">
                  <c:v>1970</c:v>
                </c:pt>
                <c:pt idx="21">
                  <c:v>1971</c:v>
                </c:pt>
                <c:pt idx="22">
                  <c:v>1972</c:v>
                </c:pt>
                <c:pt idx="23">
                  <c:v>1973</c:v>
                </c:pt>
                <c:pt idx="24">
                  <c:v>1974</c:v>
                </c:pt>
                <c:pt idx="25">
                  <c:v>1975</c:v>
                </c:pt>
                <c:pt idx="26">
                  <c:v>1976</c:v>
                </c:pt>
                <c:pt idx="27">
                  <c:v>1977</c:v>
                </c:pt>
                <c:pt idx="28">
                  <c:v>1978</c:v>
                </c:pt>
                <c:pt idx="29">
                  <c:v>1979</c:v>
                </c:pt>
                <c:pt idx="30">
                  <c:v>1980</c:v>
                </c:pt>
                <c:pt idx="31">
                  <c:v>1981</c:v>
                </c:pt>
                <c:pt idx="32">
                  <c:v>1982</c:v>
                </c:pt>
                <c:pt idx="33">
                  <c:v>1983</c:v>
                </c:pt>
                <c:pt idx="34">
                  <c:v>1984</c:v>
                </c:pt>
                <c:pt idx="35">
                  <c:v>1985</c:v>
                </c:pt>
                <c:pt idx="36">
                  <c:v>1986</c:v>
                </c:pt>
                <c:pt idx="37">
                  <c:v>1987</c:v>
                </c:pt>
                <c:pt idx="38">
                  <c:v>1988</c:v>
                </c:pt>
                <c:pt idx="39">
                  <c:v>1989</c:v>
                </c:pt>
                <c:pt idx="40">
                  <c:v>1990</c:v>
                </c:pt>
                <c:pt idx="41">
                  <c:v>1991</c:v>
                </c:pt>
                <c:pt idx="42">
                  <c:v>1992</c:v>
                </c:pt>
                <c:pt idx="43">
                  <c:v>1993</c:v>
                </c:pt>
                <c:pt idx="44">
                  <c:v>1994</c:v>
                </c:pt>
                <c:pt idx="45">
                  <c:v>1995</c:v>
                </c:pt>
                <c:pt idx="46">
                  <c:v>1996</c:v>
                </c:pt>
                <c:pt idx="47">
                  <c:v>1997</c:v>
                </c:pt>
                <c:pt idx="48">
                  <c:v>1998</c:v>
                </c:pt>
                <c:pt idx="49">
                  <c:v>1999</c:v>
                </c:pt>
                <c:pt idx="50">
                  <c:v>2000</c:v>
                </c:pt>
                <c:pt idx="51">
                  <c:v>2001</c:v>
                </c:pt>
                <c:pt idx="52">
                  <c:v>2002</c:v>
                </c:pt>
                <c:pt idx="53">
                  <c:v>2003</c:v>
                </c:pt>
                <c:pt idx="54">
                  <c:v>2004</c:v>
                </c:pt>
                <c:pt idx="55">
                  <c:v>2005</c:v>
                </c:pt>
                <c:pt idx="56">
                  <c:v>2006</c:v>
                </c:pt>
                <c:pt idx="57">
                  <c:v>2007</c:v>
                </c:pt>
                <c:pt idx="58">
                  <c:v>2008</c:v>
                </c:pt>
                <c:pt idx="59">
                  <c:v>2009</c:v>
                </c:pt>
                <c:pt idx="60">
                  <c:v>2010</c:v>
                </c:pt>
                <c:pt idx="61">
                  <c:v>2011</c:v>
                </c:pt>
                <c:pt idx="62">
                  <c:v>2012</c:v>
                </c:pt>
                <c:pt idx="63">
                  <c:v>2013</c:v>
                </c:pt>
                <c:pt idx="64">
                  <c:v>2014</c:v>
                </c:pt>
                <c:pt idx="65">
                  <c:v>2015</c:v>
                </c:pt>
                <c:pt idx="66">
                  <c:v>2016</c:v>
                </c:pt>
                <c:pt idx="67">
                  <c:v>2017</c:v>
                </c:pt>
                <c:pt idx="68">
                  <c:v>2018</c:v>
                </c:pt>
                <c:pt idx="69">
                  <c:v>2019</c:v>
                </c:pt>
                <c:pt idx="70">
                  <c:v>2020</c:v>
                </c:pt>
                <c:pt idx="71">
                  <c:v>2021</c:v>
                </c:pt>
                <c:pt idx="72">
                  <c:v>2022</c:v>
                </c:pt>
                <c:pt idx="73">
                  <c:v>2023</c:v>
                </c:pt>
                <c:pt idx="74">
                  <c:v>2024</c:v>
                </c:pt>
                <c:pt idx="75">
                  <c:v>2025</c:v>
                </c:pt>
                <c:pt idx="76">
                  <c:v>2026</c:v>
                </c:pt>
                <c:pt idx="77">
                  <c:v>2027</c:v>
                </c:pt>
                <c:pt idx="78">
                  <c:v>2028</c:v>
                </c:pt>
                <c:pt idx="79">
                  <c:v>2029</c:v>
                </c:pt>
                <c:pt idx="80">
                  <c:v>2030</c:v>
                </c:pt>
                <c:pt idx="81">
                  <c:v>2031</c:v>
                </c:pt>
                <c:pt idx="82">
                  <c:v>2032</c:v>
                </c:pt>
                <c:pt idx="83">
                  <c:v>2033</c:v>
                </c:pt>
                <c:pt idx="84">
                  <c:v>2034</c:v>
                </c:pt>
                <c:pt idx="85">
                  <c:v>2035</c:v>
                </c:pt>
                <c:pt idx="86">
                  <c:v>2036</c:v>
                </c:pt>
                <c:pt idx="87">
                  <c:v>2037</c:v>
                </c:pt>
                <c:pt idx="88">
                  <c:v>2038</c:v>
                </c:pt>
                <c:pt idx="89">
                  <c:v>2039</c:v>
                </c:pt>
                <c:pt idx="90">
                  <c:v>2040</c:v>
                </c:pt>
                <c:pt idx="91">
                  <c:v>2041</c:v>
                </c:pt>
                <c:pt idx="92">
                  <c:v>2042</c:v>
                </c:pt>
                <c:pt idx="93">
                  <c:v>2043</c:v>
                </c:pt>
                <c:pt idx="94">
                  <c:v>2044</c:v>
                </c:pt>
                <c:pt idx="95">
                  <c:v>2045</c:v>
                </c:pt>
                <c:pt idx="96">
                  <c:v>2046</c:v>
                </c:pt>
                <c:pt idx="97">
                  <c:v>2047</c:v>
                </c:pt>
                <c:pt idx="98">
                  <c:v>2048</c:v>
                </c:pt>
                <c:pt idx="99">
                  <c:v>2049</c:v>
                </c:pt>
                <c:pt idx="100">
                  <c:v>2050</c:v>
                </c:pt>
                <c:pt idx="101">
                  <c:v>2051</c:v>
                </c:pt>
                <c:pt idx="102">
                  <c:v>2052</c:v>
                </c:pt>
                <c:pt idx="103">
                  <c:v>2053</c:v>
                </c:pt>
                <c:pt idx="104">
                  <c:v>2054</c:v>
                </c:pt>
                <c:pt idx="105">
                  <c:v>2055</c:v>
                </c:pt>
                <c:pt idx="106">
                  <c:v>2056</c:v>
                </c:pt>
                <c:pt idx="107">
                  <c:v>2057</c:v>
                </c:pt>
                <c:pt idx="108">
                  <c:v>2058</c:v>
                </c:pt>
                <c:pt idx="109">
                  <c:v>2059</c:v>
                </c:pt>
                <c:pt idx="110">
                  <c:v>2060</c:v>
                </c:pt>
                <c:pt idx="111">
                  <c:v>2061</c:v>
                </c:pt>
                <c:pt idx="112">
                  <c:v>2062</c:v>
                </c:pt>
                <c:pt idx="113">
                  <c:v>2063</c:v>
                </c:pt>
                <c:pt idx="114">
                  <c:v>2064</c:v>
                </c:pt>
                <c:pt idx="115">
                  <c:v>2065</c:v>
                </c:pt>
                <c:pt idx="116">
                  <c:v>2066</c:v>
                </c:pt>
                <c:pt idx="117">
                  <c:v>2067</c:v>
                </c:pt>
                <c:pt idx="118">
                  <c:v>2068</c:v>
                </c:pt>
                <c:pt idx="119">
                  <c:v>2069</c:v>
                </c:pt>
                <c:pt idx="120">
                  <c:v>2070</c:v>
                </c:pt>
              </c:numCache>
            </c:numRef>
          </c:cat>
          <c:val>
            <c:numRef>
              <c:f>SMPT!$H$7:$H$127</c:f>
              <c:numCache>
                <c:formatCode>0.0%</c:formatCode>
                <c:ptCount val="121"/>
              </c:numCache>
            </c:numRef>
          </c:val>
          <c:smooth val="0"/>
          <c:extLst>
            <c:ext xmlns:c16="http://schemas.microsoft.com/office/drawing/2014/chart" uri="{C3380CC4-5D6E-409C-BE32-E72D297353CC}">
              <c16:uniqueId val="{00000000-6D18-419D-AD9F-91222F6DC6E5}"/>
            </c:ext>
          </c:extLst>
        </c:ser>
        <c:ser>
          <c:idx val="1"/>
          <c:order val="1"/>
          <c:tx>
            <c:strRef>
              <c:f>SMPT!$I$5</c:f>
              <c:strCache>
                <c:ptCount val="1"/>
              </c:strCache>
            </c:strRef>
          </c:tx>
          <c:marker>
            <c:symbol val="none"/>
          </c:marker>
          <c:cat>
            <c:numRef>
              <c:f>SMPT!$B$7:$B$127</c:f>
              <c:numCache>
                <c:formatCode>General</c:formatCode>
                <c:ptCount val="121"/>
                <c:pt idx="0">
                  <c:v>1950</c:v>
                </c:pt>
                <c:pt idx="1">
                  <c:v>1951</c:v>
                </c:pt>
                <c:pt idx="2">
                  <c:v>1952</c:v>
                </c:pt>
                <c:pt idx="3">
                  <c:v>1953</c:v>
                </c:pt>
                <c:pt idx="4">
                  <c:v>1954</c:v>
                </c:pt>
                <c:pt idx="5">
                  <c:v>1955</c:v>
                </c:pt>
                <c:pt idx="6">
                  <c:v>1956</c:v>
                </c:pt>
                <c:pt idx="7">
                  <c:v>1957</c:v>
                </c:pt>
                <c:pt idx="8">
                  <c:v>1958</c:v>
                </c:pt>
                <c:pt idx="9">
                  <c:v>1959</c:v>
                </c:pt>
                <c:pt idx="10">
                  <c:v>1960</c:v>
                </c:pt>
                <c:pt idx="11">
                  <c:v>1961</c:v>
                </c:pt>
                <c:pt idx="12">
                  <c:v>1962</c:v>
                </c:pt>
                <c:pt idx="13">
                  <c:v>1963</c:v>
                </c:pt>
                <c:pt idx="14">
                  <c:v>1964</c:v>
                </c:pt>
                <c:pt idx="15">
                  <c:v>1965</c:v>
                </c:pt>
                <c:pt idx="16">
                  <c:v>1966</c:v>
                </c:pt>
                <c:pt idx="17">
                  <c:v>1967</c:v>
                </c:pt>
                <c:pt idx="18">
                  <c:v>1968</c:v>
                </c:pt>
                <c:pt idx="19">
                  <c:v>1969</c:v>
                </c:pt>
                <c:pt idx="20">
                  <c:v>1970</c:v>
                </c:pt>
                <c:pt idx="21">
                  <c:v>1971</c:v>
                </c:pt>
                <c:pt idx="22">
                  <c:v>1972</c:v>
                </c:pt>
                <c:pt idx="23">
                  <c:v>1973</c:v>
                </c:pt>
                <c:pt idx="24">
                  <c:v>1974</c:v>
                </c:pt>
                <c:pt idx="25">
                  <c:v>1975</c:v>
                </c:pt>
                <c:pt idx="26">
                  <c:v>1976</c:v>
                </c:pt>
                <c:pt idx="27">
                  <c:v>1977</c:v>
                </c:pt>
                <c:pt idx="28">
                  <c:v>1978</c:v>
                </c:pt>
                <c:pt idx="29">
                  <c:v>1979</c:v>
                </c:pt>
                <c:pt idx="30">
                  <c:v>1980</c:v>
                </c:pt>
                <c:pt idx="31">
                  <c:v>1981</c:v>
                </c:pt>
                <c:pt idx="32">
                  <c:v>1982</c:v>
                </c:pt>
                <c:pt idx="33">
                  <c:v>1983</c:v>
                </c:pt>
                <c:pt idx="34">
                  <c:v>1984</c:v>
                </c:pt>
                <c:pt idx="35">
                  <c:v>1985</c:v>
                </c:pt>
                <c:pt idx="36">
                  <c:v>1986</c:v>
                </c:pt>
                <c:pt idx="37">
                  <c:v>1987</c:v>
                </c:pt>
                <c:pt idx="38">
                  <c:v>1988</c:v>
                </c:pt>
                <c:pt idx="39">
                  <c:v>1989</c:v>
                </c:pt>
                <c:pt idx="40">
                  <c:v>1990</c:v>
                </c:pt>
                <c:pt idx="41">
                  <c:v>1991</c:v>
                </c:pt>
                <c:pt idx="42">
                  <c:v>1992</c:v>
                </c:pt>
                <c:pt idx="43">
                  <c:v>1993</c:v>
                </c:pt>
                <c:pt idx="44">
                  <c:v>1994</c:v>
                </c:pt>
                <c:pt idx="45">
                  <c:v>1995</c:v>
                </c:pt>
                <c:pt idx="46">
                  <c:v>1996</c:v>
                </c:pt>
                <c:pt idx="47">
                  <c:v>1997</c:v>
                </c:pt>
                <c:pt idx="48">
                  <c:v>1998</c:v>
                </c:pt>
                <c:pt idx="49">
                  <c:v>1999</c:v>
                </c:pt>
                <c:pt idx="50">
                  <c:v>2000</c:v>
                </c:pt>
                <c:pt idx="51">
                  <c:v>2001</c:v>
                </c:pt>
                <c:pt idx="52">
                  <c:v>2002</c:v>
                </c:pt>
                <c:pt idx="53">
                  <c:v>2003</c:v>
                </c:pt>
                <c:pt idx="54">
                  <c:v>2004</c:v>
                </c:pt>
                <c:pt idx="55">
                  <c:v>2005</c:v>
                </c:pt>
                <c:pt idx="56">
                  <c:v>2006</c:v>
                </c:pt>
                <c:pt idx="57">
                  <c:v>2007</c:v>
                </c:pt>
                <c:pt idx="58">
                  <c:v>2008</c:v>
                </c:pt>
                <c:pt idx="59">
                  <c:v>2009</c:v>
                </c:pt>
                <c:pt idx="60">
                  <c:v>2010</c:v>
                </c:pt>
                <c:pt idx="61">
                  <c:v>2011</c:v>
                </c:pt>
                <c:pt idx="62">
                  <c:v>2012</c:v>
                </c:pt>
                <c:pt idx="63">
                  <c:v>2013</c:v>
                </c:pt>
                <c:pt idx="64">
                  <c:v>2014</c:v>
                </c:pt>
                <c:pt idx="65">
                  <c:v>2015</c:v>
                </c:pt>
                <c:pt idx="66">
                  <c:v>2016</c:v>
                </c:pt>
                <c:pt idx="67">
                  <c:v>2017</c:v>
                </c:pt>
                <c:pt idx="68">
                  <c:v>2018</c:v>
                </c:pt>
                <c:pt idx="69">
                  <c:v>2019</c:v>
                </c:pt>
                <c:pt idx="70">
                  <c:v>2020</c:v>
                </c:pt>
                <c:pt idx="71">
                  <c:v>2021</c:v>
                </c:pt>
                <c:pt idx="72">
                  <c:v>2022</c:v>
                </c:pt>
                <c:pt idx="73">
                  <c:v>2023</c:v>
                </c:pt>
                <c:pt idx="74">
                  <c:v>2024</c:v>
                </c:pt>
                <c:pt idx="75">
                  <c:v>2025</c:v>
                </c:pt>
                <c:pt idx="76">
                  <c:v>2026</c:v>
                </c:pt>
                <c:pt idx="77">
                  <c:v>2027</c:v>
                </c:pt>
                <c:pt idx="78">
                  <c:v>2028</c:v>
                </c:pt>
                <c:pt idx="79">
                  <c:v>2029</c:v>
                </c:pt>
                <c:pt idx="80">
                  <c:v>2030</c:v>
                </c:pt>
                <c:pt idx="81">
                  <c:v>2031</c:v>
                </c:pt>
                <c:pt idx="82">
                  <c:v>2032</c:v>
                </c:pt>
                <c:pt idx="83">
                  <c:v>2033</c:v>
                </c:pt>
                <c:pt idx="84">
                  <c:v>2034</c:v>
                </c:pt>
                <c:pt idx="85">
                  <c:v>2035</c:v>
                </c:pt>
                <c:pt idx="86">
                  <c:v>2036</c:v>
                </c:pt>
                <c:pt idx="87">
                  <c:v>2037</c:v>
                </c:pt>
                <c:pt idx="88">
                  <c:v>2038</c:v>
                </c:pt>
                <c:pt idx="89">
                  <c:v>2039</c:v>
                </c:pt>
                <c:pt idx="90">
                  <c:v>2040</c:v>
                </c:pt>
                <c:pt idx="91">
                  <c:v>2041</c:v>
                </c:pt>
                <c:pt idx="92">
                  <c:v>2042</c:v>
                </c:pt>
                <c:pt idx="93">
                  <c:v>2043</c:v>
                </c:pt>
                <c:pt idx="94">
                  <c:v>2044</c:v>
                </c:pt>
                <c:pt idx="95">
                  <c:v>2045</c:v>
                </c:pt>
                <c:pt idx="96">
                  <c:v>2046</c:v>
                </c:pt>
                <c:pt idx="97">
                  <c:v>2047</c:v>
                </c:pt>
                <c:pt idx="98">
                  <c:v>2048</c:v>
                </c:pt>
                <c:pt idx="99">
                  <c:v>2049</c:v>
                </c:pt>
                <c:pt idx="100">
                  <c:v>2050</c:v>
                </c:pt>
                <c:pt idx="101">
                  <c:v>2051</c:v>
                </c:pt>
                <c:pt idx="102">
                  <c:v>2052</c:v>
                </c:pt>
                <c:pt idx="103">
                  <c:v>2053</c:v>
                </c:pt>
                <c:pt idx="104">
                  <c:v>2054</c:v>
                </c:pt>
                <c:pt idx="105">
                  <c:v>2055</c:v>
                </c:pt>
                <c:pt idx="106">
                  <c:v>2056</c:v>
                </c:pt>
                <c:pt idx="107">
                  <c:v>2057</c:v>
                </c:pt>
                <c:pt idx="108">
                  <c:v>2058</c:v>
                </c:pt>
                <c:pt idx="109">
                  <c:v>2059</c:v>
                </c:pt>
                <c:pt idx="110">
                  <c:v>2060</c:v>
                </c:pt>
                <c:pt idx="111">
                  <c:v>2061</c:v>
                </c:pt>
                <c:pt idx="112">
                  <c:v>2062</c:v>
                </c:pt>
                <c:pt idx="113">
                  <c:v>2063</c:v>
                </c:pt>
                <c:pt idx="114">
                  <c:v>2064</c:v>
                </c:pt>
                <c:pt idx="115">
                  <c:v>2065</c:v>
                </c:pt>
                <c:pt idx="116">
                  <c:v>2066</c:v>
                </c:pt>
                <c:pt idx="117">
                  <c:v>2067</c:v>
                </c:pt>
                <c:pt idx="118">
                  <c:v>2068</c:v>
                </c:pt>
                <c:pt idx="119">
                  <c:v>2069</c:v>
                </c:pt>
                <c:pt idx="120">
                  <c:v>2070</c:v>
                </c:pt>
              </c:numCache>
            </c:numRef>
          </c:cat>
          <c:val>
            <c:numRef>
              <c:f>SMPT!$I$7:$I$127</c:f>
              <c:numCache>
                <c:formatCode>0.0%</c:formatCode>
                <c:ptCount val="121"/>
              </c:numCache>
            </c:numRef>
          </c:val>
          <c:smooth val="0"/>
          <c:extLst>
            <c:ext xmlns:c16="http://schemas.microsoft.com/office/drawing/2014/chart" uri="{C3380CC4-5D6E-409C-BE32-E72D297353CC}">
              <c16:uniqueId val="{00000001-6D18-419D-AD9F-91222F6DC6E5}"/>
            </c:ext>
          </c:extLst>
        </c:ser>
        <c:ser>
          <c:idx val="2"/>
          <c:order val="2"/>
          <c:tx>
            <c:strRef>
              <c:f>SMPT!$J$5</c:f>
              <c:strCache>
                <c:ptCount val="1"/>
                <c:pt idx="0">
                  <c:v>Sc_1,0%</c:v>
                </c:pt>
              </c:strCache>
            </c:strRef>
          </c:tx>
          <c:marker>
            <c:symbol val="none"/>
          </c:marker>
          <c:cat>
            <c:numRef>
              <c:f>SMPT!$B$7:$B$127</c:f>
              <c:numCache>
                <c:formatCode>General</c:formatCode>
                <c:ptCount val="121"/>
                <c:pt idx="0">
                  <c:v>1950</c:v>
                </c:pt>
                <c:pt idx="1">
                  <c:v>1951</c:v>
                </c:pt>
                <c:pt idx="2">
                  <c:v>1952</c:v>
                </c:pt>
                <c:pt idx="3">
                  <c:v>1953</c:v>
                </c:pt>
                <c:pt idx="4">
                  <c:v>1954</c:v>
                </c:pt>
                <c:pt idx="5">
                  <c:v>1955</c:v>
                </c:pt>
                <c:pt idx="6">
                  <c:v>1956</c:v>
                </c:pt>
                <c:pt idx="7">
                  <c:v>1957</c:v>
                </c:pt>
                <c:pt idx="8">
                  <c:v>1958</c:v>
                </c:pt>
                <c:pt idx="9">
                  <c:v>1959</c:v>
                </c:pt>
                <c:pt idx="10">
                  <c:v>1960</c:v>
                </c:pt>
                <c:pt idx="11">
                  <c:v>1961</c:v>
                </c:pt>
                <c:pt idx="12">
                  <c:v>1962</c:v>
                </c:pt>
                <c:pt idx="13">
                  <c:v>1963</c:v>
                </c:pt>
                <c:pt idx="14">
                  <c:v>1964</c:v>
                </c:pt>
                <c:pt idx="15">
                  <c:v>1965</c:v>
                </c:pt>
                <c:pt idx="16">
                  <c:v>1966</c:v>
                </c:pt>
                <c:pt idx="17">
                  <c:v>1967</c:v>
                </c:pt>
                <c:pt idx="18">
                  <c:v>1968</c:v>
                </c:pt>
                <c:pt idx="19">
                  <c:v>1969</c:v>
                </c:pt>
                <c:pt idx="20">
                  <c:v>1970</c:v>
                </c:pt>
                <c:pt idx="21">
                  <c:v>1971</c:v>
                </c:pt>
                <c:pt idx="22">
                  <c:v>1972</c:v>
                </c:pt>
                <c:pt idx="23">
                  <c:v>1973</c:v>
                </c:pt>
                <c:pt idx="24">
                  <c:v>1974</c:v>
                </c:pt>
                <c:pt idx="25">
                  <c:v>1975</c:v>
                </c:pt>
                <c:pt idx="26">
                  <c:v>1976</c:v>
                </c:pt>
                <c:pt idx="27">
                  <c:v>1977</c:v>
                </c:pt>
                <c:pt idx="28">
                  <c:v>1978</c:v>
                </c:pt>
                <c:pt idx="29">
                  <c:v>1979</c:v>
                </c:pt>
                <c:pt idx="30">
                  <c:v>1980</c:v>
                </c:pt>
                <c:pt idx="31">
                  <c:v>1981</c:v>
                </c:pt>
                <c:pt idx="32">
                  <c:v>1982</c:v>
                </c:pt>
                <c:pt idx="33">
                  <c:v>1983</c:v>
                </c:pt>
                <c:pt idx="34">
                  <c:v>1984</c:v>
                </c:pt>
                <c:pt idx="35">
                  <c:v>1985</c:v>
                </c:pt>
                <c:pt idx="36">
                  <c:v>1986</c:v>
                </c:pt>
                <c:pt idx="37">
                  <c:v>1987</c:v>
                </c:pt>
                <c:pt idx="38">
                  <c:v>1988</c:v>
                </c:pt>
                <c:pt idx="39">
                  <c:v>1989</c:v>
                </c:pt>
                <c:pt idx="40">
                  <c:v>1990</c:v>
                </c:pt>
                <c:pt idx="41">
                  <c:v>1991</c:v>
                </c:pt>
                <c:pt idx="42">
                  <c:v>1992</c:v>
                </c:pt>
                <c:pt idx="43">
                  <c:v>1993</c:v>
                </c:pt>
                <c:pt idx="44">
                  <c:v>1994</c:v>
                </c:pt>
                <c:pt idx="45">
                  <c:v>1995</c:v>
                </c:pt>
                <c:pt idx="46">
                  <c:v>1996</c:v>
                </c:pt>
                <c:pt idx="47">
                  <c:v>1997</c:v>
                </c:pt>
                <c:pt idx="48">
                  <c:v>1998</c:v>
                </c:pt>
                <c:pt idx="49">
                  <c:v>1999</c:v>
                </c:pt>
                <c:pt idx="50">
                  <c:v>2000</c:v>
                </c:pt>
                <c:pt idx="51">
                  <c:v>2001</c:v>
                </c:pt>
                <c:pt idx="52">
                  <c:v>2002</c:v>
                </c:pt>
                <c:pt idx="53">
                  <c:v>2003</c:v>
                </c:pt>
                <c:pt idx="54">
                  <c:v>2004</c:v>
                </c:pt>
                <c:pt idx="55">
                  <c:v>2005</c:v>
                </c:pt>
                <c:pt idx="56">
                  <c:v>2006</c:v>
                </c:pt>
                <c:pt idx="57">
                  <c:v>2007</c:v>
                </c:pt>
                <c:pt idx="58">
                  <c:v>2008</c:v>
                </c:pt>
                <c:pt idx="59">
                  <c:v>2009</c:v>
                </c:pt>
                <c:pt idx="60">
                  <c:v>2010</c:v>
                </c:pt>
                <c:pt idx="61">
                  <c:v>2011</c:v>
                </c:pt>
                <c:pt idx="62">
                  <c:v>2012</c:v>
                </c:pt>
                <c:pt idx="63">
                  <c:v>2013</c:v>
                </c:pt>
                <c:pt idx="64">
                  <c:v>2014</c:v>
                </c:pt>
                <c:pt idx="65">
                  <c:v>2015</c:v>
                </c:pt>
                <c:pt idx="66">
                  <c:v>2016</c:v>
                </c:pt>
                <c:pt idx="67">
                  <c:v>2017</c:v>
                </c:pt>
                <c:pt idx="68">
                  <c:v>2018</c:v>
                </c:pt>
                <c:pt idx="69">
                  <c:v>2019</c:v>
                </c:pt>
                <c:pt idx="70">
                  <c:v>2020</c:v>
                </c:pt>
                <c:pt idx="71">
                  <c:v>2021</c:v>
                </c:pt>
                <c:pt idx="72">
                  <c:v>2022</c:v>
                </c:pt>
                <c:pt idx="73">
                  <c:v>2023</c:v>
                </c:pt>
                <c:pt idx="74">
                  <c:v>2024</c:v>
                </c:pt>
                <c:pt idx="75">
                  <c:v>2025</c:v>
                </c:pt>
                <c:pt idx="76">
                  <c:v>2026</c:v>
                </c:pt>
                <c:pt idx="77">
                  <c:v>2027</c:v>
                </c:pt>
                <c:pt idx="78">
                  <c:v>2028</c:v>
                </c:pt>
                <c:pt idx="79">
                  <c:v>2029</c:v>
                </c:pt>
                <c:pt idx="80">
                  <c:v>2030</c:v>
                </c:pt>
                <c:pt idx="81">
                  <c:v>2031</c:v>
                </c:pt>
                <c:pt idx="82">
                  <c:v>2032</c:v>
                </c:pt>
                <c:pt idx="83">
                  <c:v>2033</c:v>
                </c:pt>
                <c:pt idx="84">
                  <c:v>2034</c:v>
                </c:pt>
                <c:pt idx="85">
                  <c:v>2035</c:v>
                </c:pt>
                <c:pt idx="86">
                  <c:v>2036</c:v>
                </c:pt>
                <c:pt idx="87">
                  <c:v>2037</c:v>
                </c:pt>
                <c:pt idx="88">
                  <c:v>2038</c:v>
                </c:pt>
                <c:pt idx="89">
                  <c:v>2039</c:v>
                </c:pt>
                <c:pt idx="90">
                  <c:v>2040</c:v>
                </c:pt>
                <c:pt idx="91">
                  <c:v>2041</c:v>
                </c:pt>
                <c:pt idx="92">
                  <c:v>2042</c:v>
                </c:pt>
                <c:pt idx="93">
                  <c:v>2043</c:v>
                </c:pt>
                <c:pt idx="94">
                  <c:v>2044</c:v>
                </c:pt>
                <c:pt idx="95">
                  <c:v>2045</c:v>
                </c:pt>
                <c:pt idx="96">
                  <c:v>2046</c:v>
                </c:pt>
                <c:pt idx="97">
                  <c:v>2047</c:v>
                </c:pt>
                <c:pt idx="98">
                  <c:v>2048</c:v>
                </c:pt>
                <c:pt idx="99">
                  <c:v>2049</c:v>
                </c:pt>
                <c:pt idx="100">
                  <c:v>2050</c:v>
                </c:pt>
                <c:pt idx="101">
                  <c:v>2051</c:v>
                </c:pt>
                <c:pt idx="102">
                  <c:v>2052</c:v>
                </c:pt>
                <c:pt idx="103">
                  <c:v>2053</c:v>
                </c:pt>
                <c:pt idx="104">
                  <c:v>2054</c:v>
                </c:pt>
                <c:pt idx="105">
                  <c:v>2055</c:v>
                </c:pt>
                <c:pt idx="106">
                  <c:v>2056</c:v>
                </c:pt>
                <c:pt idx="107">
                  <c:v>2057</c:v>
                </c:pt>
                <c:pt idx="108">
                  <c:v>2058</c:v>
                </c:pt>
                <c:pt idx="109">
                  <c:v>2059</c:v>
                </c:pt>
                <c:pt idx="110">
                  <c:v>2060</c:v>
                </c:pt>
                <c:pt idx="111">
                  <c:v>2061</c:v>
                </c:pt>
                <c:pt idx="112">
                  <c:v>2062</c:v>
                </c:pt>
                <c:pt idx="113">
                  <c:v>2063</c:v>
                </c:pt>
                <c:pt idx="114">
                  <c:v>2064</c:v>
                </c:pt>
                <c:pt idx="115">
                  <c:v>2065</c:v>
                </c:pt>
                <c:pt idx="116">
                  <c:v>2066</c:v>
                </c:pt>
                <c:pt idx="117">
                  <c:v>2067</c:v>
                </c:pt>
                <c:pt idx="118">
                  <c:v>2068</c:v>
                </c:pt>
                <c:pt idx="119">
                  <c:v>2069</c:v>
                </c:pt>
                <c:pt idx="120">
                  <c:v>2070</c:v>
                </c:pt>
              </c:numCache>
            </c:numRef>
          </c:cat>
          <c:val>
            <c:numRef>
              <c:f>SMPT!$J$7:$J$127</c:f>
              <c:numCache>
                <c:formatCode>0.0%</c:formatCode>
                <c:ptCount val="121"/>
                <c:pt idx="0">
                  <c:v>0.13019055911528743</c:v>
                </c:pt>
                <c:pt idx="1">
                  <c:v>0.23398759556619653</c:v>
                </c:pt>
                <c:pt idx="2">
                  <c:v>0.16930492045188572</c:v>
                </c:pt>
                <c:pt idx="3">
                  <c:v>2.5769039010979489E-2</c:v>
                </c:pt>
                <c:pt idx="4">
                  <c:v>6.2547345582049774E-2</c:v>
                </c:pt>
                <c:pt idx="5">
                  <c:v>6.1492825268658624E-2</c:v>
                </c:pt>
                <c:pt idx="6">
                  <c:v>8.1093839391564559E-2</c:v>
                </c:pt>
                <c:pt idx="7">
                  <c:v>0.11323136092021735</c:v>
                </c:pt>
                <c:pt idx="8">
                  <c:v>0.15000277894981306</c:v>
                </c:pt>
                <c:pt idx="9">
                  <c:v>6.931874653554404E-2</c:v>
                </c:pt>
                <c:pt idx="10">
                  <c:v>9.8226592773560828E-2</c:v>
                </c:pt>
                <c:pt idx="11">
                  <c:v>7.2436803534624783E-2</c:v>
                </c:pt>
                <c:pt idx="12">
                  <c:v>0.13266275747165501</c:v>
                </c:pt>
                <c:pt idx="13">
                  <c:v>0.10013984192291359</c:v>
                </c:pt>
                <c:pt idx="14">
                  <c:v>7.8080264547503386E-2</c:v>
                </c:pt>
                <c:pt idx="15">
                  <c:v>6.501965313631386E-2</c:v>
                </c:pt>
                <c:pt idx="16">
                  <c:v>6.9145460452193719E-2</c:v>
                </c:pt>
                <c:pt idx="17">
                  <c:v>7.1709748243515392E-2</c:v>
                </c:pt>
                <c:pt idx="18">
                  <c:v>9.9908893022413237E-2</c:v>
                </c:pt>
                <c:pt idx="19">
                  <c:v>0.10206059874005557</c:v>
                </c:pt>
                <c:pt idx="20">
                  <c:v>0.10873175383311362</c:v>
                </c:pt>
                <c:pt idx="21">
                  <c:v>0.1053254765724303</c:v>
                </c:pt>
                <c:pt idx="22">
                  <c:v>0.11425950657736172</c:v>
                </c:pt>
                <c:pt idx="23">
                  <c:v>0.12088020381159792</c:v>
                </c:pt>
                <c:pt idx="24">
                  <c:v>0.15687815761968915</c:v>
                </c:pt>
                <c:pt idx="25">
                  <c:v>0.15064150260846798</c:v>
                </c:pt>
                <c:pt idx="26">
                  <c:v>0.13118269757068823</c:v>
                </c:pt>
                <c:pt idx="27">
                  <c:v>0.11391022169080034</c:v>
                </c:pt>
                <c:pt idx="28">
                  <c:v>0.12856134954569876</c:v>
                </c:pt>
                <c:pt idx="29">
                  <c:v>0.11532021459538599</c:v>
                </c:pt>
                <c:pt idx="30">
                  <c:v>0.14056541348194318</c:v>
                </c:pt>
                <c:pt idx="31">
                  <c:v>0.12151058024158945</c:v>
                </c:pt>
                <c:pt idx="32">
                  <c:v>0.134273507003416</c:v>
                </c:pt>
                <c:pt idx="33">
                  <c:v>9.3560274675633881E-2</c:v>
                </c:pt>
                <c:pt idx="34">
                  <c:v>6.5751593990554191E-2</c:v>
                </c:pt>
                <c:pt idx="35">
                  <c:v>5.8742911377240192E-2</c:v>
                </c:pt>
                <c:pt idx="36">
                  <c:v>4.9780026385541465E-2</c:v>
                </c:pt>
                <c:pt idx="37">
                  <c:v>2.7028771725053913E-2</c:v>
                </c:pt>
                <c:pt idx="38">
                  <c:v>4.5128035830362068E-2</c:v>
                </c:pt>
                <c:pt idx="39">
                  <c:v>5.3423873890501072E-2</c:v>
                </c:pt>
                <c:pt idx="40">
                  <c:v>5.7177949398921735E-2</c:v>
                </c:pt>
                <c:pt idx="41">
                  <c:v>3.8284186627443484E-2</c:v>
                </c:pt>
                <c:pt idx="42">
                  <c:v>3.5314775873663828E-2</c:v>
                </c:pt>
                <c:pt idx="43">
                  <c:v>1.893208775836186E-2</c:v>
                </c:pt>
                <c:pt idx="44">
                  <c:v>1.6683129374855943E-2</c:v>
                </c:pt>
                <c:pt idx="45">
                  <c:v>2.5446848847053394E-2</c:v>
                </c:pt>
                <c:pt idx="46">
                  <c:v>2.3418741989144953E-2</c:v>
                </c:pt>
                <c:pt idx="47">
                  <c:v>1.4875612108859571E-2</c:v>
                </c:pt>
                <c:pt idx="48">
                  <c:v>1.9604603794753039E-2</c:v>
                </c:pt>
                <c:pt idx="49">
                  <c:v>2.5277779586764915E-2</c:v>
                </c:pt>
                <c:pt idx="50">
                  <c:v>3.5968636868211279E-2</c:v>
                </c:pt>
                <c:pt idx="51">
                  <c:v>3.2776196259540979E-2</c:v>
                </c:pt>
                <c:pt idx="52">
                  <c:v>3.6044563660777129E-2</c:v>
                </c:pt>
                <c:pt idx="53">
                  <c:v>2.4504792910182704E-2</c:v>
                </c:pt>
                <c:pt idx="54">
                  <c:v>3.466337462610114E-2</c:v>
                </c:pt>
                <c:pt idx="55">
                  <c:v>2.6830149487787391E-2</c:v>
                </c:pt>
                <c:pt idx="56">
                  <c:v>3.3401757235941298E-2</c:v>
                </c:pt>
                <c:pt idx="57">
                  <c:v>2.5081511046535887E-2</c:v>
                </c:pt>
                <c:pt idx="58">
                  <c:v>2.3589811263355465E-2</c:v>
                </c:pt>
                <c:pt idx="59">
                  <c:v>1.6917974358883203E-3</c:v>
                </c:pt>
                <c:pt idx="60">
                  <c:v>2.389180691472137E-2</c:v>
                </c:pt>
                <c:pt idx="61">
                  <c:v>1.5134693796572618E-2</c:v>
                </c:pt>
                <c:pt idx="62">
                  <c:v>1.3426582546077315E-2</c:v>
                </c:pt>
                <c:pt idx="63">
                  <c:v>7.7440596967466302E-3</c:v>
                </c:pt>
                <c:pt idx="64">
                  <c:v>6.3999626292603473E-3</c:v>
                </c:pt>
                <c:pt idx="65">
                  <c:v>9.8151553751988363E-3</c:v>
                </c:pt>
                <c:pt idx="66">
                  <c:v>1.0930739332510653E-2</c:v>
                </c:pt>
                <c:pt idx="67">
                  <c:v>1.9168785644159136E-2</c:v>
                </c:pt>
                <c:pt idx="68">
                  <c:v>1.3838633117829957E-2</c:v>
                </c:pt>
                <c:pt idx="69">
                  <c:v>1.85565140221986E-2</c:v>
                </c:pt>
                <c:pt idx="70">
                  <c:v>-3.4491519212092259E-2</c:v>
                </c:pt>
                <c:pt idx="71">
                  <c:v>5.0701045154895263E-2</c:v>
                </c:pt>
                <c:pt idx="72">
                  <c:v>5.2350052078948162E-2</c:v>
                </c:pt>
                <c:pt idx="73">
                  <c:v>3.8685368047771007E-2</c:v>
                </c:pt>
                <c:pt idx="74">
                  <c:v>2.3787509281267827E-2</c:v>
                </c:pt>
                <c:pt idx="75">
                  <c:v>1.333666E-2</c:v>
                </c:pt>
                <c:pt idx="76">
                  <c:v>1.6662599999999861E-2</c:v>
                </c:pt>
                <c:pt idx="77">
                  <c:v>2.0977279999999876E-2</c:v>
                </c:pt>
                <c:pt idx="78">
                  <c:v>2.2892750000000239E-2</c:v>
                </c:pt>
                <c:pt idx="79">
                  <c:v>2.3605000000000098E-2</c:v>
                </c:pt>
                <c:pt idx="80">
                  <c:v>2.584350000000013E-2</c:v>
                </c:pt>
                <c:pt idx="81">
                  <c:v>2.6046999999999931E-2</c:v>
                </c:pt>
                <c:pt idx="82">
                  <c:v>2.6250499999999954E-2</c:v>
                </c:pt>
                <c:pt idx="83">
                  <c:v>2.6453999999999978E-2</c:v>
                </c:pt>
                <c:pt idx="84">
                  <c:v>2.6555749999999767E-2</c:v>
                </c:pt>
                <c:pt idx="85">
                  <c:v>2.6759250000000234E-2</c:v>
                </c:pt>
                <c:pt idx="86">
                  <c:v>2.6962750000000035E-2</c:v>
                </c:pt>
                <c:pt idx="87">
                  <c:v>2.7166250000000058E-2</c:v>
                </c:pt>
                <c:pt idx="88">
                  <c:v>2.726800000000007E-2</c:v>
                </c:pt>
                <c:pt idx="89">
                  <c:v>2.7471500000000093E-2</c:v>
                </c:pt>
                <c:pt idx="90">
                  <c:v>2.7675000000000116E-2</c:v>
                </c:pt>
                <c:pt idx="91">
                  <c:v>2.7675000000000116E-2</c:v>
                </c:pt>
                <c:pt idx="92">
                  <c:v>2.7675000000000116E-2</c:v>
                </c:pt>
                <c:pt idx="93">
                  <c:v>2.7675000000000116E-2</c:v>
                </c:pt>
                <c:pt idx="94">
                  <c:v>2.7674999999999894E-2</c:v>
                </c:pt>
                <c:pt idx="95">
                  <c:v>2.7675000000000116E-2</c:v>
                </c:pt>
                <c:pt idx="96">
                  <c:v>2.7674999999999894E-2</c:v>
                </c:pt>
                <c:pt idx="97">
                  <c:v>2.7675000000000116E-2</c:v>
                </c:pt>
                <c:pt idx="98">
                  <c:v>2.7675000000000116E-2</c:v>
                </c:pt>
                <c:pt idx="99">
                  <c:v>2.7674999999999894E-2</c:v>
                </c:pt>
                <c:pt idx="100">
                  <c:v>2.7675000000000116E-2</c:v>
                </c:pt>
                <c:pt idx="101">
                  <c:v>2.7675000000000116E-2</c:v>
                </c:pt>
                <c:pt idx="102">
                  <c:v>2.7675000000000116E-2</c:v>
                </c:pt>
                <c:pt idx="103">
                  <c:v>2.7675000000000116E-2</c:v>
                </c:pt>
                <c:pt idx="104">
                  <c:v>2.7675000000000116E-2</c:v>
                </c:pt>
                <c:pt idx="105">
                  <c:v>2.7675000000000116E-2</c:v>
                </c:pt>
                <c:pt idx="106">
                  <c:v>2.7675000000000116E-2</c:v>
                </c:pt>
                <c:pt idx="107">
                  <c:v>2.7675000000000116E-2</c:v>
                </c:pt>
                <c:pt idx="108">
                  <c:v>2.7675000000000116E-2</c:v>
                </c:pt>
                <c:pt idx="109">
                  <c:v>2.7675000000000116E-2</c:v>
                </c:pt>
                <c:pt idx="110">
                  <c:v>2.7675000000000116E-2</c:v>
                </c:pt>
                <c:pt idx="111">
                  <c:v>2.7675000000000116E-2</c:v>
                </c:pt>
                <c:pt idx="112">
                  <c:v>2.7674999999999894E-2</c:v>
                </c:pt>
                <c:pt idx="113">
                  <c:v>2.7675000000000116E-2</c:v>
                </c:pt>
                <c:pt idx="114">
                  <c:v>2.7675000000000116E-2</c:v>
                </c:pt>
                <c:pt idx="115">
                  <c:v>2.7674999999999894E-2</c:v>
                </c:pt>
                <c:pt idx="116">
                  <c:v>2.7675000000000116E-2</c:v>
                </c:pt>
                <c:pt idx="117">
                  <c:v>2.7675000000000116E-2</c:v>
                </c:pt>
                <c:pt idx="118">
                  <c:v>2.7675000000000116E-2</c:v>
                </c:pt>
                <c:pt idx="119">
                  <c:v>2.7675000000000116E-2</c:v>
                </c:pt>
                <c:pt idx="120">
                  <c:v>2.7675000000000338E-2</c:v>
                </c:pt>
              </c:numCache>
            </c:numRef>
          </c:val>
          <c:smooth val="0"/>
          <c:extLst>
            <c:ext xmlns:c16="http://schemas.microsoft.com/office/drawing/2014/chart" uri="{C3380CC4-5D6E-409C-BE32-E72D297353CC}">
              <c16:uniqueId val="{00000002-6D18-419D-AD9F-91222F6DC6E5}"/>
            </c:ext>
          </c:extLst>
        </c:ser>
        <c:ser>
          <c:idx val="3"/>
          <c:order val="3"/>
          <c:tx>
            <c:strRef>
              <c:f>SMPT!$L$5</c:f>
              <c:strCache>
                <c:ptCount val="1"/>
                <c:pt idx="0">
                  <c:v>Sc_0,4%</c:v>
                </c:pt>
              </c:strCache>
            </c:strRef>
          </c:tx>
          <c:marker>
            <c:symbol val="none"/>
          </c:marker>
          <c:cat>
            <c:numRef>
              <c:f>SMPT!$B$7:$B$127</c:f>
              <c:numCache>
                <c:formatCode>General</c:formatCode>
                <c:ptCount val="121"/>
                <c:pt idx="0">
                  <c:v>1950</c:v>
                </c:pt>
                <c:pt idx="1">
                  <c:v>1951</c:v>
                </c:pt>
                <c:pt idx="2">
                  <c:v>1952</c:v>
                </c:pt>
                <c:pt idx="3">
                  <c:v>1953</c:v>
                </c:pt>
                <c:pt idx="4">
                  <c:v>1954</c:v>
                </c:pt>
                <c:pt idx="5">
                  <c:v>1955</c:v>
                </c:pt>
                <c:pt idx="6">
                  <c:v>1956</c:v>
                </c:pt>
                <c:pt idx="7">
                  <c:v>1957</c:v>
                </c:pt>
                <c:pt idx="8">
                  <c:v>1958</c:v>
                </c:pt>
                <c:pt idx="9">
                  <c:v>1959</c:v>
                </c:pt>
                <c:pt idx="10">
                  <c:v>1960</c:v>
                </c:pt>
                <c:pt idx="11">
                  <c:v>1961</c:v>
                </c:pt>
                <c:pt idx="12">
                  <c:v>1962</c:v>
                </c:pt>
                <c:pt idx="13">
                  <c:v>1963</c:v>
                </c:pt>
                <c:pt idx="14">
                  <c:v>1964</c:v>
                </c:pt>
                <c:pt idx="15">
                  <c:v>1965</c:v>
                </c:pt>
                <c:pt idx="16">
                  <c:v>1966</c:v>
                </c:pt>
                <c:pt idx="17">
                  <c:v>1967</c:v>
                </c:pt>
                <c:pt idx="18">
                  <c:v>1968</c:v>
                </c:pt>
                <c:pt idx="19">
                  <c:v>1969</c:v>
                </c:pt>
                <c:pt idx="20">
                  <c:v>1970</c:v>
                </c:pt>
                <c:pt idx="21">
                  <c:v>1971</c:v>
                </c:pt>
                <c:pt idx="22">
                  <c:v>1972</c:v>
                </c:pt>
                <c:pt idx="23">
                  <c:v>1973</c:v>
                </c:pt>
                <c:pt idx="24">
                  <c:v>1974</c:v>
                </c:pt>
                <c:pt idx="25">
                  <c:v>1975</c:v>
                </c:pt>
                <c:pt idx="26">
                  <c:v>1976</c:v>
                </c:pt>
                <c:pt idx="27">
                  <c:v>1977</c:v>
                </c:pt>
                <c:pt idx="28">
                  <c:v>1978</c:v>
                </c:pt>
                <c:pt idx="29">
                  <c:v>1979</c:v>
                </c:pt>
                <c:pt idx="30">
                  <c:v>1980</c:v>
                </c:pt>
                <c:pt idx="31">
                  <c:v>1981</c:v>
                </c:pt>
                <c:pt idx="32">
                  <c:v>1982</c:v>
                </c:pt>
                <c:pt idx="33">
                  <c:v>1983</c:v>
                </c:pt>
                <c:pt idx="34">
                  <c:v>1984</c:v>
                </c:pt>
                <c:pt idx="35">
                  <c:v>1985</c:v>
                </c:pt>
                <c:pt idx="36">
                  <c:v>1986</c:v>
                </c:pt>
                <c:pt idx="37">
                  <c:v>1987</c:v>
                </c:pt>
                <c:pt idx="38">
                  <c:v>1988</c:v>
                </c:pt>
                <c:pt idx="39">
                  <c:v>1989</c:v>
                </c:pt>
                <c:pt idx="40">
                  <c:v>1990</c:v>
                </c:pt>
                <c:pt idx="41">
                  <c:v>1991</c:v>
                </c:pt>
                <c:pt idx="42">
                  <c:v>1992</c:v>
                </c:pt>
                <c:pt idx="43">
                  <c:v>1993</c:v>
                </c:pt>
                <c:pt idx="44">
                  <c:v>1994</c:v>
                </c:pt>
                <c:pt idx="45">
                  <c:v>1995</c:v>
                </c:pt>
                <c:pt idx="46">
                  <c:v>1996</c:v>
                </c:pt>
                <c:pt idx="47">
                  <c:v>1997</c:v>
                </c:pt>
                <c:pt idx="48">
                  <c:v>1998</c:v>
                </c:pt>
                <c:pt idx="49">
                  <c:v>1999</c:v>
                </c:pt>
                <c:pt idx="50">
                  <c:v>2000</c:v>
                </c:pt>
                <c:pt idx="51">
                  <c:v>2001</c:v>
                </c:pt>
                <c:pt idx="52">
                  <c:v>2002</c:v>
                </c:pt>
                <c:pt idx="53">
                  <c:v>2003</c:v>
                </c:pt>
                <c:pt idx="54">
                  <c:v>2004</c:v>
                </c:pt>
                <c:pt idx="55">
                  <c:v>2005</c:v>
                </c:pt>
                <c:pt idx="56">
                  <c:v>2006</c:v>
                </c:pt>
                <c:pt idx="57">
                  <c:v>2007</c:v>
                </c:pt>
                <c:pt idx="58">
                  <c:v>2008</c:v>
                </c:pt>
                <c:pt idx="59">
                  <c:v>2009</c:v>
                </c:pt>
                <c:pt idx="60">
                  <c:v>2010</c:v>
                </c:pt>
                <c:pt idx="61">
                  <c:v>2011</c:v>
                </c:pt>
                <c:pt idx="62">
                  <c:v>2012</c:v>
                </c:pt>
                <c:pt idx="63">
                  <c:v>2013</c:v>
                </c:pt>
                <c:pt idx="64">
                  <c:v>2014</c:v>
                </c:pt>
                <c:pt idx="65">
                  <c:v>2015</c:v>
                </c:pt>
                <c:pt idx="66">
                  <c:v>2016</c:v>
                </c:pt>
                <c:pt idx="67">
                  <c:v>2017</c:v>
                </c:pt>
                <c:pt idx="68">
                  <c:v>2018</c:v>
                </c:pt>
                <c:pt idx="69">
                  <c:v>2019</c:v>
                </c:pt>
                <c:pt idx="70">
                  <c:v>2020</c:v>
                </c:pt>
                <c:pt idx="71">
                  <c:v>2021</c:v>
                </c:pt>
                <c:pt idx="72">
                  <c:v>2022</c:v>
                </c:pt>
                <c:pt idx="73">
                  <c:v>2023</c:v>
                </c:pt>
                <c:pt idx="74">
                  <c:v>2024</c:v>
                </c:pt>
                <c:pt idx="75">
                  <c:v>2025</c:v>
                </c:pt>
                <c:pt idx="76">
                  <c:v>2026</c:v>
                </c:pt>
                <c:pt idx="77">
                  <c:v>2027</c:v>
                </c:pt>
                <c:pt idx="78">
                  <c:v>2028</c:v>
                </c:pt>
                <c:pt idx="79">
                  <c:v>2029</c:v>
                </c:pt>
                <c:pt idx="80">
                  <c:v>2030</c:v>
                </c:pt>
                <c:pt idx="81">
                  <c:v>2031</c:v>
                </c:pt>
                <c:pt idx="82">
                  <c:v>2032</c:v>
                </c:pt>
                <c:pt idx="83">
                  <c:v>2033</c:v>
                </c:pt>
                <c:pt idx="84">
                  <c:v>2034</c:v>
                </c:pt>
                <c:pt idx="85">
                  <c:v>2035</c:v>
                </c:pt>
                <c:pt idx="86">
                  <c:v>2036</c:v>
                </c:pt>
                <c:pt idx="87">
                  <c:v>2037</c:v>
                </c:pt>
                <c:pt idx="88">
                  <c:v>2038</c:v>
                </c:pt>
                <c:pt idx="89">
                  <c:v>2039</c:v>
                </c:pt>
                <c:pt idx="90">
                  <c:v>2040</c:v>
                </c:pt>
                <c:pt idx="91">
                  <c:v>2041</c:v>
                </c:pt>
                <c:pt idx="92">
                  <c:v>2042</c:v>
                </c:pt>
                <c:pt idx="93">
                  <c:v>2043</c:v>
                </c:pt>
                <c:pt idx="94">
                  <c:v>2044</c:v>
                </c:pt>
                <c:pt idx="95">
                  <c:v>2045</c:v>
                </c:pt>
                <c:pt idx="96">
                  <c:v>2046</c:v>
                </c:pt>
                <c:pt idx="97">
                  <c:v>2047</c:v>
                </c:pt>
                <c:pt idx="98">
                  <c:v>2048</c:v>
                </c:pt>
                <c:pt idx="99">
                  <c:v>2049</c:v>
                </c:pt>
                <c:pt idx="100">
                  <c:v>2050</c:v>
                </c:pt>
                <c:pt idx="101">
                  <c:v>2051</c:v>
                </c:pt>
                <c:pt idx="102">
                  <c:v>2052</c:v>
                </c:pt>
                <c:pt idx="103">
                  <c:v>2053</c:v>
                </c:pt>
                <c:pt idx="104">
                  <c:v>2054</c:v>
                </c:pt>
                <c:pt idx="105">
                  <c:v>2055</c:v>
                </c:pt>
                <c:pt idx="106">
                  <c:v>2056</c:v>
                </c:pt>
                <c:pt idx="107">
                  <c:v>2057</c:v>
                </c:pt>
                <c:pt idx="108">
                  <c:v>2058</c:v>
                </c:pt>
                <c:pt idx="109">
                  <c:v>2059</c:v>
                </c:pt>
                <c:pt idx="110">
                  <c:v>2060</c:v>
                </c:pt>
                <c:pt idx="111">
                  <c:v>2061</c:v>
                </c:pt>
                <c:pt idx="112">
                  <c:v>2062</c:v>
                </c:pt>
                <c:pt idx="113">
                  <c:v>2063</c:v>
                </c:pt>
                <c:pt idx="114">
                  <c:v>2064</c:v>
                </c:pt>
                <c:pt idx="115">
                  <c:v>2065</c:v>
                </c:pt>
                <c:pt idx="116">
                  <c:v>2066</c:v>
                </c:pt>
                <c:pt idx="117">
                  <c:v>2067</c:v>
                </c:pt>
                <c:pt idx="118">
                  <c:v>2068</c:v>
                </c:pt>
                <c:pt idx="119">
                  <c:v>2069</c:v>
                </c:pt>
                <c:pt idx="120">
                  <c:v>2070</c:v>
                </c:pt>
              </c:numCache>
            </c:numRef>
          </c:cat>
          <c:val>
            <c:numRef>
              <c:f>SMPT!$L$7:$L$127</c:f>
              <c:numCache>
                <c:formatCode>0.0%</c:formatCode>
                <c:ptCount val="121"/>
                <c:pt idx="0">
                  <c:v>0.13019055911528743</c:v>
                </c:pt>
                <c:pt idx="1">
                  <c:v>0.23398759556619653</c:v>
                </c:pt>
                <c:pt idx="2">
                  <c:v>0.16930492045188572</c:v>
                </c:pt>
                <c:pt idx="3">
                  <c:v>2.5769039010979489E-2</c:v>
                </c:pt>
                <c:pt idx="4">
                  <c:v>6.2547345582049774E-2</c:v>
                </c:pt>
                <c:pt idx="5">
                  <c:v>6.1492825268658624E-2</c:v>
                </c:pt>
                <c:pt idx="6">
                  <c:v>8.1093839391564559E-2</c:v>
                </c:pt>
                <c:pt idx="7">
                  <c:v>0.11323136092021735</c:v>
                </c:pt>
                <c:pt idx="8">
                  <c:v>0.15000277894981306</c:v>
                </c:pt>
                <c:pt idx="9">
                  <c:v>6.931874653554404E-2</c:v>
                </c:pt>
                <c:pt idx="10">
                  <c:v>9.8226592773560828E-2</c:v>
                </c:pt>
                <c:pt idx="11">
                  <c:v>7.2436803534624783E-2</c:v>
                </c:pt>
                <c:pt idx="12">
                  <c:v>0.13266275747165501</c:v>
                </c:pt>
                <c:pt idx="13">
                  <c:v>0.10013984192291359</c:v>
                </c:pt>
                <c:pt idx="14">
                  <c:v>7.8080264547503386E-2</c:v>
                </c:pt>
                <c:pt idx="15">
                  <c:v>6.501965313631386E-2</c:v>
                </c:pt>
                <c:pt idx="16">
                  <c:v>6.9145460452193719E-2</c:v>
                </c:pt>
                <c:pt idx="17">
                  <c:v>7.1709748243515392E-2</c:v>
                </c:pt>
                <c:pt idx="18">
                  <c:v>9.9908893022413237E-2</c:v>
                </c:pt>
                <c:pt idx="19">
                  <c:v>0.10206059874005557</c:v>
                </c:pt>
                <c:pt idx="20">
                  <c:v>0.10873175383311362</c:v>
                </c:pt>
                <c:pt idx="21">
                  <c:v>0.1053254765724303</c:v>
                </c:pt>
                <c:pt idx="22">
                  <c:v>0.11425950657736172</c:v>
                </c:pt>
                <c:pt idx="23">
                  <c:v>0.12088020381159792</c:v>
                </c:pt>
                <c:pt idx="24">
                  <c:v>0.15687815761968915</c:v>
                </c:pt>
                <c:pt idx="25">
                  <c:v>0.15064150260846798</c:v>
                </c:pt>
                <c:pt idx="26">
                  <c:v>0.13118269757068823</c:v>
                </c:pt>
                <c:pt idx="27">
                  <c:v>0.11391022169080034</c:v>
                </c:pt>
                <c:pt idx="28">
                  <c:v>0.12856134954569876</c:v>
                </c:pt>
                <c:pt idx="29">
                  <c:v>0.11532021459538599</c:v>
                </c:pt>
                <c:pt idx="30">
                  <c:v>0.14056541348194318</c:v>
                </c:pt>
                <c:pt idx="31">
                  <c:v>0.12151058024158945</c:v>
                </c:pt>
                <c:pt idx="32">
                  <c:v>0.134273507003416</c:v>
                </c:pt>
                <c:pt idx="33">
                  <c:v>9.3560274675633881E-2</c:v>
                </c:pt>
                <c:pt idx="34">
                  <c:v>6.5751593990554191E-2</c:v>
                </c:pt>
                <c:pt idx="35">
                  <c:v>5.8742911377240192E-2</c:v>
                </c:pt>
                <c:pt idx="36">
                  <c:v>4.9780026385541465E-2</c:v>
                </c:pt>
                <c:pt idx="37">
                  <c:v>2.7028771725053913E-2</c:v>
                </c:pt>
                <c:pt idx="38">
                  <c:v>4.5128035830362068E-2</c:v>
                </c:pt>
                <c:pt idx="39">
                  <c:v>5.3423873890501072E-2</c:v>
                </c:pt>
                <c:pt idx="40">
                  <c:v>5.7177949398921735E-2</c:v>
                </c:pt>
                <c:pt idx="41">
                  <c:v>3.8284186627443484E-2</c:v>
                </c:pt>
                <c:pt idx="42">
                  <c:v>3.5314775873663828E-2</c:v>
                </c:pt>
                <c:pt idx="43">
                  <c:v>1.893208775836186E-2</c:v>
                </c:pt>
                <c:pt idx="44">
                  <c:v>1.6683129374855943E-2</c:v>
                </c:pt>
                <c:pt idx="45">
                  <c:v>2.5446848847053394E-2</c:v>
                </c:pt>
                <c:pt idx="46">
                  <c:v>2.3418741989144953E-2</c:v>
                </c:pt>
                <c:pt idx="47">
                  <c:v>1.4875612108859571E-2</c:v>
                </c:pt>
                <c:pt idx="48">
                  <c:v>1.9604603794753039E-2</c:v>
                </c:pt>
                <c:pt idx="49">
                  <c:v>2.5277779586764915E-2</c:v>
                </c:pt>
                <c:pt idx="50">
                  <c:v>3.5968636868211279E-2</c:v>
                </c:pt>
                <c:pt idx="51">
                  <c:v>3.2776196259540979E-2</c:v>
                </c:pt>
                <c:pt idx="52">
                  <c:v>3.6044563660777129E-2</c:v>
                </c:pt>
                <c:pt idx="53">
                  <c:v>2.4504792910182704E-2</c:v>
                </c:pt>
                <c:pt idx="54">
                  <c:v>3.466337462610114E-2</c:v>
                </c:pt>
                <c:pt idx="55">
                  <c:v>2.6830149487787391E-2</c:v>
                </c:pt>
                <c:pt idx="56">
                  <c:v>3.3401757235941298E-2</c:v>
                </c:pt>
                <c:pt idx="57">
                  <c:v>2.5081511046535887E-2</c:v>
                </c:pt>
                <c:pt idx="58">
                  <c:v>2.3589811263355465E-2</c:v>
                </c:pt>
                <c:pt idx="59">
                  <c:v>1.6917974358883203E-3</c:v>
                </c:pt>
                <c:pt idx="60">
                  <c:v>2.389180691472137E-2</c:v>
                </c:pt>
                <c:pt idx="61">
                  <c:v>1.5134693796572618E-2</c:v>
                </c:pt>
                <c:pt idx="62">
                  <c:v>1.3426582546077315E-2</c:v>
                </c:pt>
                <c:pt idx="63">
                  <c:v>7.7440596967466302E-3</c:v>
                </c:pt>
                <c:pt idx="64">
                  <c:v>6.3999626292603473E-3</c:v>
                </c:pt>
                <c:pt idx="65">
                  <c:v>9.8151553751988363E-3</c:v>
                </c:pt>
                <c:pt idx="66">
                  <c:v>1.0930739332510653E-2</c:v>
                </c:pt>
                <c:pt idx="67">
                  <c:v>1.9168785644159136E-2</c:v>
                </c:pt>
                <c:pt idx="68">
                  <c:v>1.3838633117829957E-2</c:v>
                </c:pt>
                <c:pt idx="69">
                  <c:v>1.85565140221986E-2</c:v>
                </c:pt>
                <c:pt idx="70">
                  <c:v>-3.4491519212092259E-2</c:v>
                </c:pt>
                <c:pt idx="71">
                  <c:v>5.0701045154895263E-2</c:v>
                </c:pt>
                <c:pt idx="72">
                  <c:v>5.2350052078948162E-2</c:v>
                </c:pt>
                <c:pt idx="73">
                  <c:v>3.8685368047771007E-2</c:v>
                </c:pt>
                <c:pt idx="74">
                  <c:v>2.3787509281267827E-2</c:v>
                </c:pt>
                <c:pt idx="75">
                  <c:v>1.333666E-2</c:v>
                </c:pt>
                <c:pt idx="76">
                  <c:v>1.6662599999999861E-2</c:v>
                </c:pt>
                <c:pt idx="77">
                  <c:v>2.0977279999999876E-2</c:v>
                </c:pt>
                <c:pt idx="78">
                  <c:v>2.2892750000000239E-2</c:v>
                </c:pt>
                <c:pt idx="79">
                  <c:v>2.3605000000000098E-2</c:v>
                </c:pt>
                <c:pt idx="80">
                  <c:v>2.5334750000000072E-2</c:v>
                </c:pt>
                <c:pt idx="81">
                  <c:v>2.4927750000000248E-2</c:v>
                </c:pt>
                <c:pt idx="82">
                  <c:v>2.4520749999999758E-2</c:v>
                </c:pt>
                <c:pt idx="83">
                  <c:v>2.4215499999999945E-2</c:v>
                </c:pt>
                <c:pt idx="84">
                  <c:v>2.3808500000000121E-2</c:v>
                </c:pt>
                <c:pt idx="85">
                  <c:v>2.3401500000000075E-2</c:v>
                </c:pt>
                <c:pt idx="86">
                  <c:v>2.309625000000004E-2</c:v>
                </c:pt>
                <c:pt idx="87">
                  <c:v>2.2689250000000216E-2</c:v>
                </c:pt>
                <c:pt idx="88">
                  <c:v>2.2282249999999948E-2</c:v>
                </c:pt>
                <c:pt idx="89">
                  <c:v>2.1976999999999913E-2</c:v>
                </c:pt>
                <c:pt idx="90">
                  <c:v>2.1570000000000089E-2</c:v>
                </c:pt>
                <c:pt idx="91">
                  <c:v>2.1570000000000089E-2</c:v>
                </c:pt>
                <c:pt idx="92">
                  <c:v>2.1570000000000089E-2</c:v>
                </c:pt>
                <c:pt idx="93">
                  <c:v>2.1570000000000089E-2</c:v>
                </c:pt>
                <c:pt idx="94">
                  <c:v>2.1570000000000089E-2</c:v>
                </c:pt>
                <c:pt idx="95">
                  <c:v>2.1570000000000089E-2</c:v>
                </c:pt>
                <c:pt idx="96">
                  <c:v>2.1570000000000089E-2</c:v>
                </c:pt>
                <c:pt idx="97">
                  <c:v>2.1570000000000089E-2</c:v>
                </c:pt>
                <c:pt idx="98">
                  <c:v>2.1570000000000089E-2</c:v>
                </c:pt>
                <c:pt idx="99">
                  <c:v>2.1569999999999867E-2</c:v>
                </c:pt>
                <c:pt idx="100">
                  <c:v>2.1570000000000089E-2</c:v>
                </c:pt>
                <c:pt idx="101">
                  <c:v>2.1570000000000089E-2</c:v>
                </c:pt>
                <c:pt idx="102">
                  <c:v>2.1570000000000089E-2</c:v>
                </c:pt>
                <c:pt idx="103">
                  <c:v>2.1570000000000089E-2</c:v>
                </c:pt>
                <c:pt idx="104">
                  <c:v>2.1570000000000089E-2</c:v>
                </c:pt>
                <c:pt idx="105">
                  <c:v>2.1570000000000089E-2</c:v>
                </c:pt>
                <c:pt idx="106">
                  <c:v>2.1570000000000089E-2</c:v>
                </c:pt>
                <c:pt idx="107">
                  <c:v>2.1570000000000089E-2</c:v>
                </c:pt>
                <c:pt idx="108">
                  <c:v>2.1570000000000089E-2</c:v>
                </c:pt>
                <c:pt idx="109">
                  <c:v>2.1570000000000089E-2</c:v>
                </c:pt>
                <c:pt idx="110">
                  <c:v>2.1570000000000089E-2</c:v>
                </c:pt>
                <c:pt idx="111">
                  <c:v>2.1570000000000089E-2</c:v>
                </c:pt>
                <c:pt idx="112">
                  <c:v>2.1570000000000089E-2</c:v>
                </c:pt>
                <c:pt idx="113">
                  <c:v>2.1570000000000089E-2</c:v>
                </c:pt>
                <c:pt idx="114">
                  <c:v>2.1570000000000089E-2</c:v>
                </c:pt>
                <c:pt idx="115">
                  <c:v>2.1570000000000089E-2</c:v>
                </c:pt>
                <c:pt idx="116">
                  <c:v>2.1569999999999867E-2</c:v>
                </c:pt>
                <c:pt idx="117">
                  <c:v>2.1570000000000089E-2</c:v>
                </c:pt>
                <c:pt idx="118">
                  <c:v>2.1569999999999867E-2</c:v>
                </c:pt>
                <c:pt idx="119">
                  <c:v>2.1570000000000089E-2</c:v>
                </c:pt>
                <c:pt idx="120">
                  <c:v>2.1569999999999867E-2</c:v>
                </c:pt>
              </c:numCache>
            </c:numRef>
          </c:val>
          <c:smooth val="0"/>
          <c:extLst>
            <c:ext xmlns:c16="http://schemas.microsoft.com/office/drawing/2014/chart" uri="{C3380CC4-5D6E-409C-BE32-E72D297353CC}">
              <c16:uniqueId val="{00000003-6D18-419D-AD9F-91222F6DC6E5}"/>
            </c:ext>
          </c:extLst>
        </c:ser>
        <c:dLbls>
          <c:showLegendKey val="0"/>
          <c:showVal val="0"/>
          <c:showCatName val="0"/>
          <c:showSerName val="0"/>
          <c:showPercent val="0"/>
          <c:showBubbleSize val="0"/>
        </c:dLbls>
        <c:smooth val="0"/>
        <c:axId val="105813120"/>
        <c:axId val="105815040"/>
      </c:lineChart>
      <c:catAx>
        <c:axId val="105813120"/>
        <c:scaling>
          <c:orientation val="minMax"/>
        </c:scaling>
        <c:delete val="0"/>
        <c:axPos val="b"/>
        <c:numFmt formatCode="General" sourceLinked="1"/>
        <c:majorTickMark val="out"/>
        <c:minorTickMark val="none"/>
        <c:tickLblPos val="nextTo"/>
        <c:crossAx val="105815040"/>
        <c:crosses val="autoZero"/>
        <c:auto val="1"/>
        <c:lblAlgn val="ctr"/>
        <c:lblOffset val="100"/>
        <c:noMultiLvlLbl val="0"/>
      </c:catAx>
      <c:valAx>
        <c:axId val="105815040"/>
        <c:scaling>
          <c:orientation val="minMax"/>
          <c:max val="0.1"/>
          <c:min val="-2.0000000000000004E-2"/>
        </c:scaling>
        <c:delete val="0"/>
        <c:axPos val="l"/>
        <c:majorGridlines/>
        <c:numFmt formatCode="0.0%" sourceLinked="1"/>
        <c:majorTickMark val="out"/>
        <c:minorTickMark val="none"/>
        <c:tickLblPos val="nextTo"/>
        <c:crossAx val="105813120"/>
        <c:crosses val="autoZero"/>
        <c:crossBetween val="between"/>
      </c:valAx>
    </c:plotArea>
    <c:legend>
      <c:legendPos val="r"/>
      <c:overlay val="0"/>
    </c:legend>
    <c:plotVisOnly val="1"/>
    <c:dispBlanksAs val="gap"/>
    <c:showDLblsOverMax val="0"/>
  </c:chart>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SMPT_AP!$H$5</c:f>
              <c:strCache>
                <c:ptCount val="1"/>
              </c:strCache>
            </c:strRef>
          </c:tx>
          <c:marker>
            <c:symbol val="none"/>
          </c:marker>
          <c:cat>
            <c:numRef>
              <c:f>SMPT_AP!$B$7:$B$127</c:f>
              <c:numCache>
                <c:formatCode>General</c:formatCode>
                <c:ptCount val="121"/>
                <c:pt idx="0">
                  <c:v>1950</c:v>
                </c:pt>
                <c:pt idx="1">
                  <c:v>1951</c:v>
                </c:pt>
                <c:pt idx="2">
                  <c:v>1952</c:v>
                </c:pt>
                <c:pt idx="3">
                  <c:v>1953</c:v>
                </c:pt>
                <c:pt idx="4">
                  <c:v>1954</c:v>
                </c:pt>
                <c:pt idx="5">
                  <c:v>1955</c:v>
                </c:pt>
                <c:pt idx="6">
                  <c:v>1956</c:v>
                </c:pt>
                <c:pt idx="7">
                  <c:v>1957</c:v>
                </c:pt>
                <c:pt idx="8">
                  <c:v>1958</c:v>
                </c:pt>
                <c:pt idx="9">
                  <c:v>1959</c:v>
                </c:pt>
                <c:pt idx="10">
                  <c:v>1960</c:v>
                </c:pt>
                <c:pt idx="11">
                  <c:v>1961</c:v>
                </c:pt>
                <c:pt idx="12">
                  <c:v>1962</c:v>
                </c:pt>
                <c:pt idx="13">
                  <c:v>1963</c:v>
                </c:pt>
                <c:pt idx="14">
                  <c:v>1964</c:v>
                </c:pt>
                <c:pt idx="15">
                  <c:v>1965</c:v>
                </c:pt>
                <c:pt idx="16">
                  <c:v>1966</c:v>
                </c:pt>
                <c:pt idx="17">
                  <c:v>1967</c:v>
                </c:pt>
                <c:pt idx="18">
                  <c:v>1968</c:v>
                </c:pt>
                <c:pt idx="19">
                  <c:v>1969</c:v>
                </c:pt>
                <c:pt idx="20">
                  <c:v>1970</c:v>
                </c:pt>
                <c:pt idx="21">
                  <c:v>1971</c:v>
                </c:pt>
                <c:pt idx="22">
                  <c:v>1972</c:v>
                </c:pt>
                <c:pt idx="23">
                  <c:v>1973</c:v>
                </c:pt>
                <c:pt idx="24">
                  <c:v>1974</c:v>
                </c:pt>
                <c:pt idx="25">
                  <c:v>1975</c:v>
                </c:pt>
                <c:pt idx="26">
                  <c:v>1976</c:v>
                </c:pt>
                <c:pt idx="27">
                  <c:v>1977</c:v>
                </c:pt>
                <c:pt idx="28">
                  <c:v>1978</c:v>
                </c:pt>
                <c:pt idx="29">
                  <c:v>1979</c:v>
                </c:pt>
                <c:pt idx="30">
                  <c:v>1980</c:v>
                </c:pt>
                <c:pt idx="31">
                  <c:v>1981</c:v>
                </c:pt>
                <c:pt idx="32">
                  <c:v>1982</c:v>
                </c:pt>
                <c:pt idx="33">
                  <c:v>1983</c:v>
                </c:pt>
                <c:pt idx="34">
                  <c:v>1984</c:v>
                </c:pt>
                <c:pt idx="35">
                  <c:v>1985</c:v>
                </c:pt>
                <c:pt idx="36">
                  <c:v>1986</c:v>
                </c:pt>
                <c:pt idx="37">
                  <c:v>1987</c:v>
                </c:pt>
                <c:pt idx="38">
                  <c:v>1988</c:v>
                </c:pt>
                <c:pt idx="39">
                  <c:v>1989</c:v>
                </c:pt>
                <c:pt idx="40">
                  <c:v>1990</c:v>
                </c:pt>
                <c:pt idx="41">
                  <c:v>1991</c:v>
                </c:pt>
                <c:pt idx="42">
                  <c:v>1992</c:v>
                </c:pt>
                <c:pt idx="43">
                  <c:v>1993</c:v>
                </c:pt>
                <c:pt idx="44">
                  <c:v>1994</c:v>
                </c:pt>
                <c:pt idx="45">
                  <c:v>1995</c:v>
                </c:pt>
                <c:pt idx="46">
                  <c:v>1996</c:v>
                </c:pt>
                <c:pt idx="47">
                  <c:v>1997</c:v>
                </c:pt>
                <c:pt idx="48">
                  <c:v>1998</c:v>
                </c:pt>
                <c:pt idx="49">
                  <c:v>1999</c:v>
                </c:pt>
                <c:pt idx="50">
                  <c:v>2000</c:v>
                </c:pt>
                <c:pt idx="51">
                  <c:v>2001</c:v>
                </c:pt>
                <c:pt idx="52">
                  <c:v>2002</c:v>
                </c:pt>
                <c:pt idx="53">
                  <c:v>2003</c:v>
                </c:pt>
                <c:pt idx="54">
                  <c:v>2004</c:v>
                </c:pt>
                <c:pt idx="55">
                  <c:v>2005</c:v>
                </c:pt>
                <c:pt idx="56">
                  <c:v>2006</c:v>
                </c:pt>
                <c:pt idx="57">
                  <c:v>2007</c:v>
                </c:pt>
                <c:pt idx="58">
                  <c:v>2008</c:v>
                </c:pt>
                <c:pt idx="59">
                  <c:v>2009</c:v>
                </c:pt>
                <c:pt idx="60">
                  <c:v>2010</c:v>
                </c:pt>
                <c:pt idx="61">
                  <c:v>2011</c:v>
                </c:pt>
                <c:pt idx="62">
                  <c:v>2012</c:v>
                </c:pt>
                <c:pt idx="63">
                  <c:v>2013</c:v>
                </c:pt>
                <c:pt idx="64">
                  <c:v>2014</c:v>
                </c:pt>
                <c:pt idx="65">
                  <c:v>2015</c:v>
                </c:pt>
                <c:pt idx="66">
                  <c:v>2016</c:v>
                </c:pt>
                <c:pt idx="67">
                  <c:v>2017</c:v>
                </c:pt>
                <c:pt idx="68">
                  <c:v>2018</c:v>
                </c:pt>
                <c:pt idx="69">
                  <c:v>2019</c:v>
                </c:pt>
                <c:pt idx="70">
                  <c:v>2020</c:v>
                </c:pt>
                <c:pt idx="71">
                  <c:v>2021</c:v>
                </c:pt>
                <c:pt idx="72">
                  <c:v>2022</c:v>
                </c:pt>
                <c:pt idx="73">
                  <c:v>2023</c:v>
                </c:pt>
                <c:pt idx="74">
                  <c:v>2024</c:v>
                </c:pt>
                <c:pt idx="75">
                  <c:v>2025</c:v>
                </c:pt>
                <c:pt idx="76">
                  <c:v>2026</c:v>
                </c:pt>
                <c:pt idx="77">
                  <c:v>2027</c:v>
                </c:pt>
                <c:pt idx="78">
                  <c:v>2028</c:v>
                </c:pt>
                <c:pt idx="79">
                  <c:v>2029</c:v>
                </c:pt>
                <c:pt idx="80">
                  <c:v>2030</c:v>
                </c:pt>
                <c:pt idx="81">
                  <c:v>2031</c:v>
                </c:pt>
                <c:pt idx="82">
                  <c:v>2032</c:v>
                </c:pt>
                <c:pt idx="83">
                  <c:v>2033</c:v>
                </c:pt>
                <c:pt idx="84">
                  <c:v>2034</c:v>
                </c:pt>
                <c:pt idx="85">
                  <c:v>2035</c:v>
                </c:pt>
                <c:pt idx="86">
                  <c:v>2036</c:v>
                </c:pt>
                <c:pt idx="87">
                  <c:v>2037</c:v>
                </c:pt>
                <c:pt idx="88">
                  <c:v>2038</c:v>
                </c:pt>
                <c:pt idx="89">
                  <c:v>2039</c:v>
                </c:pt>
                <c:pt idx="90">
                  <c:v>2040</c:v>
                </c:pt>
                <c:pt idx="91">
                  <c:v>2041</c:v>
                </c:pt>
                <c:pt idx="92">
                  <c:v>2042</c:v>
                </c:pt>
                <c:pt idx="93">
                  <c:v>2043</c:v>
                </c:pt>
                <c:pt idx="94">
                  <c:v>2044</c:v>
                </c:pt>
                <c:pt idx="95">
                  <c:v>2045</c:v>
                </c:pt>
                <c:pt idx="96">
                  <c:v>2046</c:v>
                </c:pt>
                <c:pt idx="97">
                  <c:v>2047</c:v>
                </c:pt>
                <c:pt idx="98">
                  <c:v>2048</c:v>
                </c:pt>
                <c:pt idx="99">
                  <c:v>2049</c:v>
                </c:pt>
                <c:pt idx="100">
                  <c:v>2050</c:v>
                </c:pt>
                <c:pt idx="101">
                  <c:v>2051</c:v>
                </c:pt>
                <c:pt idx="102">
                  <c:v>2052</c:v>
                </c:pt>
                <c:pt idx="103">
                  <c:v>2053</c:v>
                </c:pt>
                <c:pt idx="104">
                  <c:v>2054</c:v>
                </c:pt>
                <c:pt idx="105">
                  <c:v>2055</c:v>
                </c:pt>
                <c:pt idx="106">
                  <c:v>2056</c:v>
                </c:pt>
                <c:pt idx="107">
                  <c:v>2057</c:v>
                </c:pt>
                <c:pt idx="108">
                  <c:v>2058</c:v>
                </c:pt>
                <c:pt idx="109">
                  <c:v>2059</c:v>
                </c:pt>
                <c:pt idx="110">
                  <c:v>2060</c:v>
                </c:pt>
                <c:pt idx="111">
                  <c:v>2061</c:v>
                </c:pt>
                <c:pt idx="112">
                  <c:v>2062</c:v>
                </c:pt>
                <c:pt idx="113">
                  <c:v>2063</c:v>
                </c:pt>
                <c:pt idx="114">
                  <c:v>2064</c:v>
                </c:pt>
                <c:pt idx="115">
                  <c:v>2065</c:v>
                </c:pt>
                <c:pt idx="116">
                  <c:v>2066</c:v>
                </c:pt>
                <c:pt idx="117">
                  <c:v>2067</c:v>
                </c:pt>
                <c:pt idx="118">
                  <c:v>2068</c:v>
                </c:pt>
                <c:pt idx="119">
                  <c:v>2069</c:v>
                </c:pt>
                <c:pt idx="120">
                  <c:v>2070</c:v>
                </c:pt>
              </c:numCache>
            </c:numRef>
          </c:cat>
          <c:val>
            <c:numRef>
              <c:f>SMPT_AP!$H$7:$H$127</c:f>
              <c:numCache>
                <c:formatCode>0.0%</c:formatCode>
                <c:ptCount val="121"/>
              </c:numCache>
            </c:numRef>
          </c:val>
          <c:smooth val="0"/>
          <c:extLst>
            <c:ext xmlns:c16="http://schemas.microsoft.com/office/drawing/2014/chart" uri="{C3380CC4-5D6E-409C-BE32-E72D297353CC}">
              <c16:uniqueId val="{00000000-E1BB-452D-AA8A-74482BAF4F2C}"/>
            </c:ext>
          </c:extLst>
        </c:ser>
        <c:ser>
          <c:idx val="1"/>
          <c:order val="1"/>
          <c:tx>
            <c:strRef>
              <c:f>SMPT_AP!$J$5</c:f>
              <c:strCache>
                <c:ptCount val="1"/>
                <c:pt idx="0">
                  <c:v>Sc_1,0%</c:v>
                </c:pt>
              </c:strCache>
            </c:strRef>
          </c:tx>
          <c:marker>
            <c:symbol val="none"/>
          </c:marker>
          <c:cat>
            <c:numRef>
              <c:f>SMPT_AP!$B$7:$B$127</c:f>
              <c:numCache>
                <c:formatCode>General</c:formatCode>
                <c:ptCount val="121"/>
                <c:pt idx="0">
                  <c:v>1950</c:v>
                </c:pt>
                <c:pt idx="1">
                  <c:v>1951</c:v>
                </c:pt>
                <c:pt idx="2">
                  <c:v>1952</c:v>
                </c:pt>
                <c:pt idx="3">
                  <c:v>1953</c:v>
                </c:pt>
                <c:pt idx="4">
                  <c:v>1954</c:v>
                </c:pt>
                <c:pt idx="5">
                  <c:v>1955</c:v>
                </c:pt>
                <c:pt idx="6">
                  <c:v>1956</c:v>
                </c:pt>
                <c:pt idx="7">
                  <c:v>1957</c:v>
                </c:pt>
                <c:pt idx="8">
                  <c:v>1958</c:v>
                </c:pt>
                <c:pt idx="9">
                  <c:v>1959</c:v>
                </c:pt>
                <c:pt idx="10">
                  <c:v>1960</c:v>
                </c:pt>
                <c:pt idx="11">
                  <c:v>1961</c:v>
                </c:pt>
                <c:pt idx="12">
                  <c:v>1962</c:v>
                </c:pt>
                <c:pt idx="13">
                  <c:v>1963</c:v>
                </c:pt>
                <c:pt idx="14">
                  <c:v>1964</c:v>
                </c:pt>
                <c:pt idx="15">
                  <c:v>1965</c:v>
                </c:pt>
                <c:pt idx="16">
                  <c:v>1966</c:v>
                </c:pt>
                <c:pt idx="17">
                  <c:v>1967</c:v>
                </c:pt>
                <c:pt idx="18">
                  <c:v>1968</c:v>
                </c:pt>
                <c:pt idx="19">
                  <c:v>1969</c:v>
                </c:pt>
                <c:pt idx="20">
                  <c:v>1970</c:v>
                </c:pt>
                <c:pt idx="21">
                  <c:v>1971</c:v>
                </c:pt>
                <c:pt idx="22">
                  <c:v>1972</c:v>
                </c:pt>
                <c:pt idx="23">
                  <c:v>1973</c:v>
                </c:pt>
                <c:pt idx="24">
                  <c:v>1974</c:v>
                </c:pt>
                <c:pt idx="25">
                  <c:v>1975</c:v>
                </c:pt>
                <c:pt idx="26">
                  <c:v>1976</c:v>
                </c:pt>
                <c:pt idx="27">
                  <c:v>1977</c:v>
                </c:pt>
                <c:pt idx="28">
                  <c:v>1978</c:v>
                </c:pt>
                <c:pt idx="29">
                  <c:v>1979</c:v>
                </c:pt>
                <c:pt idx="30">
                  <c:v>1980</c:v>
                </c:pt>
                <c:pt idx="31">
                  <c:v>1981</c:v>
                </c:pt>
                <c:pt idx="32">
                  <c:v>1982</c:v>
                </c:pt>
                <c:pt idx="33">
                  <c:v>1983</c:v>
                </c:pt>
                <c:pt idx="34">
                  <c:v>1984</c:v>
                </c:pt>
                <c:pt idx="35">
                  <c:v>1985</c:v>
                </c:pt>
                <c:pt idx="36">
                  <c:v>1986</c:v>
                </c:pt>
                <c:pt idx="37">
                  <c:v>1987</c:v>
                </c:pt>
                <c:pt idx="38">
                  <c:v>1988</c:v>
                </c:pt>
                <c:pt idx="39">
                  <c:v>1989</c:v>
                </c:pt>
                <c:pt idx="40">
                  <c:v>1990</c:v>
                </c:pt>
                <c:pt idx="41">
                  <c:v>1991</c:v>
                </c:pt>
                <c:pt idx="42">
                  <c:v>1992</c:v>
                </c:pt>
                <c:pt idx="43">
                  <c:v>1993</c:v>
                </c:pt>
                <c:pt idx="44">
                  <c:v>1994</c:v>
                </c:pt>
                <c:pt idx="45">
                  <c:v>1995</c:v>
                </c:pt>
                <c:pt idx="46">
                  <c:v>1996</c:v>
                </c:pt>
                <c:pt idx="47">
                  <c:v>1997</c:v>
                </c:pt>
                <c:pt idx="48">
                  <c:v>1998</c:v>
                </c:pt>
                <c:pt idx="49">
                  <c:v>1999</c:v>
                </c:pt>
                <c:pt idx="50">
                  <c:v>2000</c:v>
                </c:pt>
                <c:pt idx="51">
                  <c:v>2001</c:v>
                </c:pt>
                <c:pt idx="52">
                  <c:v>2002</c:v>
                </c:pt>
                <c:pt idx="53">
                  <c:v>2003</c:v>
                </c:pt>
                <c:pt idx="54">
                  <c:v>2004</c:v>
                </c:pt>
                <c:pt idx="55">
                  <c:v>2005</c:v>
                </c:pt>
                <c:pt idx="56">
                  <c:v>2006</c:v>
                </c:pt>
                <c:pt idx="57">
                  <c:v>2007</c:v>
                </c:pt>
                <c:pt idx="58">
                  <c:v>2008</c:v>
                </c:pt>
                <c:pt idx="59">
                  <c:v>2009</c:v>
                </c:pt>
                <c:pt idx="60">
                  <c:v>2010</c:v>
                </c:pt>
                <c:pt idx="61">
                  <c:v>2011</c:v>
                </c:pt>
                <c:pt idx="62">
                  <c:v>2012</c:v>
                </c:pt>
                <c:pt idx="63">
                  <c:v>2013</c:v>
                </c:pt>
                <c:pt idx="64">
                  <c:v>2014</c:v>
                </c:pt>
                <c:pt idx="65">
                  <c:v>2015</c:v>
                </c:pt>
                <c:pt idx="66">
                  <c:v>2016</c:v>
                </c:pt>
                <c:pt idx="67">
                  <c:v>2017</c:v>
                </c:pt>
                <c:pt idx="68">
                  <c:v>2018</c:v>
                </c:pt>
                <c:pt idx="69">
                  <c:v>2019</c:v>
                </c:pt>
                <c:pt idx="70">
                  <c:v>2020</c:v>
                </c:pt>
                <c:pt idx="71">
                  <c:v>2021</c:v>
                </c:pt>
                <c:pt idx="72">
                  <c:v>2022</c:v>
                </c:pt>
                <c:pt idx="73">
                  <c:v>2023</c:v>
                </c:pt>
                <c:pt idx="74">
                  <c:v>2024</c:v>
                </c:pt>
                <c:pt idx="75">
                  <c:v>2025</c:v>
                </c:pt>
                <c:pt idx="76">
                  <c:v>2026</c:v>
                </c:pt>
                <c:pt idx="77">
                  <c:v>2027</c:v>
                </c:pt>
                <c:pt idx="78">
                  <c:v>2028</c:v>
                </c:pt>
                <c:pt idx="79">
                  <c:v>2029</c:v>
                </c:pt>
                <c:pt idx="80">
                  <c:v>2030</c:v>
                </c:pt>
                <c:pt idx="81">
                  <c:v>2031</c:v>
                </c:pt>
                <c:pt idx="82">
                  <c:v>2032</c:v>
                </c:pt>
                <c:pt idx="83">
                  <c:v>2033</c:v>
                </c:pt>
                <c:pt idx="84">
                  <c:v>2034</c:v>
                </c:pt>
                <c:pt idx="85">
                  <c:v>2035</c:v>
                </c:pt>
                <c:pt idx="86">
                  <c:v>2036</c:v>
                </c:pt>
                <c:pt idx="87">
                  <c:v>2037</c:v>
                </c:pt>
                <c:pt idx="88">
                  <c:v>2038</c:v>
                </c:pt>
                <c:pt idx="89">
                  <c:v>2039</c:v>
                </c:pt>
                <c:pt idx="90">
                  <c:v>2040</c:v>
                </c:pt>
                <c:pt idx="91">
                  <c:v>2041</c:v>
                </c:pt>
                <c:pt idx="92">
                  <c:v>2042</c:v>
                </c:pt>
                <c:pt idx="93">
                  <c:v>2043</c:v>
                </c:pt>
                <c:pt idx="94">
                  <c:v>2044</c:v>
                </c:pt>
                <c:pt idx="95">
                  <c:v>2045</c:v>
                </c:pt>
                <c:pt idx="96">
                  <c:v>2046</c:v>
                </c:pt>
                <c:pt idx="97">
                  <c:v>2047</c:v>
                </c:pt>
                <c:pt idx="98">
                  <c:v>2048</c:v>
                </c:pt>
                <c:pt idx="99">
                  <c:v>2049</c:v>
                </c:pt>
                <c:pt idx="100">
                  <c:v>2050</c:v>
                </c:pt>
                <c:pt idx="101">
                  <c:v>2051</c:v>
                </c:pt>
                <c:pt idx="102">
                  <c:v>2052</c:v>
                </c:pt>
                <c:pt idx="103">
                  <c:v>2053</c:v>
                </c:pt>
                <c:pt idx="104">
                  <c:v>2054</c:v>
                </c:pt>
                <c:pt idx="105">
                  <c:v>2055</c:v>
                </c:pt>
                <c:pt idx="106">
                  <c:v>2056</c:v>
                </c:pt>
                <c:pt idx="107">
                  <c:v>2057</c:v>
                </c:pt>
                <c:pt idx="108">
                  <c:v>2058</c:v>
                </c:pt>
                <c:pt idx="109">
                  <c:v>2059</c:v>
                </c:pt>
                <c:pt idx="110">
                  <c:v>2060</c:v>
                </c:pt>
                <c:pt idx="111">
                  <c:v>2061</c:v>
                </c:pt>
                <c:pt idx="112">
                  <c:v>2062</c:v>
                </c:pt>
                <c:pt idx="113">
                  <c:v>2063</c:v>
                </c:pt>
                <c:pt idx="114">
                  <c:v>2064</c:v>
                </c:pt>
                <c:pt idx="115">
                  <c:v>2065</c:v>
                </c:pt>
                <c:pt idx="116">
                  <c:v>2066</c:v>
                </c:pt>
                <c:pt idx="117">
                  <c:v>2067</c:v>
                </c:pt>
                <c:pt idx="118">
                  <c:v>2068</c:v>
                </c:pt>
                <c:pt idx="119">
                  <c:v>2069</c:v>
                </c:pt>
                <c:pt idx="120">
                  <c:v>2070</c:v>
                </c:pt>
              </c:numCache>
            </c:numRef>
          </c:cat>
          <c:val>
            <c:numRef>
              <c:f>SMPT_AP!$J$7:$J$127</c:f>
              <c:numCache>
                <c:formatCode>0.0%</c:formatCode>
                <c:ptCount val="121"/>
                <c:pt idx="0">
                  <c:v>0.13019055911528743</c:v>
                </c:pt>
                <c:pt idx="1">
                  <c:v>0.23398759556619653</c:v>
                </c:pt>
                <c:pt idx="2">
                  <c:v>0.16930492045188572</c:v>
                </c:pt>
                <c:pt idx="3">
                  <c:v>2.5769039010979489E-2</c:v>
                </c:pt>
                <c:pt idx="4">
                  <c:v>6.2547345582049774E-2</c:v>
                </c:pt>
                <c:pt idx="5">
                  <c:v>6.1492825268658624E-2</c:v>
                </c:pt>
                <c:pt idx="6">
                  <c:v>8.1093839391564559E-2</c:v>
                </c:pt>
                <c:pt idx="7">
                  <c:v>0.11323136092021735</c:v>
                </c:pt>
                <c:pt idx="8">
                  <c:v>0.15000277894981306</c:v>
                </c:pt>
                <c:pt idx="9">
                  <c:v>6.931874653554404E-2</c:v>
                </c:pt>
                <c:pt idx="10">
                  <c:v>9.8226592773560828E-2</c:v>
                </c:pt>
                <c:pt idx="11">
                  <c:v>7.2436803534624783E-2</c:v>
                </c:pt>
                <c:pt idx="12">
                  <c:v>0.13266275747165501</c:v>
                </c:pt>
                <c:pt idx="13">
                  <c:v>0.10013984192291359</c:v>
                </c:pt>
                <c:pt idx="14">
                  <c:v>7.8080264547503386E-2</c:v>
                </c:pt>
                <c:pt idx="15">
                  <c:v>6.501965313631386E-2</c:v>
                </c:pt>
                <c:pt idx="16">
                  <c:v>6.9145460452193719E-2</c:v>
                </c:pt>
                <c:pt idx="17">
                  <c:v>7.1709748243515392E-2</c:v>
                </c:pt>
                <c:pt idx="18">
                  <c:v>9.9908893022413237E-2</c:v>
                </c:pt>
                <c:pt idx="19">
                  <c:v>0.10206059874005557</c:v>
                </c:pt>
                <c:pt idx="20">
                  <c:v>0.10873175383311362</c:v>
                </c:pt>
                <c:pt idx="21">
                  <c:v>0.1053254765724303</c:v>
                </c:pt>
                <c:pt idx="22">
                  <c:v>0.11425950657736172</c:v>
                </c:pt>
                <c:pt idx="23">
                  <c:v>0.12088020381159792</c:v>
                </c:pt>
                <c:pt idx="24">
                  <c:v>0.15687815761968915</c:v>
                </c:pt>
                <c:pt idx="25">
                  <c:v>0.15064150260846798</c:v>
                </c:pt>
                <c:pt idx="26">
                  <c:v>0.13118269757068823</c:v>
                </c:pt>
                <c:pt idx="27">
                  <c:v>0.11391022169080034</c:v>
                </c:pt>
                <c:pt idx="28">
                  <c:v>0.12856134954569876</c:v>
                </c:pt>
                <c:pt idx="29">
                  <c:v>0.11532021459538599</c:v>
                </c:pt>
                <c:pt idx="30">
                  <c:v>0.14056541348194318</c:v>
                </c:pt>
                <c:pt idx="31">
                  <c:v>0.12151058024158945</c:v>
                </c:pt>
                <c:pt idx="32">
                  <c:v>0.134273507003416</c:v>
                </c:pt>
                <c:pt idx="33">
                  <c:v>9.3560274675633881E-2</c:v>
                </c:pt>
                <c:pt idx="34">
                  <c:v>6.5751593990554191E-2</c:v>
                </c:pt>
                <c:pt idx="35">
                  <c:v>5.8742911377240192E-2</c:v>
                </c:pt>
                <c:pt idx="36">
                  <c:v>4.9780026385541465E-2</c:v>
                </c:pt>
                <c:pt idx="37">
                  <c:v>2.7028771725053913E-2</c:v>
                </c:pt>
                <c:pt idx="38">
                  <c:v>4.5128035830362068E-2</c:v>
                </c:pt>
                <c:pt idx="39">
                  <c:v>5.3423873890501072E-2</c:v>
                </c:pt>
                <c:pt idx="40">
                  <c:v>5.7177949398921735E-2</c:v>
                </c:pt>
                <c:pt idx="41">
                  <c:v>3.8284186627443484E-2</c:v>
                </c:pt>
                <c:pt idx="42">
                  <c:v>3.5314775873663828E-2</c:v>
                </c:pt>
                <c:pt idx="43">
                  <c:v>1.893208775836186E-2</c:v>
                </c:pt>
                <c:pt idx="44">
                  <c:v>1.6683129374855943E-2</c:v>
                </c:pt>
                <c:pt idx="45">
                  <c:v>2.5446848847053394E-2</c:v>
                </c:pt>
                <c:pt idx="46">
                  <c:v>2.3418741989144953E-2</c:v>
                </c:pt>
                <c:pt idx="47">
                  <c:v>1.4875612108859571E-2</c:v>
                </c:pt>
                <c:pt idx="48">
                  <c:v>1.9604603794753039E-2</c:v>
                </c:pt>
                <c:pt idx="49">
                  <c:v>2.5277779586764915E-2</c:v>
                </c:pt>
                <c:pt idx="50">
                  <c:v>3.5968636868211279E-2</c:v>
                </c:pt>
                <c:pt idx="51">
                  <c:v>3.2776196259540979E-2</c:v>
                </c:pt>
                <c:pt idx="52">
                  <c:v>3.6044563660777129E-2</c:v>
                </c:pt>
                <c:pt idx="53">
                  <c:v>2.4504792910182704E-2</c:v>
                </c:pt>
                <c:pt idx="54">
                  <c:v>3.466337462610114E-2</c:v>
                </c:pt>
                <c:pt idx="55">
                  <c:v>2.6830149487787391E-2</c:v>
                </c:pt>
                <c:pt idx="56">
                  <c:v>3.3401757235941298E-2</c:v>
                </c:pt>
                <c:pt idx="57">
                  <c:v>2.5081511046535887E-2</c:v>
                </c:pt>
                <c:pt idx="58">
                  <c:v>2.3589811263355465E-2</c:v>
                </c:pt>
                <c:pt idx="59">
                  <c:v>1.6917974358883203E-3</c:v>
                </c:pt>
                <c:pt idx="60">
                  <c:v>2.389180691472137E-2</c:v>
                </c:pt>
                <c:pt idx="61">
                  <c:v>1.5134693796572618E-2</c:v>
                </c:pt>
                <c:pt idx="62">
                  <c:v>1.3426582546077315E-2</c:v>
                </c:pt>
                <c:pt idx="63">
                  <c:v>7.7440596967466302E-3</c:v>
                </c:pt>
                <c:pt idx="64">
                  <c:v>6.3999626292603473E-3</c:v>
                </c:pt>
                <c:pt idx="65">
                  <c:v>9.8151553751988363E-3</c:v>
                </c:pt>
                <c:pt idx="66">
                  <c:v>1.0930739332510653E-2</c:v>
                </c:pt>
                <c:pt idx="67">
                  <c:v>1.9168785644159136E-2</c:v>
                </c:pt>
                <c:pt idx="68">
                  <c:v>1.3838633117829957E-2</c:v>
                </c:pt>
                <c:pt idx="69">
                  <c:v>1.85565140221986E-2</c:v>
                </c:pt>
                <c:pt idx="70">
                  <c:v>-1.022053945396395E-2</c:v>
                </c:pt>
                <c:pt idx="71">
                  <c:v>3.3733222025475351E-2</c:v>
                </c:pt>
                <c:pt idx="72">
                  <c:v>4.3394571593774689E-2</c:v>
                </c:pt>
                <c:pt idx="73">
                  <c:v>3.8685368047771007E-2</c:v>
                </c:pt>
                <c:pt idx="74">
                  <c:v>2.3787509281267827E-2</c:v>
                </c:pt>
                <c:pt idx="75">
                  <c:v>1.333666E-2</c:v>
                </c:pt>
                <c:pt idx="76">
                  <c:v>1.6662599999999861E-2</c:v>
                </c:pt>
                <c:pt idx="77">
                  <c:v>2.0977279999999876E-2</c:v>
                </c:pt>
                <c:pt idx="78">
                  <c:v>2.2892750000000239E-2</c:v>
                </c:pt>
                <c:pt idx="79">
                  <c:v>2.3605000000000098E-2</c:v>
                </c:pt>
                <c:pt idx="80">
                  <c:v>2.584350000000013E-2</c:v>
                </c:pt>
                <c:pt idx="81">
                  <c:v>2.6046999999999931E-2</c:v>
                </c:pt>
                <c:pt idx="82">
                  <c:v>2.6250499999999954E-2</c:v>
                </c:pt>
                <c:pt idx="83">
                  <c:v>2.6453999999999978E-2</c:v>
                </c:pt>
                <c:pt idx="84">
                  <c:v>2.6555749999999767E-2</c:v>
                </c:pt>
                <c:pt idx="85">
                  <c:v>2.6759250000000234E-2</c:v>
                </c:pt>
                <c:pt idx="86">
                  <c:v>2.6962750000000035E-2</c:v>
                </c:pt>
                <c:pt idx="87">
                  <c:v>2.7166250000000058E-2</c:v>
                </c:pt>
                <c:pt idx="88">
                  <c:v>2.726800000000007E-2</c:v>
                </c:pt>
                <c:pt idx="89">
                  <c:v>2.7471500000000093E-2</c:v>
                </c:pt>
                <c:pt idx="90">
                  <c:v>2.7675000000000116E-2</c:v>
                </c:pt>
                <c:pt idx="91">
                  <c:v>2.7675000000000116E-2</c:v>
                </c:pt>
                <c:pt idx="92">
                  <c:v>2.7675000000000116E-2</c:v>
                </c:pt>
                <c:pt idx="93">
                  <c:v>2.7675000000000116E-2</c:v>
                </c:pt>
                <c:pt idx="94">
                  <c:v>2.7674999999999894E-2</c:v>
                </c:pt>
                <c:pt idx="95">
                  <c:v>2.7675000000000116E-2</c:v>
                </c:pt>
                <c:pt idx="96">
                  <c:v>2.7674999999999894E-2</c:v>
                </c:pt>
                <c:pt idx="97">
                  <c:v>2.7675000000000116E-2</c:v>
                </c:pt>
                <c:pt idx="98">
                  <c:v>2.7675000000000116E-2</c:v>
                </c:pt>
                <c:pt idx="99">
                  <c:v>2.7674999999999894E-2</c:v>
                </c:pt>
                <c:pt idx="100">
                  <c:v>2.7675000000000116E-2</c:v>
                </c:pt>
                <c:pt idx="101">
                  <c:v>2.7675000000000116E-2</c:v>
                </c:pt>
                <c:pt idx="102">
                  <c:v>2.7675000000000116E-2</c:v>
                </c:pt>
                <c:pt idx="103">
                  <c:v>2.7675000000000116E-2</c:v>
                </c:pt>
                <c:pt idx="104">
                  <c:v>2.7675000000000116E-2</c:v>
                </c:pt>
                <c:pt idx="105">
                  <c:v>2.7675000000000116E-2</c:v>
                </c:pt>
                <c:pt idx="106">
                  <c:v>2.7675000000000116E-2</c:v>
                </c:pt>
                <c:pt idx="107">
                  <c:v>2.7675000000000116E-2</c:v>
                </c:pt>
                <c:pt idx="108">
                  <c:v>2.7675000000000116E-2</c:v>
                </c:pt>
                <c:pt idx="109">
                  <c:v>2.7675000000000116E-2</c:v>
                </c:pt>
                <c:pt idx="110">
                  <c:v>2.7675000000000116E-2</c:v>
                </c:pt>
                <c:pt idx="111">
                  <c:v>2.7675000000000116E-2</c:v>
                </c:pt>
                <c:pt idx="112">
                  <c:v>2.7674999999999894E-2</c:v>
                </c:pt>
                <c:pt idx="113">
                  <c:v>2.7675000000000116E-2</c:v>
                </c:pt>
                <c:pt idx="114">
                  <c:v>2.7675000000000116E-2</c:v>
                </c:pt>
                <c:pt idx="115">
                  <c:v>2.7674999999999894E-2</c:v>
                </c:pt>
                <c:pt idx="116">
                  <c:v>2.7675000000000116E-2</c:v>
                </c:pt>
                <c:pt idx="117">
                  <c:v>2.7675000000000116E-2</c:v>
                </c:pt>
                <c:pt idx="118">
                  <c:v>2.7675000000000116E-2</c:v>
                </c:pt>
                <c:pt idx="119">
                  <c:v>2.7675000000000116E-2</c:v>
                </c:pt>
                <c:pt idx="120">
                  <c:v>2.7675000000000338E-2</c:v>
                </c:pt>
              </c:numCache>
            </c:numRef>
          </c:val>
          <c:smooth val="0"/>
          <c:extLst>
            <c:ext xmlns:c16="http://schemas.microsoft.com/office/drawing/2014/chart" uri="{C3380CC4-5D6E-409C-BE32-E72D297353CC}">
              <c16:uniqueId val="{00000001-E1BB-452D-AA8A-74482BAF4F2C}"/>
            </c:ext>
          </c:extLst>
        </c:ser>
        <c:ser>
          <c:idx val="2"/>
          <c:order val="2"/>
          <c:tx>
            <c:strRef>
              <c:f>SMPT_AP!$K$5</c:f>
              <c:strCache>
                <c:ptCount val="1"/>
                <c:pt idx="0">
                  <c:v>Sc_0,7%</c:v>
                </c:pt>
              </c:strCache>
            </c:strRef>
          </c:tx>
          <c:marker>
            <c:symbol val="none"/>
          </c:marker>
          <c:cat>
            <c:numRef>
              <c:f>SMPT_AP!$B$7:$B$127</c:f>
              <c:numCache>
                <c:formatCode>General</c:formatCode>
                <c:ptCount val="121"/>
                <c:pt idx="0">
                  <c:v>1950</c:v>
                </c:pt>
                <c:pt idx="1">
                  <c:v>1951</c:v>
                </c:pt>
                <c:pt idx="2">
                  <c:v>1952</c:v>
                </c:pt>
                <c:pt idx="3">
                  <c:v>1953</c:v>
                </c:pt>
                <c:pt idx="4">
                  <c:v>1954</c:v>
                </c:pt>
                <c:pt idx="5">
                  <c:v>1955</c:v>
                </c:pt>
                <c:pt idx="6">
                  <c:v>1956</c:v>
                </c:pt>
                <c:pt idx="7">
                  <c:v>1957</c:v>
                </c:pt>
                <c:pt idx="8">
                  <c:v>1958</c:v>
                </c:pt>
                <c:pt idx="9">
                  <c:v>1959</c:v>
                </c:pt>
                <c:pt idx="10">
                  <c:v>1960</c:v>
                </c:pt>
                <c:pt idx="11">
                  <c:v>1961</c:v>
                </c:pt>
                <c:pt idx="12">
                  <c:v>1962</c:v>
                </c:pt>
                <c:pt idx="13">
                  <c:v>1963</c:v>
                </c:pt>
                <c:pt idx="14">
                  <c:v>1964</c:v>
                </c:pt>
                <c:pt idx="15">
                  <c:v>1965</c:v>
                </c:pt>
                <c:pt idx="16">
                  <c:v>1966</c:v>
                </c:pt>
                <c:pt idx="17">
                  <c:v>1967</c:v>
                </c:pt>
                <c:pt idx="18">
                  <c:v>1968</c:v>
                </c:pt>
                <c:pt idx="19">
                  <c:v>1969</c:v>
                </c:pt>
                <c:pt idx="20">
                  <c:v>1970</c:v>
                </c:pt>
                <c:pt idx="21">
                  <c:v>1971</c:v>
                </c:pt>
                <c:pt idx="22">
                  <c:v>1972</c:v>
                </c:pt>
                <c:pt idx="23">
                  <c:v>1973</c:v>
                </c:pt>
                <c:pt idx="24">
                  <c:v>1974</c:v>
                </c:pt>
                <c:pt idx="25">
                  <c:v>1975</c:v>
                </c:pt>
                <c:pt idx="26">
                  <c:v>1976</c:v>
                </c:pt>
                <c:pt idx="27">
                  <c:v>1977</c:v>
                </c:pt>
                <c:pt idx="28">
                  <c:v>1978</c:v>
                </c:pt>
                <c:pt idx="29">
                  <c:v>1979</c:v>
                </c:pt>
                <c:pt idx="30">
                  <c:v>1980</c:v>
                </c:pt>
                <c:pt idx="31">
                  <c:v>1981</c:v>
                </c:pt>
                <c:pt idx="32">
                  <c:v>1982</c:v>
                </c:pt>
                <c:pt idx="33">
                  <c:v>1983</c:v>
                </c:pt>
                <c:pt idx="34">
                  <c:v>1984</c:v>
                </c:pt>
                <c:pt idx="35">
                  <c:v>1985</c:v>
                </c:pt>
                <c:pt idx="36">
                  <c:v>1986</c:v>
                </c:pt>
                <c:pt idx="37">
                  <c:v>1987</c:v>
                </c:pt>
                <c:pt idx="38">
                  <c:v>1988</c:v>
                </c:pt>
                <c:pt idx="39">
                  <c:v>1989</c:v>
                </c:pt>
                <c:pt idx="40">
                  <c:v>1990</c:v>
                </c:pt>
                <c:pt idx="41">
                  <c:v>1991</c:v>
                </c:pt>
                <c:pt idx="42">
                  <c:v>1992</c:v>
                </c:pt>
                <c:pt idx="43">
                  <c:v>1993</c:v>
                </c:pt>
                <c:pt idx="44">
                  <c:v>1994</c:v>
                </c:pt>
                <c:pt idx="45">
                  <c:v>1995</c:v>
                </c:pt>
                <c:pt idx="46">
                  <c:v>1996</c:v>
                </c:pt>
                <c:pt idx="47">
                  <c:v>1997</c:v>
                </c:pt>
                <c:pt idx="48">
                  <c:v>1998</c:v>
                </c:pt>
                <c:pt idx="49">
                  <c:v>1999</c:v>
                </c:pt>
                <c:pt idx="50">
                  <c:v>2000</c:v>
                </c:pt>
                <c:pt idx="51">
                  <c:v>2001</c:v>
                </c:pt>
                <c:pt idx="52">
                  <c:v>2002</c:v>
                </c:pt>
                <c:pt idx="53">
                  <c:v>2003</c:v>
                </c:pt>
                <c:pt idx="54">
                  <c:v>2004</c:v>
                </c:pt>
                <c:pt idx="55">
                  <c:v>2005</c:v>
                </c:pt>
                <c:pt idx="56">
                  <c:v>2006</c:v>
                </c:pt>
                <c:pt idx="57">
                  <c:v>2007</c:v>
                </c:pt>
                <c:pt idx="58">
                  <c:v>2008</c:v>
                </c:pt>
                <c:pt idx="59">
                  <c:v>2009</c:v>
                </c:pt>
                <c:pt idx="60">
                  <c:v>2010</c:v>
                </c:pt>
                <c:pt idx="61">
                  <c:v>2011</c:v>
                </c:pt>
                <c:pt idx="62">
                  <c:v>2012</c:v>
                </c:pt>
                <c:pt idx="63">
                  <c:v>2013</c:v>
                </c:pt>
                <c:pt idx="64">
                  <c:v>2014</c:v>
                </c:pt>
                <c:pt idx="65">
                  <c:v>2015</c:v>
                </c:pt>
                <c:pt idx="66">
                  <c:v>2016</c:v>
                </c:pt>
                <c:pt idx="67">
                  <c:v>2017</c:v>
                </c:pt>
                <c:pt idx="68">
                  <c:v>2018</c:v>
                </c:pt>
                <c:pt idx="69">
                  <c:v>2019</c:v>
                </c:pt>
                <c:pt idx="70">
                  <c:v>2020</c:v>
                </c:pt>
                <c:pt idx="71">
                  <c:v>2021</c:v>
                </c:pt>
                <c:pt idx="72">
                  <c:v>2022</c:v>
                </c:pt>
                <c:pt idx="73">
                  <c:v>2023</c:v>
                </c:pt>
                <c:pt idx="74">
                  <c:v>2024</c:v>
                </c:pt>
                <c:pt idx="75">
                  <c:v>2025</c:v>
                </c:pt>
                <c:pt idx="76">
                  <c:v>2026</c:v>
                </c:pt>
                <c:pt idx="77">
                  <c:v>2027</c:v>
                </c:pt>
                <c:pt idx="78">
                  <c:v>2028</c:v>
                </c:pt>
                <c:pt idx="79">
                  <c:v>2029</c:v>
                </c:pt>
                <c:pt idx="80">
                  <c:v>2030</c:v>
                </c:pt>
                <c:pt idx="81">
                  <c:v>2031</c:v>
                </c:pt>
                <c:pt idx="82">
                  <c:v>2032</c:v>
                </c:pt>
                <c:pt idx="83">
                  <c:v>2033</c:v>
                </c:pt>
                <c:pt idx="84">
                  <c:v>2034</c:v>
                </c:pt>
                <c:pt idx="85">
                  <c:v>2035</c:v>
                </c:pt>
                <c:pt idx="86">
                  <c:v>2036</c:v>
                </c:pt>
                <c:pt idx="87">
                  <c:v>2037</c:v>
                </c:pt>
                <c:pt idx="88">
                  <c:v>2038</c:v>
                </c:pt>
                <c:pt idx="89">
                  <c:v>2039</c:v>
                </c:pt>
                <c:pt idx="90">
                  <c:v>2040</c:v>
                </c:pt>
                <c:pt idx="91">
                  <c:v>2041</c:v>
                </c:pt>
                <c:pt idx="92">
                  <c:v>2042</c:v>
                </c:pt>
                <c:pt idx="93">
                  <c:v>2043</c:v>
                </c:pt>
                <c:pt idx="94">
                  <c:v>2044</c:v>
                </c:pt>
                <c:pt idx="95">
                  <c:v>2045</c:v>
                </c:pt>
                <c:pt idx="96">
                  <c:v>2046</c:v>
                </c:pt>
                <c:pt idx="97">
                  <c:v>2047</c:v>
                </c:pt>
                <c:pt idx="98">
                  <c:v>2048</c:v>
                </c:pt>
                <c:pt idx="99">
                  <c:v>2049</c:v>
                </c:pt>
                <c:pt idx="100">
                  <c:v>2050</c:v>
                </c:pt>
                <c:pt idx="101">
                  <c:v>2051</c:v>
                </c:pt>
                <c:pt idx="102">
                  <c:v>2052</c:v>
                </c:pt>
                <c:pt idx="103">
                  <c:v>2053</c:v>
                </c:pt>
                <c:pt idx="104">
                  <c:v>2054</c:v>
                </c:pt>
                <c:pt idx="105">
                  <c:v>2055</c:v>
                </c:pt>
                <c:pt idx="106">
                  <c:v>2056</c:v>
                </c:pt>
                <c:pt idx="107">
                  <c:v>2057</c:v>
                </c:pt>
                <c:pt idx="108">
                  <c:v>2058</c:v>
                </c:pt>
                <c:pt idx="109">
                  <c:v>2059</c:v>
                </c:pt>
                <c:pt idx="110">
                  <c:v>2060</c:v>
                </c:pt>
                <c:pt idx="111">
                  <c:v>2061</c:v>
                </c:pt>
                <c:pt idx="112">
                  <c:v>2062</c:v>
                </c:pt>
                <c:pt idx="113">
                  <c:v>2063</c:v>
                </c:pt>
                <c:pt idx="114">
                  <c:v>2064</c:v>
                </c:pt>
                <c:pt idx="115">
                  <c:v>2065</c:v>
                </c:pt>
                <c:pt idx="116">
                  <c:v>2066</c:v>
                </c:pt>
                <c:pt idx="117">
                  <c:v>2067</c:v>
                </c:pt>
                <c:pt idx="118">
                  <c:v>2068</c:v>
                </c:pt>
                <c:pt idx="119">
                  <c:v>2069</c:v>
                </c:pt>
                <c:pt idx="120">
                  <c:v>2070</c:v>
                </c:pt>
              </c:numCache>
            </c:numRef>
          </c:cat>
          <c:val>
            <c:numRef>
              <c:f>SMPT_AP!$K$7:$K$127</c:f>
              <c:numCache>
                <c:formatCode>0.0%</c:formatCode>
                <c:ptCount val="121"/>
                <c:pt idx="0">
                  <c:v>0.13019055911528743</c:v>
                </c:pt>
                <c:pt idx="1">
                  <c:v>0.23398759556619653</c:v>
                </c:pt>
                <c:pt idx="2">
                  <c:v>0.16930492045188572</c:v>
                </c:pt>
                <c:pt idx="3">
                  <c:v>2.5769039010979489E-2</c:v>
                </c:pt>
                <c:pt idx="4">
                  <c:v>6.2547345582049774E-2</c:v>
                </c:pt>
                <c:pt idx="5">
                  <c:v>6.1492825268658624E-2</c:v>
                </c:pt>
                <c:pt idx="6">
                  <c:v>8.1093839391564559E-2</c:v>
                </c:pt>
                <c:pt idx="7">
                  <c:v>0.11323136092021735</c:v>
                </c:pt>
                <c:pt idx="8">
                  <c:v>0.15000277894981306</c:v>
                </c:pt>
                <c:pt idx="9">
                  <c:v>6.931874653554404E-2</c:v>
                </c:pt>
                <c:pt idx="10">
                  <c:v>9.8226592773560828E-2</c:v>
                </c:pt>
                <c:pt idx="11">
                  <c:v>7.2436803534624783E-2</c:v>
                </c:pt>
                <c:pt idx="12">
                  <c:v>0.13266275747165501</c:v>
                </c:pt>
                <c:pt idx="13">
                  <c:v>0.10013984192291359</c:v>
                </c:pt>
                <c:pt idx="14">
                  <c:v>7.8080264547503386E-2</c:v>
                </c:pt>
                <c:pt idx="15">
                  <c:v>6.501965313631386E-2</c:v>
                </c:pt>
                <c:pt idx="16">
                  <c:v>6.9145460452193719E-2</c:v>
                </c:pt>
                <c:pt idx="17">
                  <c:v>7.1709748243515392E-2</c:v>
                </c:pt>
                <c:pt idx="18">
                  <c:v>9.9908893022413237E-2</c:v>
                </c:pt>
                <c:pt idx="19">
                  <c:v>0.10206059874005557</c:v>
                </c:pt>
                <c:pt idx="20">
                  <c:v>0.10873175383311362</c:v>
                </c:pt>
                <c:pt idx="21">
                  <c:v>0.1053254765724303</c:v>
                </c:pt>
                <c:pt idx="22">
                  <c:v>0.11425950657736172</c:v>
                </c:pt>
                <c:pt idx="23">
                  <c:v>0.12088020381159792</c:v>
                </c:pt>
                <c:pt idx="24">
                  <c:v>0.15687815761968915</c:v>
                </c:pt>
                <c:pt idx="25">
                  <c:v>0.15064150260846798</c:v>
                </c:pt>
                <c:pt idx="26">
                  <c:v>0.13118269757068823</c:v>
                </c:pt>
                <c:pt idx="27">
                  <c:v>0.11391022169080034</c:v>
                </c:pt>
                <c:pt idx="28">
                  <c:v>0.12856134954569876</c:v>
                </c:pt>
                <c:pt idx="29">
                  <c:v>0.11532021459538599</c:v>
                </c:pt>
                <c:pt idx="30">
                  <c:v>0.14056541348194318</c:v>
                </c:pt>
                <c:pt idx="31">
                  <c:v>0.12151058024158945</c:v>
                </c:pt>
                <c:pt idx="32">
                  <c:v>0.134273507003416</c:v>
                </c:pt>
                <c:pt idx="33">
                  <c:v>9.3560274675633881E-2</c:v>
                </c:pt>
                <c:pt idx="34">
                  <c:v>6.5751593990554191E-2</c:v>
                </c:pt>
                <c:pt idx="35">
                  <c:v>5.8742911377240192E-2</c:v>
                </c:pt>
                <c:pt idx="36">
                  <c:v>4.9780026385541465E-2</c:v>
                </c:pt>
                <c:pt idx="37">
                  <c:v>2.7028771725053913E-2</c:v>
                </c:pt>
                <c:pt idx="38">
                  <c:v>4.5128035830362068E-2</c:v>
                </c:pt>
                <c:pt idx="39">
                  <c:v>5.3423873890501072E-2</c:v>
                </c:pt>
                <c:pt idx="40">
                  <c:v>5.7177949398921735E-2</c:v>
                </c:pt>
                <c:pt idx="41">
                  <c:v>3.8284186627443484E-2</c:v>
                </c:pt>
                <c:pt idx="42">
                  <c:v>3.5314775873663828E-2</c:v>
                </c:pt>
                <c:pt idx="43">
                  <c:v>1.893208775836186E-2</c:v>
                </c:pt>
                <c:pt idx="44">
                  <c:v>1.6683129374855943E-2</c:v>
                </c:pt>
                <c:pt idx="45">
                  <c:v>2.5446848847053394E-2</c:v>
                </c:pt>
                <c:pt idx="46">
                  <c:v>2.3418741989144953E-2</c:v>
                </c:pt>
                <c:pt idx="47">
                  <c:v>1.4875612108859571E-2</c:v>
                </c:pt>
                <c:pt idx="48">
                  <c:v>1.9604603794753039E-2</c:v>
                </c:pt>
                <c:pt idx="49">
                  <c:v>2.5277779586764915E-2</c:v>
                </c:pt>
                <c:pt idx="50">
                  <c:v>3.5968636868211279E-2</c:v>
                </c:pt>
                <c:pt idx="51">
                  <c:v>3.2776196259540979E-2</c:v>
                </c:pt>
                <c:pt idx="52">
                  <c:v>3.6044563660777129E-2</c:v>
                </c:pt>
                <c:pt idx="53">
                  <c:v>2.4504792910182704E-2</c:v>
                </c:pt>
                <c:pt idx="54">
                  <c:v>3.466337462610114E-2</c:v>
                </c:pt>
                <c:pt idx="55">
                  <c:v>2.6830149487787391E-2</c:v>
                </c:pt>
                <c:pt idx="56">
                  <c:v>3.3401757235941298E-2</c:v>
                </c:pt>
                <c:pt idx="57">
                  <c:v>2.5081511046535887E-2</c:v>
                </c:pt>
                <c:pt idx="58">
                  <c:v>2.3589811263355465E-2</c:v>
                </c:pt>
                <c:pt idx="59">
                  <c:v>1.6917974358883203E-3</c:v>
                </c:pt>
                <c:pt idx="60">
                  <c:v>2.389180691472137E-2</c:v>
                </c:pt>
                <c:pt idx="61">
                  <c:v>1.5134693796572618E-2</c:v>
                </c:pt>
                <c:pt idx="62">
                  <c:v>1.3426582546077315E-2</c:v>
                </c:pt>
                <c:pt idx="63">
                  <c:v>7.7440596967466302E-3</c:v>
                </c:pt>
                <c:pt idx="64">
                  <c:v>6.3999626292603473E-3</c:v>
                </c:pt>
                <c:pt idx="65">
                  <c:v>9.8151553751988363E-3</c:v>
                </c:pt>
                <c:pt idx="66">
                  <c:v>1.0930739332510653E-2</c:v>
                </c:pt>
                <c:pt idx="67">
                  <c:v>1.9168785644159136E-2</c:v>
                </c:pt>
                <c:pt idx="68">
                  <c:v>1.3838633117829957E-2</c:v>
                </c:pt>
                <c:pt idx="69">
                  <c:v>1.85565140221986E-2</c:v>
                </c:pt>
                <c:pt idx="70">
                  <c:v>-1.022053945396395E-2</c:v>
                </c:pt>
                <c:pt idx="71">
                  <c:v>3.3733222025475351E-2</c:v>
                </c:pt>
                <c:pt idx="72">
                  <c:v>4.3394571593774689E-2</c:v>
                </c:pt>
                <c:pt idx="73">
                  <c:v>3.8685368047771007E-2</c:v>
                </c:pt>
                <c:pt idx="74">
                  <c:v>2.3787509281267827E-2</c:v>
                </c:pt>
                <c:pt idx="75">
                  <c:v>1.333666E-2</c:v>
                </c:pt>
                <c:pt idx="76">
                  <c:v>1.6662599999999861E-2</c:v>
                </c:pt>
                <c:pt idx="77">
                  <c:v>2.0977279999999876E-2</c:v>
                </c:pt>
                <c:pt idx="78">
                  <c:v>2.2892750000000239E-2</c:v>
                </c:pt>
                <c:pt idx="79">
                  <c:v>2.3605000000000098E-2</c:v>
                </c:pt>
                <c:pt idx="80">
                  <c:v>2.5538250000000096E-2</c:v>
                </c:pt>
                <c:pt idx="81">
                  <c:v>2.5538250000000096E-2</c:v>
                </c:pt>
                <c:pt idx="82">
                  <c:v>2.5436500000000084E-2</c:v>
                </c:pt>
                <c:pt idx="83">
                  <c:v>2.5334750000000072E-2</c:v>
                </c:pt>
                <c:pt idx="84">
                  <c:v>2.5131250000000271E-2</c:v>
                </c:pt>
                <c:pt idx="85">
                  <c:v>2.5131250000000049E-2</c:v>
                </c:pt>
                <c:pt idx="86">
                  <c:v>2.502950000000026E-2</c:v>
                </c:pt>
                <c:pt idx="87">
                  <c:v>2.4927750000000248E-2</c:v>
                </c:pt>
                <c:pt idx="88">
                  <c:v>2.4826000000000237E-2</c:v>
                </c:pt>
                <c:pt idx="89">
                  <c:v>2.4724250000000225E-2</c:v>
                </c:pt>
                <c:pt idx="90">
                  <c:v>2.4622499999999992E-2</c:v>
                </c:pt>
                <c:pt idx="91">
                  <c:v>2.4622499999999992E-2</c:v>
                </c:pt>
                <c:pt idx="92">
                  <c:v>2.4622499999999992E-2</c:v>
                </c:pt>
                <c:pt idx="93">
                  <c:v>2.4622499999999992E-2</c:v>
                </c:pt>
                <c:pt idx="94">
                  <c:v>2.4622499999999992E-2</c:v>
                </c:pt>
                <c:pt idx="95">
                  <c:v>2.4622499999999992E-2</c:v>
                </c:pt>
                <c:pt idx="96">
                  <c:v>2.4622499999999992E-2</c:v>
                </c:pt>
                <c:pt idx="97">
                  <c:v>2.4622499999999992E-2</c:v>
                </c:pt>
                <c:pt idx="98">
                  <c:v>2.4622499999999992E-2</c:v>
                </c:pt>
                <c:pt idx="99">
                  <c:v>2.4622499999999992E-2</c:v>
                </c:pt>
                <c:pt idx="100">
                  <c:v>2.4622500000000214E-2</c:v>
                </c:pt>
                <c:pt idx="101">
                  <c:v>2.4622499999999992E-2</c:v>
                </c:pt>
                <c:pt idx="102">
                  <c:v>2.4622499999999992E-2</c:v>
                </c:pt>
                <c:pt idx="103">
                  <c:v>2.4622499999999992E-2</c:v>
                </c:pt>
                <c:pt idx="104">
                  <c:v>2.4622499999999992E-2</c:v>
                </c:pt>
                <c:pt idx="105">
                  <c:v>2.4622499999999992E-2</c:v>
                </c:pt>
                <c:pt idx="106">
                  <c:v>2.4622499999999992E-2</c:v>
                </c:pt>
                <c:pt idx="107">
                  <c:v>2.4622499999999992E-2</c:v>
                </c:pt>
                <c:pt idx="108">
                  <c:v>2.4622499999999992E-2</c:v>
                </c:pt>
                <c:pt idx="109">
                  <c:v>2.4622499999999992E-2</c:v>
                </c:pt>
                <c:pt idx="110">
                  <c:v>2.4622499999999992E-2</c:v>
                </c:pt>
                <c:pt idx="111">
                  <c:v>2.4622499999999992E-2</c:v>
                </c:pt>
                <c:pt idx="112">
                  <c:v>2.4622499999999992E-2</c:v>
                </c:pt>
                <c:pt idx="113">
                  <c:v>2.4622499999999992E-2</c:v>
                </c:pt>
                <c:pt idx="114">
                  <c:v>2.4622499999999992E-2</c:v>
                </c:pt>
                <c:pt idx="115">
                  <c:v>2.4622499999999992E-2</c:v>
                </c:pt>
                <c:pt idx="116">
                  <c:v>2.4622499999999992E-2</c:v>
                </c:pt>
                <c:pt idx="117">
                  <c:v>2.4622499999999992E-2</c:v>
                </c:pt>
                <c:pt idx="118">
                  <c:v>2.4622499999999992E-2</c:v>
                </c:pt>
                <c:pt idx="119">
                  <c:v>2.4622499999999992E-2</c:v>
                </c:pt>
                <c:pt idx="120">
                  <c:v>2.4622499999999992E-2</c:v>
                </c:pt>
              </c:numCache>
            </c:numRef>
          </c:val>
          <c:smooth val="0"/>
          <c:extLst>
            <c:ext xmlns:c16="http://schemas.microsoft.com/office/drawing/2014/chart" uri="{C3380CC4-5D6E-409C-BE32-E72D297353CC}">
              <c16:uniqueId val="{00000002-E1BB-452D-AA8A-74482BAF4F2C}"/>
            </c:ext>
          </c:extLst>
        </c:ser>
        <c:ser>
          <c:idx val="3"/>
          <c:order val="3"/>
          <c:tx>
            <c:strRef>
              <c:f>SMPT_AP!$L$5</c:f>
              <c:strCache>
                <c:ptCount val="1"/>
                <c:pt idx="0">
                  <c:v>Sc_0,4%</c:v>
                </c:pt>
              </c:strCache>
            </c:strRef>
          </c:tx>
          <c:marker>
            <c:symbol val="none"/>
          </c:marker>
          <c:cat>
            <c:numRef>
              <c:f>SMPT_AP!$B$7:$B$127</c:f>
              <c:numCache>
                <c:formatCode>General</c:formatCode>
                <c:ptCount val="121"/>
                <c:pt idx="0">
                  <c:v>1950</c:v>
                </c:pt>
                <c:pt idx="1">
                  <c:v>1951</c:v>
                </c:pt>
                <c:pt idx="2">
                  <c:v>1952</c:v>
                </c:pt>
                <c:pt idx="3">
                  <c:v>1953</c:v>
                </c:pt>
                <c:pt idx="4">
                  <c:v>1954</c:v>
                </c:pt>
                <c:pt idx="5">
                  <c:v>1955</c:v>
                </c:pt>
                <c:pt idx="6">
                  <c:v>1956</c:v>
                </c:pt>
                <c:pt idx="7">
                  <c:v>1957</c:v>
                </c:pt>
                <c:pt idx="8">
                  <c:v>1958</c:v>
                </c:pt>
                <c:pt idx="9">
                  <c:v>1959</c:v>
                </c:pt>
                <c:pt idx="10">
                  <c:v>1960</c:v>
                </c:pt>
                <c:pt idx="11">
                  <c:v>1961</c:v>
                </c:pt>
                <c:pt idx="12">
                  <c:v>1962</c:v>
                </c:pt>
                <c:pt idx="13">
                  <c:v>1963</c:v>
                </c:pt>
                <c:pt idx="14">
                  <c:v>1964</c:v>
                </c:pt>
                <c:pt idx="15">
                  <c:v>1965</c:v>
                </c:pt>
                <c:pt idx="16">
                  <c:v>1966</c:v>
                </c:pt>
                <c:pt idx="17">
                  <c:v>1967</c:v>
                </c:pt>
                <c:pt idx="18">
                  <c:v>1968</c:v>
                </c:pt>
                <c:pt idx="19">
                  <c:v>1969</c:v>
                </c:pt>
                <c:pt idx="20">
                  <c:v>1970</c:v>
                </c:pt>
                <c:pt idx="21">
                  <c:v>1971</c:v>
                </c:pt>
                <c:pt idx="22">
                  <c:v>1972</c:v>
                </c:pt>
                <c:pt idx="23">
                  <c:v>1973</c:v>
                </c:pt>
                <c:pt idx="24">
                  <c:v>1974</c:v>
                </c:pt>
                <c:pt idx="25">
                  <c:v>1975</c:v>
                </c:pt>
                <c:pt idx="26">
                  <c:v>1976</c:v>
                </c:pt>
                <c:pt idx="27">
                  <c:v>1977</c:v>
                </c:pt>
                <c:pt idx="28">
                  <c:v>1978</c:v>
                </c:pt>
                <c:pt idx="29">
                  <c:v>1979</c:v>
                </c:pt>
                <c:pt idx="30">
                  <c:v>1980</c:v>
                </c:pt>
                <c:pt idx="31">
                  <c:v>1981</c:v>
                </c:pt>
                <c:pt idx="32">
                  <c:v>1982</c:v>
                </c:pt>
                <c:pt idx="33">
                  <c:v>1983</c:v>
                </c:pt>
                <c:pt idx="34">
                  <c:v>1984</c:v>
                </c:pt>
                <c:pt idx="35">
                  <c:v>1985</c:v>
                </c:pt>
                <c:pt idx="36">
                  <c:v>1986</c:v>
                </c:pt>
                <c:pt idx="37">
                  <c:v>1987</c:v>
                </c:pt>
                <c:pt idx="38">
                  <c:v>1988</c:v>
                </c:pt>
                <c:pt idx="39">
                  <c:v>1989</c:v>
                </c:pt>
                <c:pt idx="40">
                  <c:v>1990</c:v>
                </c:pt>
                <c:pt idx="41">
                  <c:v>1991</c:v>
                </c:pt>
                <c:pt idx="42">
                  <c:v>1992</c:v>
                </c:pt>
                <c:pt idx="43">
                  <c:v>1993</c:v>
                </c:pt>
                <c:pt idx="44">
                  <c:v>1994</c:v>
                </c:pt>
                <c:pt idx="45">
                  <c:v>1995</c:v>
                </c:pt>
                <c:pt idx="46">
                  <c:v>1996</c:v>
                </c:pt>
                <c:pt idx="47">
                  <c:v>1997</c:v>
                </c:pt>
                <c:pt idx="48">
                  <c:v>1998</c:v>
                </c:pt>
                <c:pt idx="49">
                  <c:v>1999</c:v>
                </c:pt>
                <c:pt idx="50">
                  <c:v>2000</c:v>
                </c:pt>
                <c:pt idx="51">
                  <c:v>2001</c:v>
                </c:pt>
                <c:pt idx="52">
                  <c:v>2002</c:v>
                </c:pt>
                <c:pt idx="53">
                  <c:v>2003</c:v>
                </c:pt>
                <c:pt idx="54">
                  <c:v>2004</c:v>
                </c:pt>
                <c:pt idx="55">
                  <c:v>2005</c:v>
                </c:pt>
                <c:pt idx="56">
                  <c:v>2006</c:v>
                </c:pt>
                <c:pt idx="57">
                  <c:v>2007</c:v>
                </c:pt>
                <c:pt idx="58">
                  <c:v>2008</c:v>
                </c:pt>
                <c:pt idx="59">
                  <c:v>2009</c:v>
                </c:pt>
                <c:pt idx="60">
                  <c:v>2010</c:v>
                </c:pt>
                <c:pt idx="61">
                  <c:v>2011</c:v>
                </c:pt>
                <c:pt idx="62">
                  <c:v>2012</c:v>
                </c:pt>
                <c:pt idx="63">
                  <c:v>2013</c:v>
                </c:pt>
                <c:pt idx="64">
                  <c:v>2014</c:v>
                </c:pt>
                <c:pt idx="65">
                  <c:v>2015</c:v>
                </c:pt>
                <c:pt idx="66">
                  <c:v>2016</c:v>
                </c:pt>
                <c:pt idx="67">
                  <c:v>2017</c:v>
                </c:pt>
                <c:pt idx="68">
                  <c:v>2018</c:v>
                </c:pt>
                <c:pt idx="69">
                  <c:v>2019</c:v>
                </c:pt>
                <c:pt idx="70">
                  <c:v>2020</c:v>
                </c:pt>
                <c:pt idx="71">
                  <c:v>2021</c:v>
                </c:pt>
                <c:pt idx="72">
                  <c:v>2022</c:v>
                </c:pt>
                <c:pt idx="73">
                  <c:v>2023</c:v>
                </c:pt>
                <c:pt idx="74">
                  <c:v>2024</c:v>
                </c:pt>
                <c:pt idx="75">
                  <c:v>2025</c:v>
                </c:pt>
                <c:pt idx="76">
                  <c:v>2026</c:v>
                </c:pt>
                <c:pt idx="77">
                  <c:v>2027</c:v>
                </c:pt>
                <c:pt idx="78">
                  <c:v>2028</c:v>
                </c:pt>
                <c:pt idx="79">
                  <c:v>2029</c:v>
                </c:pt>
                <c:pt idx="80">
                  <c:v>2030</c:v>
                </c:pt>
                <c:pt idx="81">
                  <c:v>2031</c:v>
                </c:pt>
                <c:pt idx="82">
                  <c:v>2032</c:v>
                </c:pt>
                <c:pt idx="83">
                  <c:v>2033</c:v>
                </c:pt>
                <c:pt idx="84">
                  <c:v>2034</c:v>
                </c:pt>
                <c:pt idx="85">
                  <c:v>2035</c:v>
                </c:pt>
                <c:pt idx="86">
                  <c:v>2036</c:v>
                </c:pt>
                <c:pt idx="87">
                  <c:v>2037</c:v>
                </c:pt>
                <c:pt idx="88">
                  <c:v>2038</c:v>
                </c:pt>
                <c:pt idx="89">
                  <c:v>2039</c:v>
                </c:pt>
                <c:pt idx="90">
                  <c:v>2040</c:v>
                </c:pt>
                <c:pt idx="91">
                  <c:v>2041</c:v>
                </c:pt>
                <c:pt idx="92">
                  <c:v>2042</c:v>
                </c:pt>
                <c:pt idx="93">
                  <c:v>2043</c:v>
                </c:pt>
                <c:pt idx="94">
                  <c:v>2044</c:v>
                </c:pt>
                <c:pt idx="95">
                  <c:v>2045</c:v>
                </c:pt>
                <c:pt idx="96">
                  <c:v>2046</c:v>
                </c:pt>
                <c:pt idx="97">
                  <c:v>2047</c:v>
                </c:pt>
                <c:pt idx="98">
                  <c:v>2048</c:v>
                </c:pt>
                <c:pt idx="99">
                  <c:v>2049</c:v>
                </c:pt>
                <c:pt idx="100">
                  <c:v>2050</c:v>
                </c:pt>
                <c:pt idx="101">
                  <c:v>2051</c:v>
                </c:pt>
                <c:pt idx="102">
                  <c:v>2052</c:v>
                </c:pt>
                <c:pt idx="103">
                  <c:v>2053</c:v>
                </c:pt>
                <c:pt idx="104">
                  <c:v>2054</c:v>
                </c:pt>
                <c:pt idx="105">
                  <c:v>2055</c:v>
                </c:pt>
                <c:pt idx="106">
                  <c:v>2056</c:v>
                </c:pt>
                <c:pt idx="107">
                  <c:v>2057</c:v>
                </c:pt>
                <c:pt idx="108">
                  <c:v>2058</c:v>
                </c:pt>
                <c:pt idx="109">
                  <c:v>2059</c:v>
                </c:pt>
                <c:pt idx="110">
                  <c:v>2060</c:v>
                </c:pt>
                <c:pt idx="111">
                  <c:v>2061</c:v>
                </c:pt>
                <c:pt idx="112">
                  <c:v>2062</c:v>
                </c:pt>
                <c:pt idx="113">
                  <c:v>2063</c:v>
                </c:pt>
                <c:pt idx="114">
                  <c:v>2064</c:v>
                </c:pt>
                <c:pt idx="115">
                  <c:v>2065</c:v>
                </c:pt>
                <c:pt idx="116">
                  <c:v>2066</c:v>
                </c:pt>
                <c:pt idx="117">
                  <c:v>2067</c:v>
                </c:pt>
                <c:pt idx="118">
                  <c:v>2068</c:v>
                </c:pt>
                <c:pt idx="119">
                  <c:v>2069</c:v>
                </c:pt>
                <c:pt idx="120">
                  <c:v>2070</c:v>
                </c:pt>
              </c:numCache>
            </c:numRef>
          </c:cat>
          <c:val>
            <c:numRef>
              <c:f>SMPT_AP!$L$7:$L$127</c:f>
              <c:numCache>
                <c:formatCode>0.0%</c:formatCode>
                <c:ptCount val="121"/>
                <c:pt idx="0">
                  <c:v>0.13019055911528743</c:v>
                </c:pt>
                <c:pt idx="1">
                  <c:v>0.23398759556619653</c:v>
                </c:pt>
                <c:pt idx="2">
                  <c:v>0.16930492045188572</c:v>
                </c:pt>
                <c:pt idx="3">
                  <c:v>2.5769039010979489E-2</c:v>
                </c:pt>
                <c:pt idx="4">
                  <c:v>6.2547345582049774E-2</c:v>
                </c:pt>
                <c:pt idx="5">
                  <c:v>6.1492825268658624E-2</c:v>
                </c:pt>
                <c:pt idx="6">
                  <c:v>8.1093839391564559E-2</c:v>
                </c:pt>
                <c:pt idx="7">
                  <c:v>0.11323136092021735</c:v>
                </c:pt>
                <c:pt idx="8">
                  <c:v>0.15000277894981306</c:v>
                </c:pt>
                <c:pt idx="9">
                  <c:v>6.931874653554404E-2</c:v>
                </c:pt>
                <c:pt idx="10">
                  <c:v>9.8226592773560828E-2</c:v>
                </c:pt>
                <c:pt idx="11">
                  <c:v>7.2436803534624783E-2</c:v>
                </c:pt>
                <c:pt idx="12">
                  <c:v>0.13266275747165501</c:v>
                </c:pt>
                <c:pt idx="13">
                  <c:v>0.10013984192291359</c:v>
                </c:pt>
                <c:pt idx="14">
                  <c:v>7.8080264547503386E-2</c:v>
                </c:pt>
                <c:pt idx="15">
                  <c:v>6.501965313631386E-2</c:v>
                </c:pt>
                <c:pt idx="16">
                  <c:v>6.9145460452193719E-2</c:v>
                </c:pt>
                <c:pt idx="17">
                  <c:v>7.1709748243515392E-2</c:v>
                </c:pt>
                <c:pt idx="18">
                  <c:v>9.9908893022413237E-2</c:v>
                </c:pt>
                <c:pt idx="19">
                  <c:v>0.10206059874005557</c:v>
                </c:pt>
                <c:pt idx="20">
                  <c:v>0.10873175383311362</c:v>
                </c:pt>
                <c:pt idx="21">
                  <c:v>0.1053254765724303</c:v>
                </c:pt>
                <c:pt idx="22">
                  <c:v>0.11425950657736172</c:v>
                </c:pt>
                <c:pt idx="23">
                  <c:v>0.12088020381159792</c:v>
                </c:pt>
                <c:pt idx="24">
                  <c:v>0.15687815761968915</c:v>
                </c:pt>
                <c:pt idx="25">
                  <c:v>0.15064150260846798</c:v>
                </c:pt>
                <c:pt idx="26">
                  <c:v>0.13118269757068823</c:v>
                </c:pt>
                <c:pt idx="27">
                  <c:v>0.11391022169080034</c:v>
                </c:pt>
                <c:pt idx="28">
                  <c:v>0.12856134954569876</c:v>
                </c:pt>
                <c:pt idx="29">
                  <c:v>0.11532021459538599</c:v>
                </c:pt>
                <c:pt idx="30">
                  <c:v>0.14056541348194318</c:v>
                </c:pt>
                <c:pt idx="31">
                  <c:v>0.12151058024158945</c:v>
                </c:pt>
                <c:pt idx="32">
                  <c:v>0.134273507003416</c:v>
                </c:pt>
                <c:pt idx="33">
                  <c:v>9.3560274675633881E-2</c:v>
                </c:pt>
                <c:pt idx="34">
                  <c:v>6.5751593990554191E-2</c:v>
                </c:pt>
                <c:pt idx="35">
                  <c:v>5.8742911377240192E-2</c:v>
                </c:pt>
                <c:pt idx="36">
                  <c:v>4.9780026385541465E-2</c:v>
                </c:pt>
                <c:pt idx="37">
                  <c:v>2.7028771725053913E-2</c:v>
                </c:pt>
                <c:pt idx="38">
                  <c:v>4.5128035830362068E-2</c:v>
                </c:pt>
                <c:pt idx="39">
                  <c:v>5.3423873890501072E-2</c:v>
                </c:pt>
                <c:pt idx="40">
                  <c:v>5.7177949398921735E-2</c:v>
                </c:pt>
                <c:pt idx="41">
                  <c:v>3.8284186627443484E-2</c:v>
                </c:pt>
                <c:pt idx="42">
                  <c:v>3.5314775873663828E-2</c:v>
                </c:pt>
                <c:pt idx="43">
                  <c:v>1.893208775836186E-2</c:v>
                </c:pt>
                <c:pt idx="44">
                  <c:v>1.6683129374855943E-2</c:v>
                </c:pt>
                <c:pt idx="45">
                  <c:v>2.5446848847053394E-2</c:v>
                </c:pt>
                <c:pt idx="46">
                  <c:v>2.3418741989144953E-2</c:v>
                </c:pt>
                <c:pt idx="47">
                  <c:v>1.4875612108859571E-2</c:v>
                </c:pt>
                <c:pt idx="48">
                  <c:v>1.9604603794753039E-2</c:v>
                </c:pt>
                <c:pt idx="49">
                  <c:v>2.5277779586764915E-2</c:v>
                </c:pt>
                <c:pt idx="50">
                  <c:v>3.5968636868211279E-2</c:v>
                </c:pt>
                <c:pt idx="51">
                  <c:v>3.2776196259540979E-2</c:v>
                </c:pt>
                <c:pt idx="52">
                  <c:v>3.6044563660777129E-2</c:v>
                </c:pt>
                <c:pt idx="53">
                  <c:v>2.4504792910182704E-2</c:v>
                </c:pt>
                <c:pt idx="54">
                  <c:v>3.466337462610114E-2</c:v>
                </c:pt>
                <c:pt idx="55">
                  <c:v>2.6830149487787391E-2</c:v>
                </c:pt>
                <c:pt idx="56">
                  <c:v>3.3401757235941298E-2</c:v>
                </c:pt>
                <c:pt idx="57">
                  <c:v>2.5081511046535887E-2</c:v>
                </c:pt>
                <c:pt idx="58">
                  <c:v>2.3589811263355465E-2</c:v>
                </c:pt>
                <c:pt idx="59">
                  <c:v>1.6917974358883203E-3</c:v>
                </c:pt>
                <c:pt idx="60">
                  <c:v>2.389180691472137E-2</c:v>
                </c:pt>
                <c:pt idx="61">
                  <c:v>1.5134693796572618E-2</c:v>
                </c:pt>
                <c:pt idx="62">
                  <c:v>1.3426582546077315E-2</c:v>
                </c:pt>
                <c:pt idx="63">
                  <c:v>7.7440596967466302E-3</c:v>
                </c:pt>
                <c:pt idx="64">
                  <c:v>6.3999626292603473E-3</c:v>
                </c:pt>
                <c:pt idx="65">
                  <c:v>9.8151553751988363E-3</c:v>
                </c:pt>
                <c:pt idx="66">
                  <c:v>1.0930739332510653E-2</c:v>
                </c:pt>
                <c:pt idx="67">
                  <c:v>1.9168785644159136E-2</c:v>
                </c:pt>
                <c:pt idx="68">
                  <c:v>1.3838633117829957E-2</c:v>
                </c:pt>
                <c:pt idx="69">
                  <c:v>1.85565140221986E-2</c:v>
                </c:pt>
                <c:pt idx="70">
                  <c:v>-1.022053945396395E-2</c:v>
                </c:pt>
                <c:pt idx="71">
                  <c:v>3.3733222025475351E-2</c:v>
                </c:pt>
                <c:pt idx="72">
                  <c:v>4.3394571593774689E-2</c:v>
                </c:pt>
                <c:pt idx="73">
                  <c:v>3.8685368047771007E-2</c:v>
                </c:pt>
                <c:pt idx="74">
                  <c:v>2.3787509281267827E-2</c:v>
                </c:pt>
                <c:pt idx="75">
                  <c:v>1.333666E-2</c:v>
                </c:pt>
                <c:pt idx="76">
                  <c:v>1.6662599999999861E-2</c:v>
                </c:pt>
                <c:pt idx="77">
                  <c:v>2.0977279999999876E-2</c:v>
                </c:pt>
                <c:pt idx="78">
                  <c:v>2.2892750000000239E-2</c:v>
                </c:pt>
                <c:pt idx="79">
                  <c:v>2.3605000000000098E-2</c:v>
                </c:pt>
                <c:pt idx="80">
                  <c:v>2.5334750000000072E-2</c:v>
                </c:pt>
                <c:pt idx="81">
                  <c:v>2.4927750000000248E-2</c:v>
                </c:pt>
                <c:pt idx="82">
                  <c:v>2.4520749999999758E-2</c:v>
                </c:pt>
                <c:pt idx="83">
                  <c:v>2.4215499999999945E-2</c:v>
                </c:pt>
                <c:pt idx="84">
                  <c:v>2.3808500000000121E-2</c:v>
                </c:pt>
                <c:pt idx="85">
                  <c:v>2.3401500000000075E-2</c:v>
                </c:pt>
                <c:pt idx="86">
                  <c:v>2.309625000000004E-2</c:v>
                </c:pt>
                <c:pt idx="87">
                  <c:v>2.2689250000000216E-2</c:v>
                </c:pt>
                <c:pt idx="88">
                  <c:v>2.2282249999999948E-2</c:v>
                </c:pt>
                <c:pt idx="89">
                  <c:v>2.1976999999999913E-2</c:v>
                </c:pt>
                <c:pt idx="90">
                  <c:v>2.1570000000000089E-2</c:v>
                </c:pt>
                <c:pt idx="91">
                  <c:v>2.1570000000000089E-2</c:v>
                </c:pt>
                <c:pt idx="92">
                  <c:v>2.1570000000000089E-2</c:v>
                </c:pt>
                <c:pt idx="93">
                  <c:v>2.1570000000000089E-2</c:v>
                </c:pt>
                <c:pt idx="94">
                  <c:v>2.1570000000000089E-2</c:v>
                </c:pt>
                <c:pt idx="95">
                  <c:v>2.1570000000000089E-2</c:v>
                </c:pt>
                <c:pt idx="96">
                  <c:v>2.1570000000000089E-2</c:v>
                </c:pt>
                <c:pt idx="97">
                  <c:v>2.1570000000000089E-2</c:v>
                </c:pt>
                <c:pt idx="98">
                  <c:v>2.1570000000000089E-2</c:v>
                </c:pt>
                <c:pt idx="99">
                  <c:v>2.1569999999999867E-2</c:v>
                </c:pt>
                <c:pt idx="100">
                  <c:v>2.1570000000000089E-2</c:v>
                </c:pt>
                <c:pt idx="101">
                  <c:v>2.1570000000000089E-2</c:v>
                </c:pt>
                <c:pt idx="102">
                  <c:v>2.1570000000000089E-2</c:v>
                </c:pt>
                <c:pt idx="103">
                  <c:v>2.1570000000000089E-2</c:v>
                </c:pt>
                <c:pt idx="104">
                  <c:v>2.1570000000000089E-2</c:v>
                </c:pt>
                <c:pt idx="105">
                  <c:v>2.1570000000000089E-2</c:v>
                </c:pt>
                <c:pt idx="106">
                  <c:v>2.1570000000000089E-2</c:v>
                </c:pt>
                <c:pt idx="107">
                  <c:v>2.1570000000000089E-2</c:v>
                </c:pt>
                <c:pt idx="108">
                  <c:v>2.1570000000000089E-2</c:v>
                </c:pt>
                <c:pt idx="109">
                  <c:v>2.1570000000000089E-2</c:v>
                </c:pt>
                <c:pt idx="110">
                  <c:v>2.1570000000000089E-2</c:v>
                </c:pt>
                <c:pt idx="111">
                  <c:v>2.1570000000000089E-2</c:v>
                </c:pt>
                <c:pt idx="112">
                  <c:v>2.1570000000000089E-2</c:v>
                </c:pt>
                <c:pt idx="113">
                  <c:v>2.1570000000000089E-2</c:v>
                </c:pt>
                <c:pt idx="114">
                  <c:v>2.1570000000000089E-2</c:v>
                </c:pt>
                <c:pt idx="115">
                  <c:v>2.1570000000000089E-2</c:v>
                </c:pt>
                <c:pt idx="116">
                  <c:v>2.1569999999999867E-2</c:v>
                </c:pt>
                <c:pt idx="117">
                  <c:v>2.1570000000000089E-2</c:v>
                </c:pt>
                <c:pt idx="118">
                  <c:v>2.1569999999999867E-2</c:v>
                </c:pt>
                <c:pt idx="119">
                  <c:v>2.1570000000000089E-2</c:v>
                </c:pt>
                <c:pt idx="120">
                  <c:v>2.1569999999999867E-2</c:v>
                </c:pt>
              </c:numCache>
            </c:numRef>
          </c:val>
          <c:smooth val="0"/>
          <c:extLst>
            <c:ext xmlns:c16="http://schemas.microsoft.com/office/drawing/2014/chart" uri="{C3380CC4-5D6E-409C-BE32-E72D297353CC}">
              <c16:uniqueId val="{00000003-E1BB-452D-AA8A-74482BAF4F2C}"/>
            </c:ext>
          </c:extLst>
        </c:ser>
        <c:dLbls>
          <c:showLegendKey val="0"/>
          <c:showVal val="0"/>
          <c:showCatName val="0"/>
          <c:showSerName val="0"/>
          <c:showPercent val="0"/>
          <c:showBubbleSize val="0"/>
        </c:dLbls>
        <c:smooth val="0"/>
        <c:axId val="105813120"/>
        <c:axId val="105815040"/>
      </c:lineChart>
      <c:catAx>
        <c:axId val="105813120"/>
        <c:scaling>
          <c:orientation val="minMax"/>
        </c:scaling>
        <c:delete val="0"/>
        <c:axPos val="b"/>
        <c:numFmt formatCode="General" sourceLinked="1"/>
        <c:majorTickMark val="out"/>
        <c:minorTickMark val="none"/>
        <c:tickLblPos val="nextTo"/>
        <c:crossAx val="105815040"/>
        <c:crosses val="autoZero"/>
        <c:auto val="1"/>
        <c:lblAlgn val="ctr"/>
        <c:lblOffset val="100"/>
        <c:noMultiLvlLbl val="0"/>
      </c:catAx>
      <c:valAx>
        <c:axId val="105815040"/>
        <c:scaling>
          <c:orientation val="minMax"/>
          <c:max val="0.1"/>
          <c:min val="-2.0000000000000004E-2"/>
        </c:scaling>
        <c:delete val="0"/>
        <c:axPos val="l"/>
        <c:majorGridlines/>
        <c:numFmt formatCode="0.0%" sourceLinked="1"/>
        <c:majorTickMark val="out"/>
        <c:minorTickMark val="none"/>
        <c:tickLblPos val="nextTo"/>
        <c:crossAx val="105813120"/>
        <c:crosses val="autoZero"/>
        <c:crossBetween val="between"/>
      </c:valAx>
    </c:plotArea>
    <c:legend>
      <c:legendPos val="r"/>
      <c:overlay val="0"/>
    </c:legend>
    <c:plotVisOnly val="1"/>
    <c:dispBlanksAs val="gap"/>
    <c:showDLblsOverMax val="0"/>
  </c:chart>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_rels/drawing2.xml.rels><?xml version="1.0" encoding="UTF-8" standalone="yes"?>
<Relationships xmlns="http://schemas.openxmlformats.org/package/2006/relationships"><Relationship Id="rId1" Type="http://schemas.openxmlformats.org/officeDocument/2006/relationships/chart" Target="../charts/chart7.xml"/></Relationships>
</file>

<file path=xl/drawings/_rels/drawing3.xml.rels><?xml version="1.0" encoding="UTF-8" standalone="yes"?>
<Relationships xmlns="http://schemas.openxmlformats.org/package/2006/relationships"><Relationship Id="rId1"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xdr:from>
      <xdr:col>0</xdr:col>
      <xdr:colOff>142875</xdr:colOff>
      <xdr:row>1</xdr:row>
      <xdr:rowOff>152400</xdr:rowOff>
    </xdr:from>
    <xdr:to>
      <xdr:col>7</xdr:col>
      <xdr:colOff>0</xdr:colOff>
      <xdr:row>16</xdr:row>
      <xdr:rowOff>38100</xdr:rowOff>
    </xdr:to>
    <xdr:graphicFrame macro="">
      <xdr:nvGraphicFramePr>
        <xdr:cNvPr id="2" name="Graphique 1">
          <a:extLst>
            <a:ext uri="{FF2B5EF4-FFF2-40B4-BE49-F238E27FC236}">
              <a16:creationId xmlns:a16="http://schemas.microsoft.com/office/drawing/2014/main" i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142875</xdr:colOff>
      <xdr:row>1</xdr:row>
      <xdr:rowOff>152400</xdr:rowOff>
    </xdr:from>
    <xdr:to>
      <xdr:col>14</xdr:col>
      <xdr:colOff>0</xdr:colOff>
      <xdr:row>16</xdr:row>
      <xdr:rowOff>38100</xdr:rowOff>
    </xdr:to>
    <xdr:graphicFrame macro="">
      <xdr:nvGraphicFramePr>
        <xdr:cNvPr id="3" name="Graphique 2">
          <a:extLst>
            <a:ext uri="{FF2B5EF4-FFF2-40B4-BE49-F238E27FC236}">
              <a16:creationId xmlns:a16="http://schemas.microsoft.com/office/drawing/2014/main" id="{00000000-0008-0000-01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14</xdr:col>
      <xdr:colOff>142875</xdr:colOff>
      <xdr:row>1</xdr:row>
      <xdr:rowOff>152400</xdr:rowOff>
    </xdr:from>
    <xdr:to>
      <xdr:col>21</xdr:col>
      <xdr:colOff>0</xdr:colOff>
      <xdr:row>16</xdr:row>
      <xdr:rowOff>38100</xdr:rowOff>
    </xdr:to>
    <xdr:graphicFrame macro="">
      <xdr:nvGraphicFramePr>
        <xdr:cNvPr id="4" name="Graphique 3">
          <a:extLst>
            <a:ext uri="{FF2B5EF4-FFF2-40B4-BE49-F238E27FC236}">
              <a16:creationId xmlns:a16="http://schemas.microsoft.com/office/drawing/2014/main" i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21</xdr:col>
      <xdr:colOff>142875</xdr:colOff>
      <xdr:row>1</xdr:row>
      <xdr:rowOff>152400</xdr:rowOff>
    </xdr:from>
    <xdr:to>
      <xdr:col>28</xdr:col>
      <xdr:colOff>0</xdr:colOff>
      <xdr:row>16</xdr:row>
      <xdr:rowOff>38100</xdr:rowOff>
    </xdr:to>
    <xdr:graphicFrame macro="">
      <xdr:nvGraphicFramePr>
        <xdr:cNvPr id="5" name="Graphique 4">
          <a:extLst>
            <a:ext uri="{FF2B5EF4-FFF2-40B4-BE49-F238E27FC236}">
              <a16:creationId xmlns:a16="http://schemas.microsoft.com/office/drawing/2014/main" id="{00000000-0008-0000-01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28</xdr:col>
      <xdr:colOff>152400</xdr:colOff>
      <xdr:row>1</xdr:row>
      <xdr:rowOff>152400</xdr:rowOff>
    </xdr:from>
    <xdr:to>
      <xdr:col>35</xdr:col>
      <xdr:colOff>9525</xdr:colOff>
      <xdr:row>16</xdr:row>
      <xdr:rowOff>38100</xdr:rowOff>
    </xdr:to>
    <xdr:graphicFrame macro="">
      <xdr:nvGraphicFramePr>
        <xdr:cNvPr id="7" name="Graphique 6">
          <a:extLst>
            <a:ext uri="{FF2B5EF4-FFF2-40B4-BE49-F238E27FC236}">
              <a16:creationId xmlns:a16="http://schemas.microsoft.com/office/drawing/2014/main" id="{00000000-0008-0000-01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35</xdr:col>
      <xdr:colOff>152400</xdr:colOff>
      <xdr:row>1</xdr:row>
      <xdr:rowOff>152400</xdr:rowOff>
    </xdr:from>
    <xdr:to>
      <xdr:col>42</xdr:col>
      <xdr:colOff>9525</xdr:colOff>
      <xdr:row>16</xdr:row>
      <xdr:rowOff>38100</xdr:rowOff>
    </xdr:to>
    <xdr:graphicFrame macro="">
      <xdr:nvGraphicFramePr>
        <xdr:cNvPr id="8" name="Graphique 7">
          <a:extLst>
            <a:ext uri="{FF2B5EF4-FFF2-40B4-BE49-F238E27FC236}">
              <a16:creationId xmlns:a16="http://schemas.microsoft.com/office/drawing/2014/main" id="{00000000-0008-0000-01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25</xdr:col>
      <xdr:colOff>0</xdr:colOff>
      <xdr:row>98</xdr:row>
      <xdr:rowOff>66675</xdr:rowOff>
    </xdr:from>
    <xdr:to>
      <xdr:col>31</xdr:col>
      <xdr:colOff>228600</xdr:colOff>
      <xdr:row>112</xdr:row>
      <xdr:rowOff>142875</xdr:rowOff>
    </xdr:to>
    <xdr:graphicFrame macro="">
      <xdr:nvGraphicFramePr>
        <xdr:cNvPr id="3" name="Graphique 2">
          <a:extLst>
            <a:ext uri="{FF2B5EF4-FFF2-40B4-BE49-F238E27FC236}">
              <a16:creationId xmlns:a16="http://schemas.microsoft.com/office/drawing/2014/main" id="{00000000-0008-0000-08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25</xdr:col>
      <xdr:colOff>0</xdr:colOff>
      <xdr:row>98</xdr:row>
      <xdr:rowOff>66675</xdr:rowOff>
    </xdr:from>
    <xdr:to>
      <xdr:col>31</xdr:col>
      <xdr:colOff>228600</xdr:colOff>
      <xdr:row>112</xdr:row>
      <xdr:rowOff>142875</xdr:rowOff>
    </xdr:to>
    <xdr:graphicFrame macro="">
      <xdr:nvGraphicFramePr>
        <xdr:cNvPr id="2" name="Graphique 1">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5"/>
  <sheetViews>
    <sheetView workbookViewId="0">
      <selection activeCell="B11" sqref="B11"/>
    </sheetView>
  </sheetViews>
  <sheetFormatPr baseColWidth="10" defaultColWidth="10.85546875" defaultRowHeight="15" x14ac:dyDescent="0.25"/>
  <cols>
    <col min="1" max="1" width="1" style="64" customWidth="1"/>
    <col min="2" max="2" width="29.85546875" style="64" customWidth="1"/>
    <col min="3" max="3" width="70.85546875" style="64" customWidth="1"/>
    <col min="4" max="4" width="111.5703125" style="64" customWidth="1"/>
    <col min="5" max="5" width="12.7109375" style="64" customWidth="1"/>
    <col min="6" max="6" width="28.140625" style="64" customWidth="1"/>
    <col min="7" max="9" width="10.85546875" style="138"/>
    <col min="10" max="10" width="10.85546875" style="138" customWidth="1"/>
    <col min="11" max="16384" width="10.85546875" style="138"/>
  </cols>
  <sheetData>
    <row r="1" spans="1:10" x14ac:dyDescent="0.25">
      <c r="B1" s="64" t="s">
        <v>49</v>
      </c>
    </row>
    <row r="2" spans="1:10" x14ac:dyDescent="0.25">
      <c r="B2" s="208" t="s">
        <v>116</v>
      </c>
    </row>
    <row r="3" spans="1:10" ht="15.75" thickBot="1" x14ac:dyDescent="0.3">
      <c r="J3" s="154"/>
    </row>
    <row r="4" spans="1:10" ht="63.75" thickBot="1" x14ac:dyDescent="0.25">
      <c r="A4" s="155"/>
      <c r="B4" s="156" t="s">
        <v>27</v>
      </c>
      <c r="C4" s="157" t="s">
        <v>28</v>
      </c>
      <c r="D4" s="157" t="s">
        <v>29</v>
      </c>
      <c r="E4" s="157" t="s">
        <v>60</v>
      </c>
      <c r="F4" s="158" t="s">
        <v>30</v>
      </c>
    </row>
    <row r="5" spans="1:10" s="160" customFormat="1" ht="30" customHeight="1" x14ac:dyDescent="0.2">
      <c r="A5" s="159"/>
      <c r="B5" s="235" t="s">
        <v>31</v>
      </c>
      <c r="C5" s="393" t="s">
        <v>32</v>
      </c>
      <c r="D5" s="286" t="s">
        <v>33</v>
      </c>
      <c r="E5" s="332">
        <v>2024</v>
      </c>
      <c r="F5" s="395" t="s">
        <v>34</v>
      </c>
    </row>
    <row r="6" spans="1:10" s="160" customFormat="1" ht="30" customHeight="1" x14ac:dyDescent="0.2">
      <c r="A6" s="159"/>
      <c r="B6" s="253" t="s">
        <v>85</v>
      </c>
      <c r="C6" s="392"/>
      <c r="D6" s="287" t="s">
        <v>86</v>
      </c>
      <c r="E6" s="333">
        <f>E5</f>
        <v>2024</v>
      </c>
      <c r="F6" s="396"/>
    </row>
    <row r="7" spans="1:10" x14ac:dyDescent="0.2">
      <c r="A7" s="161"/>
      <c r="B7" s="236" t="s">
        <v>35</v>
      </c>
      <c r="C7" s="391"/>
      <c r="D7" s="391" t="s">
        <v>114</v>
      </c>
      <c r="E7" s="394" t="s">
        <v>115</v>
      </c>
      <c r="F7" s="397" t="s">
        <v>34</v>
      </c>
    </row>
    <row r="8" spans="1:10" ht="15" customHeight="1" x14ac:dyDescent="0.2">
      <c r="A8" s="161"/>
      <c r="B8" s="236" t="s">
        <v>75</v>
      </c>
      <c r="C8" s="391"/>
      <c r="D8" s="391"/>
      <c r="E8" s="394"/>
      <c r="F8" s="398"/>
    </row>
    <row r="9" spans="1:10" ht="15" customHeight="1" x14ac:dyDescent="0.2">
      <c r="A9" s="161"/>
      <c r="B9" s="236" t="s">
        <v>113</v>
      </c>
      <c r="C9" s="391"/>
      <c r="D9" s="391"/>
      <c r="E9" s="394"/>
      <c r="F9" s="398"/>
    </row>
    <row r="10" spans="1:10" x14ac:dyDescent="0.2">
      <c r="A10" s="161"/>
      <c r="B10" s="236" t="s">
        <v>102</v>
      </c>
      <c r="C10" s="392"/>
      <c r="D10" s="392"/>
      <c r="E10" s="394"/>
      <c r="F10" s="396"/>
    </row>
    <row r="11" spans="1:10" x14ac:dyDescent="0.2">
      <c r="A11" s="161"/>
      <c r="B11" s="236" t="s">
        <v>117</v>
      </c>
      <c r="C11" s="353" t="s">
        <v>118</v>
      </c>
      <c r="D11" s="353" t="s">
        <v>121</v>
      </c>
      <c r="E11" s="297"/>
      <c r="F11" s="354" t="str">
        <f>F7</f>
        <v>Selon scénario</v>
      </c>
    </row>
    <row r="12" spans="1:10" x14ac:dyDescent="0.2">
      <c r="A12" s="161"/>
      <c r="B12" s="236" t="s">
        <v>63</v>
      </c>
      <c r="C12" s="234" t="s">
        <v>64</v>
      </c>
      <c r="D12" s="287"/>
      <c r="E12" s="297">
        <v>2024</v>
      </c>
      <c r="F12" s="301" t="s">
        <v>34</v>
      </c>
    </row>
    <row r="13" spans="1:10" ht="30" customHeight="1" x14ac:dyDescent="0.2">
      <c r="A13" s="161"/>
      <c r="B13" s="236" t="s">
        <v>65</v>
      </c>
      <c r="C13" s="234" t="s">
        <v>66</v>
      </c>
      <c r="D13" s="287"/>
      <c r="E13" s="334">
        <v>2024</v>
      </c>
      <c r="F13" s="301" t="s">
        <v>34</v>
      </c>
    </row>
    <row r="14" spans="1:10" ht="28.5" customHeight="1" x14ac:dyDescent="0.2">
      <c r="A14" s="161"/>
      <c r="B14" s="237" t="s">
        <v>36</v>
      </c>
      <c r="C14" s="288" t="s">
        <v>37</v>
      </c>
      <c r="D14" s="288" t="s">
        <v>100</v>
      </c>
      <c r="E14" s="298">
        <v>46023</v>
      </c>
      <c r="F14" s="300" t="str">
        <f>F13</f>
        <v>Selon scénario</v>
      </c>
    </row>
    <row r="15" spans="1:10" ht="15" customHeight="1" x14ac:dyDescent="0.2">
      <c r="A15" s="161"/>
      <c r="B15" s="237" t="s">
        <v>38</v>
      </c>
      <c r="C15" s="234" t="s">
        <v>39</v>
      </c>
      <c r="D15" s="234" t="s">
        <v>84</v>
      </c>
      <c r="E15" s="297">
        <v>2025</v>
      </c>
      <c r="F15" s="300" t="s">
        <v>40</v>
      </c>
    </row>
    <row r="16" spans="1:10" s="161" customFormat="1" ht="15" customHeight="1" x14ac:dyDescent="0.2">
      <c r="B16" s="237" t="s">
        <v>74</v>
      </c>
      <c r="C16" s="234" t="s">
        <v>73</v>
      </c>
      <c r="D16" s="234" t="s">
        <v>72</v>
      </c>
      <c r="E16" s="298">
        <f>E14</f>
        <v>46023</v>
      </c>
      <c r="F16" s="300" t="s">
        <v>34</v>
      </c>
    </row>
    <row r="17" spans="1:6" x14ac:dyDescent="0.2">
      <c r="A17" s="161"/>
      <c r="B17" s="237" t="s">
        <v>41</v>
      </c>
      <c r="C17" s="234" t="s">
        <v>42</v>
      </c>
      <c r="D17" s="234" t="s">
        <v>71</v>
      </c>
      <c r="E17" s="297">
        <v>2024</v>
      </c>
      <c r="F17" s="300" t="s">
        <v>34</v>
      </c>
    </row>
    <row r="18" spans="1:6" ht="81.75" customHeight="1" thickBot="1" x14ac:dyDescent="0.25">
      <c r="A18" s="161"/>
      <c r="B18" s="238" t="s">
        <v>43</v>
      </c>
      <c r="C18" s="204" t="s">
        <v>44</v>
      </c>
      <c r="D18" s="204" t="s">
        <v>101</v>
      </c>
      <c r="E18" s="299">
        <v>2025</v>
      </c>
      <c r="F18" s="302" t="str">
        <f>F17</f>
        <v>Selon scénario</v>
      </c>
    </row>
    <row r="24" spans="1:6" ht="12.75" x14ac:dyDescent="0.2">
      <c r="A24" s="138"/>
      <c r="B24" s="138"/>
      <c r="C24" s="138"/>
      <c r="D24" s="138"/>
      <c r="E24" s="138"/>
      <c r="F24" s="138"/>
    </row>
    <row r="25" spans="1:6" ht="12.75" x14ac:dyDescent="0.2">
      <c r="A25" s="138"/>
      <c r="B25" s="138"/>
      <c r="C25" s="138"/>
      <c r="D25" s="138"/>
      <c r="E25" s="138"/>
      <c r="F25" s="138"/>
    </row>
    <row r="26" spans="1:6" ht="12.75" x14ac:dyDescent="0.2">
      <c r="A26" s="138"/>
      <c r="B26" s="138"/>
      <c r="C26" s="138"/>
      <c r="D26" s="138"/>
      <c r="E26" s="138"/>
      <c r="F26" s="138"/>
    </row>
    <row r="27" spans="1:6" ht="12.75" x14ac:dyDescent="0.2">
      <c r="A27" s="138"/>
      <c r="B27" s="138"/>
      <c r="C27" s="138"/>
      <c r="D27" s="138"/>
      <c r="E27" s="138"/>
      <c r="F27" s="138"/>
    </row>
    <row r="28" spans="1:6" ht="12.75" x14ac:dyDescent="0.2">
      <c r="A28" s="138"/>
      <c r="B28" s="138"/>
      <c r="C28" s="138"/>
      <c r="D28" s="138"/>
      <c r="E28" s="138"/>
      <c r="F28" s="138"/>
    </row>
    <row r="29" spans="1:6" ht="12.75" x14ac:dyDescent="0.2">
      <c r="A29" s="138"/>
      <c r="B29" s="138"/>
      <c r="C29" s="138"/>
      <c r="D29" s="138"/>
      <c r="E29" s="138"/>
      <c r="F29" s="138"/>
    </row>
    <row r="30" spans="1:6" ht="12.75" x14ac:dyDescent="0.2">
      <c r="A30" s="138"/>
      <c r="B30" s="138"/>
      <c r="C30" s="138"/>
      <c r="D30" s="138"/>
      <c r="E30" s="138"/>
      <c r="F30" s="138"/>
    </row>
    <row r="31" spans="1:6" ht="12.75" x14ac:dyDescent="0.2">
      <c r="A31" s="138"/>
      <c r="B31" s="138"/>
      <c r="C31" s="138"/>
      <c r="D31" s="138"/>
      <c r="E31" s="138"/>
      <c r="F31" s="138"/>
    </row>
    <row r="32" spans="1:6" ht="12.75" x14ac:dyDescent="0.2">
      <c r="A32" s="138"/>
      <c r="B32" s="138"/>
      <c r="C32" s="138"/>
      <c r="D32" s="138"/>
      <c r="E32" s="138"/>
      <c r="F32" s="138"/>
    </row>
    <row r="33" s="138" customFormat="1" ht="12.75" x14ac:dyDescent="0.2"/>
    <row r="34" s="138" customFormat="1" ht="12.75" x14ac:dyDescent="0.2"/>
    <row r="35" s="138" customFormat="1" ht="12.75" x14ac:dyDescent="0.2"/>
    <row r="36" s="138" customFormat="1" ht="12.75" x14ac:dyDescent="0.2"/>
    <row r="37" s="138" customFormat="1" ht="12.75" x14ac:dyDescent="0.2"/>
    <row r="38" s="138" customFormat="1" ht="12.75" x14ac:dyDescent="0.2"/>
    <row r="39" s="138" customFormat="1" ht="12.75" x14ac:dyDescent="0.2"/>
    <row r="40" s="138" customFormat="1" ht="12.75" x14ac:dyDescent="0.2"/>
    <row r="41" s="138" customFormat="1" ht="12.75" x14ac:dyDescent="0.2"/>
    <row r="42" s="138" customFormat="1" ht="12.75" x14ac:dyDescent="0.2"/>
    <row r="43" s="138" customFormat="1" ht="12.75" x14ac:dyDescent="0.2"/>
    <row r="45" s="138" customFormat="1" ht="12.75" x14ac:dyDescent="0.2"/>
  </sheetData>
  <mergeCells count="6">
    <mergeCell ref="C7:C10"/>
    <mergeCell ref="C5:C6"/>
    <mergeCell ref="E7:E10"/>
    <mergeCell ref="F5:F6"/>
    <mergeCell ref="D7:D10"/>
    <mergeCell ref="F7:F10"/>
  </mergeCells>
  <phoneticPr fontId="0" type="noConversion"/>
  <hyperlinks>
    <hyperlink ref="B5" location="SMPT!A1" display="SMPT" xr:uid="{00000000-0004-0000-0000-000000000000}"/>
    <hyperlink ref="B7" location="'SMPT_rég_1,0%'!A1" display="SMPT_reg_1,0%" xr:uid="{00000000-0004-0000-0000-000001000000}"/>
    <hyperlink ref="B8" location="'SMPT_rég_0,7%'!A1" display="SMPT_reg_0,7%" xr:uid="{00000000-0004-0000-0000-000002000000}"/>
    <hyperlink ref="B12" location="SMPT_FPE!A1" display="SMPT_FPE" xr:uid="{00000000-0004-0000-0000-000003000000}"/>
    <hyperlink ref="B13" location="TI_SMPT_CNRACL!A1" display="TI_SMPT_CNRACL" xr:uid="{00000000-0004-0000-0000-000004000000}"/>
    <hyperlink ref="B14" location="SMIC!A1" display="SMIC" xr:uid="{00000000-0004-0000-0000-000005000000}"/>
    <hyperlink ref="B15" location="Prix!A1" display="Prix" xr:uid="{00000000-0004-0000-0000-000006000000}"/>
    <hyperlink ref="B16" location="PSS!A1" display="PSS" xr:uid="{00000000-0004-0000-0000-000007000000}"/>
    <hyperlink ref="B17" location="PIB!A1" display="PIB" xr:uid="{00000000-0004-0000-0000-000008000000}"/>
    <hyperlink ref="B18" location="Rdt_fi!A1" display="Rdt_fi" xr:uid="{00000000-0004-0000-0000-000009000000}"/>
    <hyperlink ref="B10" location="'SMPT_rég_0,4%'!A1" display="SMPT_reg_0,4%" xr:uid="{00000000-0004-0000-0000-00000A000000}"/>
    <hyperlink ref="B9" location="'SMPT_CSR_rég_0,7%'!A1" display="SMPT_CSR_reg_0,7%" xr:uid="{005AD753-2C21-448E-8543-BCFFDEBB1C58}"/>
    <hyperlink ref="B11" location="MS_plafonnée!A1" display="MS_plafonnée" xr:uid="{07C2199F-8CA9-4D0F-BB52-D94AA5CD7BFE}"/>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AP67"/>
  <sheetViews>
    <sheetView topLeftCell="B1" workbookViewId="0">
      <selection activeCell="M31" sqref="M31"/>
    </sheetView>
  </sheetViews>
  <sheetFormatPr baseColWidth="10" defaultColWidth="10.85546875" defaultRowHeight="15" x14ac:dyDescent="0.25"/>
  <cols>
    <col min="1" max="1" width="2.42578125" style="216" customWidth="1"/>
    <col min="2" max="2" width="7.7109375" style="216" customWidth="1"/>
    <col min="3" max="7" width="14.42578125" style="227" customWidth="1"/>
    <col min="8" max="8" width="2.42578125" style="216" customWidth="1"/>
    <col min="9" max="9" width="7.7109375" style="216" customWidth="1"/>
    <col min="10" max="14" width="14.42578125" style="227" customWidth="1"/>
    <col min="15" max="15" width="2.42578125" style="216" customWidth="1"/>
    <col min="16" max="16" width="7.7109375" style="216" customWidth="1"/>
    <col min="17" max="21" width="14.42578125" style="227" customWidth="1"/>
    <col min="22" max="22" width="2.42578125" style="216" customWidth="1"/>
    <col min="23" max="23" width="7.7109375" style="216" customWidth="1"/>
    <col min="24" max="28" width="14.42578125" style="227" customWidth="1"/>
    <col min="29" max="29" width="2.42578125" style="216" customWidth="1"/>
    <col min="30" max="30" width="7.7109375" style="216" customWidth="1"/>
    <col min="31" max="35" width="14.42578125" style="227" customWidth="1"/>
    <col min="36" max="36" width="2.42578125" style="216" customWidth="1"/>
    <col min="37" max="37" width="7.7109375" style="216" customWidth="1"/>
    <col min="38" max="42" width="14.42578125" style="227" customWidth="1"/>
    <col min="43" max="16384" width="10.85546875" style="216"/>
  </cols>
  <sheetData>
    <row r="1" spans="2:42" x14ac:dyDescent="0.25">
      <c r="B1" s="399" t="s">
        <v>106</v>
      </c>
      <c r="C1" s="399"/>
      <c r="D1" s="399"/>
      <c r="E1" s="399"/>
      <c r="F1" s="399"/>
      <c r="G1" s="399"/>
      <c r="I1" s="399" t="s">
        <v>50</v>
      </c>
      <c r="J1" s="399"/>
      <c r="K1" s="399"/>
      <c r="L1" s="399"/>
      <c r="M1" s="399"/>
      <c r="N1" s="399"/>
      <c r="P1" s="399" t="s">
        <v>107</v>
      </c>
      <c r="Q1" s="399"/>
      <c r="R1" s="399"/>
      <c r="S1" s="399"/>
      <c r="T1" s="399"/>
      <c r="U1" s="399"/>
      <c r="W1" s="399" t="s">
        <v>108</v>
      </c>
      <c r="X1" s="399"/>
      <c r="Y1" s="399"/>
      <c r="Z1" s="399"/>
      <c r="AA1" s="399"/>
      <c r="AB1" s="399"/>
      <c r="AD1" s="399" t="s">
        <v>104</v>
      </c>
      <c r="AE1" s="399"/>
      <c r="AF1" s="399"/>
      <c r="AG1" s="399"/>
      <c r="AH1" s="399"/>
      <c r="AI1" s="399"/>
      <c r="AK1" s="399" t="s">
        <v>105</v>
      </c>
      <c r="AL1" s="399"/>
      <c r="AM1" s="399"/>
      <c r="AN1" s="399"/>
      <c r="AO1" s="399"/>
      <c r="AP1" s="399"/>
    </row>
    <row r="2" spans="2:42" s="218" customFormat="1" x14ac:dyDescent="0.25">
      <c r="B2" s="217"/>
      <c r="C2" s="217"/>
      <c r="D2" s="217"/>
      <c r="E2" s="295"/>
      <c r="F2" s="255"/>
      <c r="G2" s="217"/>
      <c r="I2" s="217"/>
      <c r="J2" s="217"/>
      <c r="K2" s="217"/>
      <c r="L2" s="295"/>
      <c r="M2" s="255"/>
      <c r="N2" s="217"/>
      <c r="P2" s="217"/>
      <c r="Q2" s="217"/>
      <c r="R2" s="217"/>
      <c r="S2" s="295"/>
      <c r="T2" s="255"/>
      <c r="U2" s="217"/>
      <c r="W2" s="217"/>
      <c r="X2" s="217"/>
      <c r="Y2" s="217"/>
      <c r="Z2" s="295"/>
      <c r="AA2" s="255"/>
      <c r="AB2" s="217"/>
      <c r="AD2" s="289"/>
      <c r="AE2" s="289"/>
      <c r="AF2" s="289"/>
      <c r="AG2" s="295"/>
      <c r="AH2" s="289"/>
      <c r="AI2" s="289"/>
      <c r="AK2" s="289"/>
      <c r="AL2" s="289"/>
      <c r="AM2" s="289"/>
      <c r="AN2" s="295"/>
      <c r="AO2" s="289"/>
      <c r="AP2" s="289"/>
    </row>
    <row r="3" spans="2:42" s="218" customFormat="1" x14ac:dyDescent="0.25">
      <c r="B3" s="217"/>
      <c r="C3" s="217"/>
      <c r="D3" s="217"/>
      <c r="E3" s="295"/>
      <c r="F3" s="255"/>
      <c r="G3" s="217"/>
      <c r="I3" s="217"/>
      <c r="J3" s="217"/>
      <c r="K3" s="217"/>
      <c r="L3" s="295"/>
      <c r="M3" s="255"/>
      <c r="N3" s="217"/>
      <c r="P3" s="217"/>
      <c r="Q3" s="217"/>
      <c r="R3" s="217"/>
      <c r="S3" s="295"/>
      <c r="T3" s="255"/>
      <c r="U3" s="217"/>
      <c r="W3" s="217"/>
      <c r="X3" s="217"/>
      <c r="Y3" s="217"/>
      <c r="Z3" s="295"/>
      <c r="AA3" s="255"/>
      <c r="AB3" s="217"/>
      <c r="AD3" s="289"/>
      <c r="AE3" s="289"/>
      <c r="AF3" s="289"/>
      <c r="AG3" s="295"/>
      <c r="AH3" s="289"/>
      <c r="AI3" s="289"/>
      <c r="AK3" s="289"/>
      <c r="AL3" s="289"/>
      <c r="AM3" s="289"/>
      <c r="AN3" s="295"/>
      <c r="AO3" s="289"/>
      <c r="AP3" s="289"/>
    </row>
    <row r="4" spans="2:42" s="218" customFormat="1" x14ac:dyDescent="0.25">
      <c r="B4" s="217"/>
      <c r="C4" s="217"/>
      <c r="D4" s="217"/>
      <c r="E4" s="295"/>
      <c r="F4" s="255"/>
      <c r="G4" s="217"/>
      <c r="I4" s="217"/>
      <c r="J4" s="217"/>
      <c r="K4" s="217"/>
      <c r="L4" s="295"/>
      <c r="M4" s="255"/>
      <c r="N4" s="217"/>
      <c r="P4" s="217"/>
      <c r="Q4" s="217"/>
      <c r="R4" s="217"/>
      <c r="S4" s="295"/>
      <c r="T4" s="255"/>
      <c r="U4" s="217"/>
      <c r="W4" s="217"/>
      <c r="X4" s="217"/>
      <c r="Y4" s="217"/>
      <c r="Z4" s="295"/>
      <c r="AA4" s="255"/>
      <c r="AB4" s="217"/>
      <c r="AD4" s="289"/>
      <c r="AE4" s="289"/>
      <c r="AF4" s="289"/>
      <c r="AG4" s="295"/>
      <c r="AH4" s="289"/>
      <c r="AI4" s="289"/>
      <c r="AK4" s="289"/>
      <c r="AL4" s="289"/>
      <c r="AM4" s="289"/>
      <c r="AN4" s="295"/>
      <c r="AO4" s="289"/>
      <c r="AP4" s="289"/>
    </row>
    <row r="5" spans="2:42" s="218" customFormat="1" x14ac:dyDescent="0.25">
      <c r="B5" s="217"/>
      <c r="C5" s="217"/>
      <c r="D5" s="217"/>
      <c r="E5" s="295"/>
      <c r="F5" s="255"/>
      <c r="G5" s="217"/>
      <c r="I5" s="217"/>
      <c r="J5" s="217"/>
      <c r="K5" s="217"/>
      <c r="L5" s="295"/>
      <c r="M5" s="255"/>
      <c r="N5" s="217"/>
      <c r="P5" s="217"/>
      <c r="Q5" s="217"/>
      <c r="R5" s="217"/>
      <c r="S5" s="295"/>
      <c r="T5" s="255"/>
      <c r="U5" s="217"/>
      <c r="W5" s="217"/>
      <c r="X5" s="217"/>
      <c r="Y5" s="217"/>
      <c r="Z5" s="295"/>
      <c r="AA5" s="255"/>
      <c r="AB5" s="217"/>
      <c r="AD5" s="289"/>
      <c r="AE5" s="289"/>
      <c r="AF5" s="289"/>
      <c r="AG5" s="295"/>
      <c r="AH5" s="289"/>
      <c r="AI5" s="289"/>
      <c r="AK5" s="289"/>
      <c r="AL5" s="289"/>
      <c r="AM5" s="289"/>
      <c r="AN5" s="295"/>
      <c r="AO5" s="289"/>
      <c r="AP5" s="289"/>
    </row>
    <row r="6" spans="2:42" s="218" customFormat="1" x14ac:dyDescent="0.25">
      <c r="B6" s="217"/>
      <c r="C6" s="217"/>
      <c r="D6" s="217"/>
      <c r="E6" s="295"/>
      <c r="F6" s="255"/>
      <c r="G6" s="217"/>
      <c r="I6" s="217"/>
      <c r="J6" s="217"/>
      <c r="K6" s="217"/>
      <c r="L6" s="295"/>
      <c r="M6" s="255"/>
      <c r="N6" s="217"/>
      <c r="P6" s="217"/>
      <c r="Q6" s="217"/>
      <c r="R6" s="217"/>
      <c r="S6" s="295"/>
      <c r="T6" s="255"/>
      <c r="U6" s="217"/>
      <c r="W6" s="217"/>
      <c r="X6" s="217"/>
      <c r="Y6" s="217"/>
      <c r="Z6" s="295"/>
      <c r="AA6" s="255"/>
      <c r="AB6" s="217"/>
      <c r="AD6" s="289"/>
      <c r="AE6" s="289"/>
      <c r="AF6" s="289"/>
      <c r="AG6" s="295"/>
      <c r="AH6" s="289"/>
      <c r="AI6" s="289"/>
      <c r="AK6" s="289"/>
      <c r="AL6" s="289"/>
      <c r="AM6" s="289"/>
      <c r="AN6" s="295"/>
      <c r="AO6" s="289"/>
      <c r="AP6" s="289"/>
    </row>
    <row r="7" spans="2:42" s="218" customFormat="1" x14ac:dyDescent="0.25">
      <c r="B7" s="217"/>
      <c r="C7" s="217"/>
      <c r="D7" s="217"/>
      <c r="E7" s="295"/>
      <c r="F7" s="255"/>
      <c r="G7" s="217"/>
      <c r="I7" s="217"/>
      <c r="J7" s="217"/>
      <c r="K7" s="217"/>
      <c r="L7" s="295"/>
      <c r="M7" s="255"/>
      <c r="N7" s="217"/>
      <c r="P7" s="217"/>
      <c r="Q7" s="217"/>
      <c r="R7" s="217"/>
      <c r="S7" s="295"/>
      <c r="T7" s="255"/>
      <c r="U7" s="217"/>
      <c r="W7" s="217"/>
      <c r="X7" s="217"/>
      <c r="Y7" s="217"/>
      <c r="Z7" s="295"/>
      <c r="AA7" s="255"/>
      <c r="AB7" s="217"/>
      <c r="AD7" s="289"/>
      <c r="AE7" s="289"/>
      <c r="AF7" s="289"/>
      <c r="AG7" s="295"/>
      <c r="AH7" s="289"/>
      <c r="AI7" s="289"/>
      <c r="AK7" s="289"/>
      <c r="AL7" s="289"/>
      <c r="AM7" s="289"/>
      <c r="AN7" s="295"/>
      <c r="AO7" s="289"/>
      <c r="AP7" s="289"/>
    </row>
    <row r="8" spans="2:42" s="218" customFormat="1" x14ac:dyDescent="0.25">
      <c r="B8" s="217"/>
      <c r="C8" s="217"/>
      <c r="D8" s="217"/>
      <c r="E8" s="295"/>
      <c r="F8" s="255"/>
      <c r="G8" s="217"/>
      <c r="I8" s="217"/>
      <c r="J8" s="217"/>
      <c r="K8" s="217"/>
      <c r="L8" s="295"/>
      <c r="M8" s="255"/>
      <c r="N8" s="217"/>
      <c r="P8" s="217"/>
      <c r="Q8" s="217"/>
      <c r="R8" s="217"/>
      <c r="S8" s="295"/>
      <c r="T8" s="255"/>
      <c r="U8" s="217"/>
      <c r="W8" s="217"/>
      <c r="X8" s="217"/>
      <c r="Y8" s="217"/>
      <c r="Z8" s="295"/>
      <c r="AA8" s="255"/>
      <c r="AB8" s="217"/>
      <c r="AD8" s="289"/>
      <c r="AE8" s="289"/>
      <c r="AF8" s="289"/>
      <c r="AG8" s="295"/>
      <c r="AH8" s="289"/>
      <c r="AI8" s="289"/>
      <c r="AK8" s="289"/>
      <c r="AL8" s="289"/>
      <c r="AM8" s="289"/>
      <c r="AN8" s="295"/>
      <c r="AO8" s="289"/>
      <c r="AP8" s="289"/>
    </row>
    <row r="9" spans="2:42" s="218" customFormat="1" x14ac:dyDescent="0.25">
      <c r="B9" s="217"/>
      <c r="C9" s="217"/>
      <c r="D9" s="217"/>
      <c r="E9" s="295"/>
      <c r="F9" s="255"/>
      <c r="G9" s="217"/>
      <c r="I9" s="217"/>
      <c r="J9" s="217"/>
      <c r="K9" s="217"/>
      <c r="L9" s="295"/>
      <c r="M9" s="255"/>
      <c r="N9" s="217"/>
      <c r="P9" s="217"/>
      <c r="Q9" s="217"/>
      <c r="R9" s="217"/>
      <c r="S9" s="295"/>
      <c r="T9" s="255"/>
      <c r="U9" s="217"/>
      <c r="W9" s="217"/>
      <c r="X9" s="217"/>
      <c r="Y9" s="217"/>
      <c r="Z9" s="295"/>
      <c r="AA9" s="255"/>
      <c r="AB9" s="217"/>
      <c r="AD9" s="289"/>
      <c r="AE9" s="289"/>
      <c r="AF9" s="289"/>
      <c r="AG9" s="295"/>
      <c r="AH9" s="289"/>
      <c r="AI9" s="289"/>
      <c r="AK9" s="289"/>
      <c r="AL9" s="289"/>
      <c r="AM9" s="289"/>
      <c r="AN9" s="295"/>
      <c r="AO9" s="289"/>
      <c r="AP9" s="289"/>
    </row>
    <row r="10" spans="2:42" s="218" customFormat="1" x14ac:dyDescent="0.25">
      <c r="B10" s="217"/>
      <c r="C10" s="217"/>
      <c r="D10" s="217"/>
      <c r="E10" s="295"/>
      <c r="F10" s="255"/>
      <c r="G10" s="217"/>
      <c r="I10" s="217"/>
      <c r="J10" s="217"/>
      <c r="K10" s="217"/>
      <c r="L10" s="295"/>
      <c r="M10" s="255"/>
      <c r="N10" s="217"/>
      <c r="P10" s="217"/>
      <c r="Q10" s="217"/>
      <c r="R10" s="217"/>
      <c r="S10" s="295"/>
      <c r="T10" s="255"/>
      <c r="U10" s="217"/>
      <c r="W10" s="217"/>
      <c r="X10" s="217"/>
      <c r="Y10" s="217"/>
      <c r="Z10" s="295"/>
      <c r="AA10" s="255"/>
      <c r="AB10" s="217"/>
      <c r="AD10" s="289"/>
      <c r="AE10" s="289"/>
      <c r="AF10" s="289"/>
      <c r="AG10" s="295"/>
      <c r="AH10" s="289"/>
      <c r="AI10" s="289"/>
      <c r="AK10" s="289"/>
      <c r="AL10" s="289"/>
      <c r="AM10" s="289"/>
      <c r="AN10" s="295"/>
      <c r="AO10" s="289"/>
      <c r="AP10" s="289"/>
    </row>
    <row r="11" spans="2:42" s="218" customFormat="1" x14ac:dyDescent="0.25">
      <c r="B11" s="217"/>
      <c r="C11" s="217"/>
      <c r="D11" s="217"/>
      <c r="E11" s="295"/>
      <c r="F11" s="255"/>
      <c r="G11" s="217"/>
      <c r="I11" s="217"/>
      <c r="J11" s="217"/>
      <c r="K11" s="217"/>
      <c r="L11" s="295"/>
      <c r="M11" s="255"/>
      <c r="N11" s="217"/>
      <c r="P11" s="217"/>
      <c r="Q11" s="217"/>
      <c r="R11" s="217"/>
      <c r="S11" s="295"/>
      <c r="T11" s="255"/>
      <c r="U11" s="217"/>
      <c r="W11" s="217"/>
      <c r="X11" s="217"/>
      <c r="Y11" s="217"/>
      <c r="Z11" s="295"/>
      <c r="AA11" s="255"/>
      <c r="AB11" s="217"/>
      <c r="AD11" s="289"/>
      <c r="AE11" s="289"/>
      <c r="AF11" s="289"/>
      <c r="AG11" s="295"/>
      <c r="AH11" s="289"/>
      <c r="AI11" s="289"/>
      <c r="AK11" s="289"/>
      <c r="AL11" s="289"/>
      <c r="AM11" s="289"/>
      <c r="AN11" s="295"/>
      <c r="AO11" s="289"/>
      <c r="AP11" s="289"/>
    </row>
    <row r="12" spans="2:42" s="218" customFormat="1" x14ac:dyDescent="0.25">
      <c r="B12" s="217"/>
      <c r="C12" s="217"/>
      <c r="D12" s="217"/>
      <c r="E12" s="295"/>
      <c r="F12" s="255"/>
      <c r="G12" s="217"/>
      <c r="I12" s="217"/>
      <c r="J12" s="217"/>
      <c r="K12" s="217"/>
      <c r="L12" s="295"/>
      <c r="M12" s="255"/>
      <c r="N12" s="217"/>
      <c r="P12" s="217"/>
      <c r="Q12" s="217"/>
      <c r="R12" s="217"/>
      <c r="S12" s="295"/>
      <c r="T12" s="255"/>
      <c r="U12" s="217"/>
      <c r="W12" s="217"/>
      <c r="X12" s="217"/>
      <c r="Y12" s="217"/>
      <c r="Z12" s="295"/>
      <c r="AA12" s="255"/>
      <c r="AB12" s="217"/>
      <c r="AD12" s="289"/>
      <c r="AE12" s="289"/>
      <c r="AF12" s="289"/>
      <c r="AG12" s="295"/>
      <c r="AH12" s="289"/>
      <c r="AI12" s="289"/>
      <c r="AK12" s="289"/>
      <c r="AL12" s="289"/>
      <c r="AM12" s="289"/>
      <c r="AN12" s="295"/>
      <c r="AO12" s="289"/>
      <c r="AP12" s="289"/>
    </row>
    <row r="13" spans="2:42" s="218" customFormat="1" x14ac:dyDescent="0.25">
      <c r="B13" s="217"/>
      <c r="C13" s="217"/>
      <c r="D13" s="217"/>
      <c r="E13" s="295"/>
      <c r="F13" s="255"/>
      <c r="G13" s="217"/>
      <c r="I13" s="217"/>
      <c r="J13" s="217"/>
      <c r="K13" s="217"/>
      <c r="L13" s="295"/>
      <c r="M13" s="255"/>
      <c r="N13" s="217"/>
      <c r="P13" s="217"/>
      <c r="Q13" s="217"/>
      <c r="R13" s="217"/>
      <c r="S13" s="295"/>
      <c r="T13" s="255"/>
      <c r="U13" s="217"/>
      <c r="W13" s="217"/>
      <c r="X13" s="217"/>
      <c r="Y13" s="217"/>
      <c r="Z13" s="295"/>
      <c r="AA13" s="255"/>
      <c r="AB13" s="217"/>
      <c r="AD13" s="289"/>
      <c r="AE13" s="289"/>
      <c r="AF13" s="289"/>
      <c r="AG13" s="295"/>
      <c r="AH13" s="289"/>
      <c r="AI13" s="289"/>
      <c r="AK13" s="289"/>
      <c r="AL13" s="289"/>
      <c r="AM13" s="289"/>
      <c r="AN13" s="295"/>
      <c r="AO13" s="289"/>
      <c r="AP13" s="289"/>
    </row>
    <row r="14" spans="2:42" s="218" customFormat="1" x14ac:dyDescent="0.25">
      <c r="B14" s="217"/>
      <c r="C14" s="217"/>
      <c r="D14" s="217"/>
      <c r="E14" s="295"/>
      <c r="F14" s="255"/>
      <c r="G14" s="217"/>
      <c r="I14" s="217"/>
      <c r="J14" s="217"/>
      <c r="K14" s="217"/>
      <c r="L14" s="295"/>
      <c r="M14" s="255"/>
      <c r="N14" s="217"/>
      <c r="P14" s="217"/>
      <c r="Q14" s="217"/>
      <c r="R14" s="217"/>
      <c r="S14" s="295"/>
      <c r="T14" s="255"/>
      <c r="U14" s="217"/>
      <c r="W14" s="217"/>
      <c r="X14" s="217"/>
      <c r="Y14" s="217"/>
      <c r="Z14" s="295"/>
      <c r="AA14" s="255"/>
      <c r="AB14" s="217"/>
      <c r="AD14" s="289"/>
      <c r="AE14" s="289"/>
      <c r="AF14" s="289"/>
      <c r="AG14" s="295"/>
      <c r="AH14" s="289"/>
      <c r="AI14" s="289"/>
      <c r="AK14" s="289"/>
      <c r="AL14" s="289"/>
      <c r="AM14" s="289"/>
      <c r="AN14" s="295"/>
      <c r="AO14" s="289"/>
      <c r="AP14" s="289"/>
    </row>
    <row r="15" spans="2:42" s="218" customFormat="1" x14ac:dyDescent="0.25">
      <c r="B15" s="217"/>
      <c r="C15" s="217"/>
      <c r="D15" s="217"/>
      <c r="E15" s="295"/>
      <c r="F15" s="255"/>
      <c r="G15" s="217"/>
      <c r="I15" s="217"/>
      <c r="J15" s="217"/>
      <c r="K15" s="217"/>
      <c r="L15" s="295"/>
      <c r="M15" s="255"/>
      <c r="N15" s="217"/>
      <c r="P15" s="217"/>
      <c r="Q15" s="217"/>
      <c r="R15" s="217"/>
      <c r="S15" s="295"/>
      <c r="T15" s="255"/>
      <c r="U15" s="217"/>
      <c r="W15" s="217"/>
      <c r="X15" s="217"/>
      <c r="Y15" s="217"/>
      <c r="Z15" s="295"/>
      <c r="AA15" s="255"/>
      <c r="AB15" s="217"/>
      <c r="AD15" s="289"/>
      <c r="AE15" s="289"/>
      <c r="AF15" s="289"/>
      <c r="AG15" s="295"/>
      <c r="AH15" s="289"/>
      <c r="AI15" s="289"/>
      <c r="AK15" s="289"/>
      <c r="AL15" s="289"/>
      <c r="AM15" s="289"/>
      <c r="AN15" s="295"/>
      <c r="AO15" s="289"/>
      <c r="AP15" s="289"/>
    </row>
    <row r="16" spans="2:42" s="218" customFormat="1" x14ac:dyDescent="0.25">
      <c r="B16" s="217"/>
      <c r="C16" s="217"/>
      <c r="D16" s="217"/>
      <c r="E16" s="295"/>
      <c r="F16" s="255"/>
      <c r="G16" s="217"/>
      <c r="I16" s="217"/>
      <c r="J16" s="217"/>
      <c r="K16" s="217"/>
      <c r="L16" s="295"/>
      <c r="M16" s="255"/>
      <c r="N16" s="217"/>
      <c r="P16" s="217"/>
      <c r="Q16" s="217"/>
      <c r="R16" s="217"/>
      <c r="S16" s="295"/>
      <c r="T16" s="255"/>
      <c r="U16" s="217"/>
      <c r="W16" s="217"/>
      <c r="X16" s="217"/>
      <c r="Y16" s="217"/>
      <c r="Z16" s="295"/>
      <c r="AA16" s="255"/>
      <c r="AB16" s="217"/>
      <c r="AD16" s="289"/>
      <c r="AE16" s="289"/>
      <c r="AF16" s="289"/>
      <c r="AG16" s="295"/>
      <c r="AH16" s="289"/>
      <c r="AI16" s="289"/>
      <c r="AK16" s="289"/>
      <c r="AL16" s="289"/>
      <c r="AM16" s="289"/>
      <c r="AN16" s="295"/>
      <c r="AO16" s="289"/>
      <c r="AP16" s="289"/>
    </row>
    <row r="17" spans="2:42" s="218" customFormat="1" ht="15.75" thickBot="1" x14ac:dyDescent="0.3">
      <c r="B17" s="219"/>
      <c r="C17" s="219"/>
      <c r="D17" s="219"/>
      <c r="E17" s="219"/>
      <c r="F17" s="219"/>
      <c r="G17" s="219"/>
      <c r="I17" s="219"/>
      <c r="J17" s="219"/>
      <c r="K17" s="219"/>
      <c r="L17" s="219"/>
      <c r="M17" s="219"/>
      <c r="N17" s="219"/>
      <c r="P17" s="219"/>
      <c r="Q17" s="219"/>
      <c r="R17" s="219"/>
      <c r="S17" s="219"/>
      <c r="T17" s="219"/>
      <c r="U17" s="219"/>
      <c r="W17" s="219"/>
      <c r="X17" s="219"/>
      <c r="Y17" s="219"/>
      <c r="Z17" s="219"/>
      <c r="AA17" s="219"/>
      <c r="AB17" s="219"/>
      <c r="AD17" s="219"/>
      <c r="AE17" s="219"/>
      <c r="AF17" s="219"/>
      <c r="AG17" s="219"/>
      <c r="AH17" s="219"/>
      <c r="AI17" s="219"/>
      <c r="AK17" s="219"/>
      <c r="AL17" s="219"/>
      <c r="AM17" s="219"/>
      <c r="AN17" s="219"/>
      <c r="AO17" s="219"/>
      <c r="AP17" s="219"/>
    </row>
    <row r="18" spans="2:42" s="221" customFormat="1" ht="30.75" thickBot="1" x14ac:dyDescent="0.25">
      <c r="B18" s="220"/>
      <c r="C18" s="228" t="str">
        <f>SMPT_FPE!D5</f>
        <v>Sc_0,7% CSR</v>
      </c>
      <c r="D18" s="228">
        <v>0.01</v>
      </c>
      <c r="E18" s="296" t="s">
        <v>111</v>
      </c>
      <c r="F18" s="256">
        <v>7.0000000000000001E-3</v>
      </c>
      <c r="G18" s="229">
        <v>4.0000000000000001E-3</v>
      </c>
      <c r="I18" s="220"/>
      <c r="J18" s="228" t="str">
        <f>C18</f>
        <v>Sc_0,7% CSR</v>
      </c>
      <c r="K18" s="228">
        <v>0.01</v>
      </c>
      <c r="L18" s="296" t="str">
        <f>E18</f>
        <v>0,7% - avril 2025</v>
      </c>
      <c r="M18" s="256">
        <v>7.0000000000000001E-3</v>
      </c>
      <c r="N18" s="229">
        <v>4.0000000000000001E-3</v>
      </c>
      <c r="P18" s="220"/>
      <c r="Q18" s="228" t="str">
        <f>J18</f>
        <v>Sc_0,7% CSR</v>
      </c>
      <c r="R18" s="228">
        <v>0.01</v>
      </c>
      <c r="S18" s="296" t="str">
        <f>L18</f>
        <v>0,7% - avril 2025</v>
      </c>
      <c r="T18" s="228">
        <v>7.0000000000000001E-3</v>
      </c>
      <c r="U18" s="229">
        <v>4.0000000000000001E-3</v>
      </c>
      <c r="W18" s="220"/>
      <c r="X18" s="228" t="str">
        <f>Q18</f>
        <v>Sc_0,7% CSR</v>
      </c>
      <c r="Y18" s="228">
        <v>0.01</v>
      </c>
      <c r="Z18" s="296" t="str">
        <f>S18</f>
        <v>0,7% - avril 2025</v>
      </c>
      <c r="AA18" s="228">
        <v>7.0000000000000001E-3</v>
      </c>
      <c r="AB18" s="229">
        <v>4.0000000000000001E-3</v>
      </c>
      <c r="AD18" s="220"/>
      <c r="AE18" s="228" t="str">
        <f>X18</f>
        <v>Sc_0,7% CSR</v>
      </c>
      <c r="AF18" s="228">
        <v>0.01</v>
      </c>
      <c r="AG18" s="296" t="str">
        <f>Z18</f>
        <v>0,7% - avril 2025</v>
      </c>
      <c r="AH18" s="228">
        <v>7.0000000000000001E-3</v>
      </c>
      <c r="AI18" s="229">
        <v>4.0000000000000001E-3</v>
      </c>
      <c r="AK18" s="220"/>
      <c r="AL18" s="228" t="str">
        <f>AE18</f>
        <v>Sc_0,7% CSR</v>
      </c>
      <c r="AM18" s="228">
        <v>0.01</v>
      </c>
      <c r="AN18" s="296" t="str">
        <f>AG18</f>
        <v>0,7% - avril 2025</v>
      </c>
      <c r="AO18" s="228">
        <v>7.0000000000000001E-3</v>
      </c>
      <c r="AP18" s="229">
        <v>4.0000000000000001E-3</v>
      </c>
    </row>
    <row r="19" spans="2:42" x14ac:dyDescent="0.25">
      <c r="B19" s="222">
        <v>2022</v>
      </c>
      <c r="C19" s="223"/>
      <c r="D19" s="223"/>
      <c r="E19" s="257"/>
      <c r="F19" s="257"/>
      <c r="G19" s="224"/>
      <c r="I19" s="222">
        <v>2022</v>
      </c>
      <c r="J19" s="223"/>
      <c r="K19" s="223"/>
      <c r="L19" s="257"/>
      <c r="M19" s="257"/>
      <c r="N19" s="224"/>
      <c r="P19" s="222">
        <v>2022</v>
      </c>
      <c r="Q19" s="223"/>
      <c r="R19" s="223"/>
      <c r="S19" s="257"/>
      <c r="T19" s="257"/>
      <c r="U19" s="224"/>
      <c r="W19" s="222">
        <v>2022</v>
      </c>
      <c r="X19" s="223"/>
      <c r="Y19" s="223"/>
      <c r="Z19" s="257"/>
      <c r="AA19" s="257"/>
      <c r="AB19" s="224"/>
      <c r="AD19" s="222">
        <v>2022</v>
      </c>
      <c r="AE19" s="223"/>
      <c r="AF19" s="223"/>
      <c r="AG19" s="257"/>
      <c r="AH19" s="257"/>
      <c r="AI19" s="224"/>
      <c r="AK19" s="222">
        <v>2022</v>
      </c>
      <c r="AL19" s="223"/>
      <c r="AM19" s="223"/>
      <c r="AN19" s="257"/>
      <c r="AO19" s="257"/>
      <c r="AP19" s="224"/>
    </row>
    <row r="20" spans="2:42" x14ac:dyDescent="0.25">
      <c r="B20" s="225">
        <v>2023</v>
      </c>
      <c r="C20" s="230">
        <f>'SMPT_CSR_rég_0,7%'!$C10</f>
        <v>-9.5999999999999992E-3</v>
      </c>
      <c r="D20" s="230">
        <f>'SMPT_rég_1,0%'!$C10</f>
        <v>-9.5999999999999992E-3</v>
      </c>
      <c r="E20" s="258">
        <v>-7.9000000000000008E-3</v>
      </c>
      <c r="F20" s="258">
        <f>'SMPT_rég_0,7%'!$C10</f>
        <v>-9.5999999999999992E-3</v>
      </c>
      <c r="G20" s="231">
        <f>'SMPT_rég_0,4%'!$C10</f>
        <v>-9.5999999999999992E-3</v>
      </c>
      <c r="I20" s="225">
        <v>2023</v>
      </c>
      <c r="J20" s="230">
        <f>'SMPT_CSR_rég_0,7%'!$D10</f>
        <v>-5.0634843148712472E-3</v>
      </c>
      <c r="K20" s="230">
        <f>'SMPT_rég_1,0%'!$D10</f>
        <v>-5.0634843148712472E-3</v>
      </c>
      <c r="L20" s="258">
        <v>-5.0634843148712472E-3</v>
      </c>
      <c r="M20" s="258">
        <f>'SMPT_rég_0,7%'!$D10</f>
        <v>-5.0634843148712472E-3</v>
      </c>
      <c r="N20" s="231">
        <f>'SMPT_rég_0,4%'!$D10</f>
        <v>-5.0634843148712472E-3</v>
      </c>
      <c r="P20" s="225">
        <v>2023</v>
      </c>
      <c r="Q20" s="230">
        <f>'SMPT_CSR_rég_0,7%'!$F10</f>
        <v>-4.9015748223246725E-5</v>
      </c>
      <c r="R20" s="230">
        <f>'SMPT_rég_1,0%'!$F10</f>
        <v>-4.9015748223246725E-5</v>
      </c>
      <c r="S20" s="258">
        <v>-3.7608253659255686E-2</v>
      </c>
      <c r="T20" s="258">
        <f>'SMPT_rég_0,7%'!$F10</f>
        <v>-4.9015748223246725E-5</v>
      </c>
      <c r="U20" s="231">
        <f>'SMPT_rég_0,4%'!$F10</f>
        <v>-4.9015748223246725E-5</v>
      </c>
      <c r="W20" s="225">
        <v>2023</v>
      </c>
      <c r="X20" s="230">
        <f>'SMPT_CSR_rég_0,7%'!$H10</f>
        <v>-1.2911410076343555E-2</v>
      </c>
      <c r="Y20" s="230">
        <f>'SMPT_rég_1,0%'!$H10</f>
        <v>-1.2911410076343555E-2</v>
      </c>
      <c r="Z20" s="258">
        <v>6.7922371477058263E-3</v>
      </c>
      <c r="AA20" s="258">
        <f>'SMPT_rég_0,7%'!$H10</f>
        <v>-1.2911410076343555E-2</v>
      </c>
      <c r="AB20" s="231">
        <f>'SMPT_rég_0,4%'!$H10</f>
        <v>-1.2911410076343555E-2</v>
      </c>
      <c r="AD20" s="225">
        <v>2023</v>
      </c>
      <c r="AE20" s="230">
        <f>SMPT_FPE!I10</f>
        <v>-4.9015748223246725E-5</v>
      </c>
      <c r="AF20" s="230">
        <f>SMPT_FPE!J10</f>
        <v>-4.9015748223246725E-5</v>
      </c>
      <c r="AG20" s="258">
        <v>-7.8485834272581378E-3</v>
      </c>
      <c r="AH20" s="258">
        <f>SMPT_FPE!K10</f>
        <v>-4.9015748223246725E-5</v>
      </c>
      <c r="AI20" s="231">
        <f>SMPT_FPE!L10</f>
        <v>-4.9015748223246725E-5</v>
      </c>
      <c r="AK20" s="225">
        <v>2023</v>
      </c>
      <c r="AL20" s="230">
        <f>TI_SMPT_CNRACL!$I10</f>
        <v>-9.6431081569762211E-3</v>
      </c>
      <c r="AM20" s="230">
        <f>TI_SMPT_CNRACL!J10</f>
        <v>-9.6431081569762211E-3</v>
      </c>
      <c r="AN20" s="258">
        <v>6.7922371477058263E-3</v>
      </c>
      <c r="AO20" s="258">
        <f>TI_SMPT_CNRACL!$K10</f>
        <v>-9.6431081569762211E-3</v>
      </c>
      <c r="AP20" s="231">
        <f>TI_SMPT_CNRACL!L10</f>
        <v>-9.6431081569762211E-3</v>
      </c>
    </row>
    <row r="21" spans="2:42" x14ac:dyDescent="0.25">
      <c r="B21" s="225">
        <f t="shared" ref="B21:B67" si="0">B20+1</f>
        <v>2024</v>
      </c>
      <c r="C21" s="230">
        <f>'SMPT_CSR_rég_0,7%'!$C11</f>
        <v>3.7000000000000002E-3</v>
      </c>
      <c r="D21" s="230">
        <f>'SMPT_rég_1,0%'!$C11</f>
        <v>3.7000000000000002E-3</v>
      </c>
      <c r="E21" s="258">
        <v>7.8000000000000005E-3</v>
      </c>
      <c r="F21" s="258">
        <f>'SMPT_rég_0,7%'!$C11</f>
        <v>3.7000000000000002E-3</v>
      </c>
      <c r="G21" s="231">
        <f>'SMPT_rég_0,4%'!$C11</f>
        <v>3.7000000000000002E-3</v>
      </c>
      <c r="I21" s="225">
        <f t="shared" ref="I21:I67" si="1">I20+1</f>
        <v>2024</v>
      </c>
      <c r="J21" s="230">
        <f>'SMPT_CSR_rég_0,7%'!$D11</f>
        <v>8.8184777165747352E-3</v>
      </c>
      <c r="K21" s="230">
        <f>'SMPT_rég_1,0%'!$D11</f>
        <v>8.8184777165747352E-3</v>
      </c>
      <c r="L21" s="258">
        <v>8.8184777165747352E-3</v>
      </c>
      <c r="M21" s="258">
        <f>'SMPT_rég_0,7%'!$D11</f>
        <v>8.8184777165747352E-3</v>
      </c>
      <c r="N21" s="231">
        <f>'SMPT_rég_0,4%'!$D11</f>
        <v>8.8184777165747352E-3</v>
      </c>
      <c r="P21" s="225">
        <f t="shared" ref="P21:P67" si="2">P20+1</f>
        <v>2024</v>
      </c>
      <c r="Q21" s="230">
        <f>'SMPT_CSR_rég_0,7%'!$F11</f>
        <v>-1.5115915916452449E-2</v>
      </c>
      <c r="R21" s="230">
        <f>'SMPT_rég_1,0%'!$F11</f>
        <v>-1.5115915916452449E-2</v>
      </c>
      <c r="S21" s="258">
        <v>5.4652773819467981E-3</v>
      </c>
      <c r="T21" s="258">
        <f>'SMPT_rég_0,7%'!$F11</f>
        <v>-1.5115915916452449E-2</v>
      </c>
      <c r="U21" s="231">
        <f>'SMPT_rég_0,4%'!$F11</f>
        <v>-1.5115915916452449E-2</v>
      </c>
      <c r="W21" s="225">
        <f t="shared" ref="W21:W67" si="3">W20+1</f>
        <v>2024</v>
      </c>
      <c r="X21" s="230">
        <f>'SMPT_CSR_rég_0,7%'!$H11</f>
        <v>2.7281372245453461E-2</v>
      </c>
      <c r="Y21" s="230">
        <f>'SMPT_rég_1,0%'!$H11</f>
        <v>2.7281372245453461E-2</v>
      </c>
      <c r="Z21" s="258">
        <v>7.1767379309237711E-3</v>
      </c>
      <c r="AA21" s="258">
        <f>'SMPT_rég_0,7%'!$H11</f>
        <v>2.7281372245453461E-2</v>
      </c>
      <c r="AB21" s="231">
        <f>'SMPT_rég_0,4%'!$H11</f>
        <v>2.7281372245453461E-2</v>
      </c>
      <c r="AD21" s="225">
        <f t="shared" ref="AD21:AD67" si="4">AD20+1</f>
        <v>2024</v>
      </c>
      <c r="AE21" s="230">
        <f>SMPT_FPE!I11</f>
        <v>9.3031213486804987E-5</v>
      </c>
      <c r="AF21" s="230">
        <f>SMPT_FPE!J11</f>
        <v>9.3031213486804987E-5</v>
      </c>
      <c r="AG21" s="258">
        <v>5.4652773819467981E-3</v>
      </c>
      <c r="AH21" s="258">
        <f>SMPT_FPE!K11</f>
        <v>9.3031213486804987E-5</v>
      </c>
      <c r="AI21" s="231">
        <f>SMPT_FPE!L11</f>
        <v>9.3031213486804987E-5</v>
      </c>
      <c r="AK21" s="225">
        <f t="shared" ref="AK21:AK67" si="5">AK20+1</f>
        <v>2024</v>
      </c>
      <c r="AL21" s="230">
        <f>TI_SMPT_CNRACL!$I11</f>
        <v>2.7281372245453461E-2</v>
      </c>
      <c r="AM21" s="230">
        <f>TI_SMPT_CNRACL!J11</f>
        <v>2.7281372245453461E-2</v>
      </c>
      <c r="AN21" s="258">
        <v>7.1767379309237711E-3</v>
      </c>
      <c r="AO21" s="258">
        <f>TI_SMPT_CNRACL!$K11</f>
        <v>2.7281372245453461E-2</v>
      </c>
      <c r="AP21" s="231">
        <f>TI_SMPT_CNRACL!L11</f>
        <v>2.7281372245453461E-2</v>
      </c>
    </row>
    <row r="22" spans="2:42" x14ac:dyDescent="0.25">
      <c r="B22" s="225">
        <f t="shared" si="0"/>
        <v>2025</v>
      </c>
      <c r="C22" s="230">
        <f>'SMPT_CSR_rég_0,7%'!$C12</f>
        <v>3.9000000000000003E-3</v>
      </c>
      <c r="D22" s="230">
        <f>'SMPT_rég_1,0%'!$C12</f>
        <v>3.9000000000000003E-3</v>
      </c>
      <c r="E22" s="258">
        <v>4.1999999999999997E-3</v>
      </c>
      <c r="F22" s="258">
        <f>'SMPT_rég_0,7%'!$C12</f>
        <v>3.9000000000000003E-3</v>
      </c>
      <c r="G22" s="231">
        <f>'SMPT_rég_0,4%'!$C12</f>
        <v>3.9000000000000003E-3</v>
      </c>
      <c r="I22" s="225">
        <f t="shared" si="1"/>
        <v>2025</v>
      </c>
      <c r="J22" s="230">
        <f>'SMPT_CSR_rég_0,7%'!$D12</f>
        <v>9.92028629620334E-3</v>
      </c>
      <c r="K22" s="230">
        <f>'SMPT_rég_1,0%'!$D12</f>
        <v>9.92028629620334E-3</v>
      </c>
      <c r="L22" s="258">
        <v>1.0590863283869378E-2</v>
      </c>
      <c r="M22" s="258">
        <f>'SMPT_rég_0,7%'!$D12</f>
        <v>9.92028629620334E-3</v>
      </c>
      <c r="N22" s="231">
        <f>'SMPT_rég_0,4%'!$D12</f>
        <v>9.92028629620334E-3</v>
      </c>
      <c r="P22" s="225">
        <f t="shared" si="2"/>
        <v>2025</v>
      </c>
      <c r="Q22" s="230">
        <f>'SMPT_CSR_rég_0,7%'!$F12</f>
        <v>3.4031539375616315E-3</v>
      </c>
      <c r="R22" s="230">
        <f>'SMPT_rég_1,0%'!$F12</f>
        <v>3.4031539375616315E-3</v>
      </c>
      <c r="S22" s="258">
        <v>-1.2333497779970615E-2</v>
      </c>
      <c r="T22" s="258">
        <f>'SMPT_rég_0,7%'!$F12</f>
        <v>3.4031539375616315E-3</v>
      </c>
      <c r="U22" s="231">
        <f>'SMPT_rég_0,4%'!$F12</f>
        <v>3.4031539375616315E-3</v>
      </c>
      <c r="W22" s="225">
        <f t="shared" si="3"/>
        <v>2025</v>
      </c>
      <c r="X22" s="230">
        <f>'SMPT_CSR_rég_0,7%'!$H12</f>
        <v>-2.7767995775592746E-3</v>
      </c>
      <c r="Y22" s="230">
        <f>'SMPT_rég_1,0%'!$H12</f>
        <v>-2.7767995775592746E-3</v>
      </c>
      <c r="Z22" s="258">
        <v>-1.221210333113365E-2</v>
      </c>
      <c r="AA22" s="258">
        <f>'SMPT_rég_0,7%'!$H12</f>
        <v>-2.7767995775592746E-3</v>
      </c>
      <c r="AB22" s="231">
        <f>'SMPT_rég_0,4%'!$H12</f>
        <v>-2.7767995775592746E-3</v>
      </c>
      <c r="AD22" s="225">
        <f t="shared" si="4"/>
        <v>2025</v>
      </c>
      <c r="AE22" s="230">
        <f>SMPT_FPE!I12</f>
        <v>3.4031539375616315E-3</v>
      </c>
      <c r="AF22" s="230">
        <f>SMPT_FPE!J12</f>
        <v>3.4031539375616315E-3</v>
      </c>
      <c r="AG22" s="258">
        <v>0</v>
      </c>
      <c r="AH22" s="258">
        <f>SMPT_FPE!K12</f>
        <v>3.4031539375616315E-3</v>
      </c>
      <c r="AI22" s="231">
        <f>SMPT_FPE!L12</f>
        <v>3.4031539375616315E-3</v>
      </c>
      <c r="AK22" s="225">
        <f t="shared" si="5"/>
        <v>2025</v>
      </c>
      <c r="AL22" s="230">
        <f>TI_SMPT_CNRACL!$I12</f>
        <v>-3.0525010334736535E-5</v>
      </c>
      <c r="AM22" s="230">
        <f>TI_SMPT_CNRACL!J12</f>
        <v>-3.0525010334736535E-5</v>
      </c>
      <c r="AN22" s="258">
        <v>0</v>
      </c>
      <c r="AO22" s="258">
        <f>TI_SMPT_CNRACL!$K12</f>
        <v>-3.0525010334736535E-5</v>
      </c>
      <c r="AP22" s="231">
        <f>TI_SMPT_CNRACL!L12</f>
        <v>-3.0525010334736535E-5</v>
      </c>
    </row>
    <row r="23" spans="2:42" x14ac:dyDescent="0.25">
      <c r="B23" s="225">
        <f t="shared" si="0"/>
        <v>2026</v>
      </c>
      <c r="C23" s="230">
        <f>'SMPT_CSR_rég_0,7%'!$C13</f>
        <v>-2E-3</v>
      </c>
      <c r="D23" s="230">
        <f>'SMPT_rég_1,0%'!$C13</f>
        <v>-2E-3</v>
      </c>
      <c r="E23" s="258">
        <v>4.8999999999999998E-3</v>
      </c>
      <c r="F23" s="258">
        <f>'SMPT_rég_0,7%'!$C13</f>
        <v>-2E-3</v>
      </c>
      <c r="G23" s="231">
        <f>'SMPT_rég_0,4%'!$C13</f>
        <v>-2E-3</v>
      </c>
      <c r="I23" s="225">
        <f t="shared" si="1"/>
        <v>2026</v>
      </c>
      <c r="J23" s="230">
        <f>'SMPT_CSR_rég_0,7%'!$D13</f>
        <v>3.5065059549850286E-3</v>
      </c>
      <c r="K23" s="230">
        <f>'SMPT_rég_1,0%'!$D13</f>
        <v>3.5065059549850286E-3</v>
      </c>
      <c r="L23" s="258">
        <v>1.2206859077716459E-2</v>
      </c>
      <c r="M23" s="258">
        <f>'SMPT_rég_0,7%'!$D13</f>
        <v>3.5065059549850286E-3</v>
      </c>
      <c r="N23" s="231">
        <f>'SMPT_rég_0,4%'!$D13</f>
        <v>3.5065059549850286E-3</v>
      </c>
      <c r="P23" s="225">
        <f t="shared" si="2"/>
        <v>2026</v>
      </c>
      <c r="Q23" s="230">
        <f>'SMPT_CSR_rég_0,7%'!$F13</f>
        <v>-1.7375085893786224E-2</v>
      </c>
      <c r="R23" s="230">
        <f>'SMPT_rég_1,0%'!$F13</f>
        <v>-1.7375085893786224E-2</v>
      </c>
      <c r="S23" s="258">
        <v>-1.2917858199388732E-2</v>
      </c>
      <c r="T23" s="258">
        <f>'SMPT_rég_0,7%'!$F13</f>
        <v>-1.7375085893786224E-2</v>
      </c>
      <c r="U23" s="231">
        <f>'SMPT_rég_0,4%'!$F13</f>
        <v>-1.7375085893786224E-2</v>
      </c>
      <c r="W23" s="225">
        <f t="shared" si="3"/>
        <v>2026</v>
      </c>
      <c r="X23" s="230">
        <f>'SMPT_CSR_rég_0,7%'!$H13</f>
        <v>-1.7410065441879952E-2</v>
      </c>
      <c r="Y23" s="230">
        <f>'SMPT_rég_1,0%'!$H13</f>
        <v>-1.7410065441879952E-2</v>
      </c>
      <c r="Z23" s="258">
        <v>-1.2917858199388732E-2</v>
      </c>
      <c r="AA23" s="258">
        <f>'SMPT_rég_0,7%'!$H13</f>
        <v>-1.7410065441879952E-2</v>
      </c>
      <c r="AB23" s="231">
        <f>'SMPT_rég_0,4%'!$H13</f>
        <v>-1.7410065441879952E-2</v>
      </c>
      <c r="AD23" s="225">
        <f t="shared" si="4"/>
        <v>2026</v>
      </c>
      <c r="AE23" s="230">
        <f>SMPT_FPE!I13</f>
        <v>0</v>
      </c>
      <c r="AF23" s="230">
        <f>SMPT_FPE!J13</f>
        <v>0</v>
      </c>
      <c r="AG23" s="258">
        <v>0</v>
      </c>
      <c r="AH23" s="258">
        <f>SMPT_FPE!K13</f>
        <v>0</v>
      </c>
      <c r="AI23" s="231">
        <f>SMPT_FPE!L13</f>
        <v>0</v>
      </c>
      <c r="AK23" s="225">
        <f t="shared" si="5"/>
        <v>2026</v>
      </c>
      <c r="AL23" s="230">
        <f>TI_SMPT_CNRACL!$I13</f>
        <v>0</v>
      </c>
      <c r="AM23" s="230">
        <f>TI_SMPT_CNRACL!J13</f>
        <v>0</v>
      </c>
      <c r="AN23" s="258">
        <v>0</v>
      </c>
      <c r="AO23" s="258">
        <f>TI_SMPT_CNRACL!$K13</f>
        <v>0</v>
      </c>
      <c r="AP23" s="231">
        <f>TI_SMPT_CNRACL!L13</f>
        <v>0</v>
      </c>
    </row>
    <row r="24" spans="2:42" x14ac:dyDescent="0.25">
      <c r="B24" s="225">
        <f t="shared" si="0"/>
        <v>2027</v>
      </c>
      <c r="C24" s="230">
        <f>'SMPT_CSR_rég_0,7%'!$C14</f>
        <v>4.7999999999999996E-3</v>
      </c>
      <c r="D24" s="230">
        <f>'SMPT_rég_1,0%'!$C14</f>
        <v>4.7999999999999996E-3</v>
      </c>
      <c r="E24" s="258">
        <v>5.3E-3</v>
      </c>
      <c r="F24" s="258">
        <f>'SMPT_rég_0,7%'!$C14</f>
        <v>4.7999999999999996E-3</v>
      </c>
      <c r="G24" s="231">
        <f>'SMPT_rég_0,4%'!$C14</f>
        <v>4.7999999999999996E-3</v>
      </c>
      <c r="I24" s="225">
        <f t="shared" si="1"/>
        <v>2027</v>
      </c>
      <c r="J24" s="230">
        <f>'SMPT_CSR_rég_0,7%'!$D14</f>
        <v>1.1986398648964558E-2</v>
      </c>
      <c r="K24" s="230">
        <f>'SMPT_rég_1,0%'!$D14</f>
        <v>1.1986398648964558E-2</v>
      </c>
      <c r="L24" s="258">
        <v>1.0712530712530643E-2</v>
      </c>
      <c r="M24" s="258">
        <f>'SMPT_rég_0,7%'!$D14</f>
        <v>1.1986398648964558E-2</v>
      </c>
      <c r="N24" s="231">
        <f>'SMPT_rég_0,4%'!$D14</f>
        <v>1.1986398648964558E-2</v>
      </c>
      <c r="P24" s="225">
        <f t="shared" si="2"/>
        <v>2027</v>
      </c>
      <c r="Q24" s="230">
        <f>'SMPT_CSR_rég_0,7%'!$F14</f>
        <v>4.7999999999999154E-3</v>
      </c>
      <c r="R24" s="230">
        <f>'SMPT_rég_1,0%'!$F14</f>
        <v>-1.4860742052947629E-2</v>
      </c>
      <c r="S24" s="258">
        <v>-1.6216216216216384E-2</v>
      </c>
      <c r="T24" s="258">
        <f>'SMPT_rég_0,7%'!$F14</f>
        <v>-1.4860742052947629E-2</v>
      </c>
      <c r="U24" s="231">
        <f>'SMPT_rég_0,4%'!$F14</f>
        <v>-1.4860742052947629E-2</v>
      </c>
      <c r="W24" s="225">
        <f t="shared" si="3"/>
        <v>2027</v>
      </c>
      <c r="X24" s="230">
        <f>'SMPT_CSR_rég_0,7%'!$H14</f>
        <v>4.7999999999999154E-3</v>
      </c>
      <c r="Y24" s="230">
        <f>'SMPT_rég_1,0%'!$H14</f>
        <v>-1.4860742052947629E-2</v>
      </c>
      <c r="Z24" s="258">
        <v>-1.6216216216216384E-2</v>
      </c>
      <c r="AA24" s="258">
        <f>'SMPT_rég_0,7%'!$H14</f>
        <v>-1.4860742052947629E-2</v>
      </c>
      <c r="AB24" s="231">
        <f>'SMPT_rég_0,4%'!$H14</f>
        <v>-1.4860742052947629E-2</v>
      </c>
      <c r="AD24" s="225">
        <f t="shared" si="4"/>
        <v>2027</v>
      </c>
      <c r="AE24" s="230">
        <f>SMPT_FPE!I14</f>
        <v>4.7999999999999154E-3</v>
      </c>
      <c r="AF24" s="230">
        <f>SMPT_FPE!J14</f>
        <v>0</v>
      </c>
      <c r="AG24" s="258">
        <v>0</v>
      </c>
      <c r="AH24" s="258">
        <f>SMPT_FPE!K14</f>
        <v>0</v>
      </c>
      <c r="AI24" s="231">
        <f>SMPT_FPE!L14</f>
        <v>0</v>
      </c>
      <c r="AK24" s="225">
        <f t="shared" si="5"/>
        <v>2027</v>
      </c>
      <c r="AL24" s="230">
        <f>TI_SMPT_CNRACL!$I14</f>
        <v>4.7999999999999154E-3</v>
      </c>
      <c r="AM24" s="230">
        <f>TI_SMPT_CNRACL!J14</f>
        <v>0</v>
      </c>
      <c r="AN24" s="258">
        <v>0</v>
      </c>
      <c r="AO24" s="258">
        <f>TI_SMPT_CNRACL!$K14</f>
        <v>0</v>
      </c>
      <c r="AP24" s="231">
        <f>TI_SMPT_CNRACL!L14</f>
        <v>0</v>
      </c>
    </row>
    <row r="25" spans="2:42" x14ac:dyDescent="0.25">
      <c r="B25" s="225">
        <f t="shared" si="0"/>
        <v>2028</v>
      </c>
      <c r="C25" s="230">
        <f>'SMPT_CSR_rég_0,7%'!$C15</f>
        <v>5.3E-3</v>
      </c>
      <c r="D25" s="230">
        <f>'SMPT_rég_1,0%'!$C15</f>
        <v>5.3E-3</v>
      </c>
      <c r="E25" s="258">
        <v>6.0000000000000001E-3</v>
      </c>
      <c r="F25" s="258">
        <f>'SMPT_rég_0,7%'!$C15</f>
        <v>5.3E-3</v>
      </c>
      <c r="G25" s="231">
        <f>'SMPT_rég_0,4%'!$C15</f>
        <v>5.3E-3</v>
      </c>
      <c r="I25" s="225">
        <f t="shared" si="1"/>
        <v>2028</v>
      </c>
      <c r="J25" s="230">
        <f>'SMPT_CSR_rég_0,7%'!$D15</f>
        <v>1.1022416228022358E-2</v>
      </c>
      <c r="K25" s="230">
        <f>'SMPT_rég_1,0%'!$D15</f>
        <v>1.1022416228022358E-2</v>
      </c>
      <c r="L25" s="258">
        <v>1.0599046211697827E-2</v>
      </c>
      <c r="M25" s="258">
        <f>'SMPT_rég_0,7%'!$D15</f>
        <v>1.1022416228022358E-2</v>
      </c>
      <c r="N25" s="231">
        <f>'SMPT_rég_0,4%'!$D15</f>
        <v>1.1022416228022358E-2</v>
      </c>
      <c r="P25" s="225">
        <f t="shared" si="2"/>
        <v>2028</v>
      </c>
      <c r="Q25" s="230">
        <f>'SMPT_CSR_rég_0,7%'!$F15</f>
        <v>5.3000000000000824E-3</v>
      </c>
      <c r="R25" s="230">
        <f>'SMPT_rég_1,0%'!$F15</f>
        <v>-1.1252972972973119E-2</v>
      </c>
      <c r="S25" s="258">
        <v>-1.1452972972973097E-2</v>
      </c>
      <c r="T25" s="258">
        <f>'SMPT_rég_0,7%'!$F15</f>
        <v>-1.1412972972973057E-2</v>
      </c>
      <c r="U25" s="231">
        <f>'SMPT_rég_0,4%'!$F15</f>
        <v>-1.1592972972973126E-2</v>
      </c>
      <c r="W25" s="225">
        <f t="shared" si="3"/>
        <v>2028</v>
      </c>
      <c r="X25" s="230">
        <f>'SMPT_CSR_rég_0,7%'!$H15</f>
        <v>5.3000000000000824E-3</v>
      </c>
      <c r="Y25" s="230">
        <f>'SMPT_rég_1,0%'!$H15</f>
        <v>-1.1245968812650053E-2</v>
      </c>
      <c r="Z25" s="258">
        <v>-1.1452972972973097E-2</v>
      </c>
      <c r="AA25" s="258">
        <f>'SMPT_rég_0,7%'!$H15</f>
        <v>-1.1405968812649991E-2</v>
      </c>
      <c r="AB25" s="231">
        <f>'SMPT_rég_0,4%'!$H15</f>
        <v>-1.158596881265006E-2</v>
      </c>
      <c r="AD25" s="225">
        <f t="shared" si="4"/>
        <v>2028</v>
      </c>
      <c r="AE25" s="230">
        <f>SMPT_FPE!I15</f>
        <v>5.3000000000000824E-3</v>
      </c>
      <c r="AF25" s="230">
        <f>SMPT_FPE!J15</f>
        <v>6.1926289926295119E-4</v>
      </c>
      <c r="AG25" s="258">
        <v>1.8199999999999328E-3</v>
      </c>
      <c r="AH25" s="258">
        <f>SMPT_FPE!K15</f>
        <v>4.5926289926279118E-4</v>
      </c>
      <c r="AI25" s="231">
        <f>SMPT_FPE!L15</f>
        <v>2.7926289926272219E-4</v>
      </c>
      <c r="AK25" s="225">
        <f t="shared" si="5"/>
        <v>2028</v>
      </c>
      <c r="AL25" s="230">
        <f>TI_SMPT_CNRACL!$I15</f>
        <v>5.3000000000000824E-3</v>
      </c>
      <c r="AM25" s="230">
        <f>TI_SMPT_CNRACL!J15</f>
        <v>6.1926289926295119E-4</v>
      </c>
      <c r="AN25" s="258">
        <v>1.8199999999999328E-3</v>
      </c>
      <c r="AO25" s="258">
        <f>TI_SMPT_CNRACL!$K15</f>
        <v>4.5926289926279118E-4</v>
      </c>
      <c r="AP25" s="231">
        <f>TI_SMPT_CNRACL!L15</f>
        <v>2.7926289926272219E-4</v>
      </c>
    </row>
    <row r="26" spans="2:42" x14ac:dyDescent="0.25">
      <c r="B26" s="225">
        <f t="shared" si="0"/>
        <v>2029</v>
      </c>
      <c r="C26" s="230">
        <f>'SMPT_CSR_rég_0,7%'!$C16</f>
        <v>6.0000000000000001E-3</v>
      </c>
      <c r="D26" s="230">
        <f>'SMPT_rég_1,0%'!$C16</f>
        <v>6.0000000000000001E-3</v>
      </c>
      <c r="E26" s="258">
        <v>4.5999999999999999E-3</v>
      </c>
      <c r="F26" s="258">
        <f>'SMPT_rég_0,7%'!$C16</f>
        <v>6.0000000000000001E-3</v>
      </c>
      <c r="G26" s="231">
        <f>'SMPT_rég_0,4%'!$C16</f>
        <v>6.0000000000000001E-3</v>
      </c>
      <c r="I26" s="225">
        <f t="shared" si="1"/>
        <v>2029</v>
      </c>
      <c r="J26" s="230">
        <f>'SMPT_CSR_rég_0,7%'!$D16</f>
        <v>1.1110881140545814E-2</v>
      </c>
      <c r="K26" s="230">
        <f>'SMPT_rég_1,0%'!$D16</f>
        <v>1.1110881140545814E-2</v>
      </c>
      <c r="L26" s="258">
        <v>8.3538083538081676E-3</v>
      </c>
      <c r="M26" s="258">
        <f>'SMPT_rég_0,7%'!$D16</f>
        <v>1.1110881140545814E-2</v>
      </c>
      <c r="N26" s="231">
        <f>'SMPT_rég_0,4%'!$D16</f>
        <v>1.1110881140545814E-2</v>
      </c>
      <c r="P26" s="225">
        <f t="shared" si="2"/>
        <v>2029</v>
      </c>
      <c r="Q26" s="230">
        <f>'SMPT_CSR_rég_0,7%'!$F16</f>
        <v>6.0000000000000053E-3</v>
      </c>
      <c r="R26" s="230">
        <f>'SMPT_rég_1,0%'!$F16</f>
        <v>-6.2897297297297428E-3</v>
      </c>
      <c r="S26" s="258">
        <v>-6.6897297297298097E-3</v>
      </c>
      <c r="T26" s="258">
        <f>'SMPT_rég_0,7%'!$F16</f>
        <v>-6.6097297297298407E-3</v>
      </c>
      <c r="U26" s="231">
        <f>'SMPT_rég_0,4%'!$F16</f>
        <v>-6.9697297297298677E-3</v>
      </c>
      <c r="W26" s="225">
        <f t="shared" si="3"/>
        <v>2029</v>
      </c>
      <c r="X26" s="230">
        <f>'SMPT_CSR_rég_0,7%'!$H16</f>
        <v>6.0000000000000053E-3</v>
      </c>
      <c r="Y26" s="230">
        <f>'SMPT_rég_1,0%'!$H16</f>
        <v>-6.2757214090838342E-3</v>
      </c>
      <c r="Z26" s="258">
        <v>-6.6897297297298097E-3</v>
      </c>
      <c r="AA26" s="258">
        <f>'SMPT_rég_0,7%'!$H16</f>
        <v>-6.5957214090838212E-3</v>
      </c>
      <c r="AB26" s="231">
        <f>'SMPT_rég_0,4%'!$H16</f>
        <v>-6.9557214090838482E-3</v>
      </c>
      <c r="AD26" s="225">
        <f t="shared" si="4"/>
        <v>2029</v>
      </c>
      <c r="AE26" s="230">
        <f>SMPT_FPE!I16</f>
        <v>6.0000000000000053E-3</v>
      </c>
      <c r="AF26" s="230">
        <f>SMPT_FPE!J16</f>
        <v>2.6144471744471431E-3</v>
      </c>
      <c r="AG26" s="258">
        <v>3.6399999999998656E-3</v>
      </c>
      <c r="AH26" s="258">
        <f>SMPT_FPE!K16</f>
        <v>2.2944471744470452E-3</v>
      </c>
      <c r="AI26" s="231">
        <f>SMPT_FPE!L16</f>
        <v>1.9344471744471292E-3</v>
      </c>
      <c r="AK26" s="225">
        <f t="shared" si="5"/>
        <v>2029</v>
      </c>
      <c r="AL26" s="230">
        <f>TI_SMPT_CNRACL!$I16</f>
        <v>6.0000000000000053E-3</v>
      </c>
      <c r="AM26" s="230">
        <f>TI_SMPT_CNRACL!J16</f>
        <v>2.6144471744471431E-3</v>
      </c>
      <c r="AN26" s="258">
        <v>3.6399999999998656E-3</v>
      </c>
      <c r="AO26" s="258">
        <f>TI_SMPT_CNRACL!$K16</f>
        <v>2.2944471744470452E-3</v>
      </c>
      <c r="AP26" s="231">
        <f>TI_SMPT_CNRACL!L16</f>
        <v>1.9344471744471292E-3</v>
      </c>
    </row>
    <row r="27" spans="2:42" x14ac:dyDescent="0.25">
      <c r="B27" s="225">
        <f t="shared" si="0"/>
        <v>2030</v>
      </c>
      <c r="C27" s="230">
        <f>'SMPT_CSR_rég_0,7%'!$C17</f>
        <v>7.9000000000000008E-3</v>
      </c>
      <c r="D27" s="230">
        <f>'SMPT_rég_1,0%'!$C17</f>
        <v>8.199999999999999E-3</v>
      </c>
      <c r="E27" s="258">
        <v>9.300000000000001E-3</v>
      </c>
      <c r="F27" s="258">
        <f>'SMPT_rég_0,7%'!$C17</f>
        <v>7.9000000000000008E-3</v>
      </c>
      <c r="G27" s="231">
        <f>'SMPT_rég_0,4%'!$C17</f>
        <v>7.7000000000000002E-3</v>
      </c>
      <c r="I27" s="225">
        <f t="shared" si="1"/>
        <v>2030</v>
      </c>
      <c r="J27" s="230">
        <f>'SMPT_CSR_rég_0,7%'!$D17</f>
        <v>1.1127211157744288E-2</v>
      </c>
      <c r="K27" s="230">
        <f>'SMPT_rég_1,0%'!$D17</f>
        <v>1.1127211157744288E-2</v>
      </c>
      <c r="L27" s="258">
        <v>6.5175601719182907E-3</v>
      </c>
      <c r="M27" s="258">
        <f>'SMPT_rég_0,7%'!$D17</f>
        <v>1.1127211157744288E-2</v>
      </c>
      <c r="N27" s="231">
        <f>'SMPT_rég_0,4%'!$D17</f>
        <v>1.1127211157744288E-2</v>
      </c>
      <c r="P27" s="225">
        <f t="shared" si="2"/>
        <v>2030</v>
      </c>
      <c r="Q27" s="230">
        <f>'SMPT_CSR_rég_0,7%'!$F17</f>
        <v>7.9000000000000181E-3</v>
      </c>
      <c r="R27" s="230">
        <f>'SMPT_rég_1,0%'!$F17</f>
        <v>-1.3264864864864778E-3</v>
      </c>
      <c r="S27" s="258">
        <v>-1.9264864864865228E-3</v>
      </c>
      <c r="T27" s="258">
        <f>'SMPT_rég_0,7%'!$F17</f>
        <v>-1.8064864864865138E-3</v>
      </c>
      <c r="U27" s="231">
        <f>'SMPT_rég_0,4%'!$F17</f>
        <v>-2.3464864864863877E-3</v>
      </c>
      <c r="W27" s="225">
        <f t="shared" si="3"/>
        <v>2030</v>
      </c>
      <c r="X27" s="230">
        <f>'SMPT_CSR_rég_0,7%'!$H17</f>
        <v>7.9000000000000181E-3</v>
      </c>
      <c r="Y27" s="230">
        <f>'SMPT_rég_1,0%'!$H17</f>
        <v>-1.3054740055176151E-3</v>
      </c>
      <c r="Z27" s="258">
        <v>-1.9264864864865228E-3</v>
      </c>
      <c r="AA27" s="258">
        <f>'SMPT_rég_0,7%'!$H17</f>
        <v>-1.78547400551754E-3</v>
      </c>
      <c r="AB27" s="231">
        <f>'SMPT_rég_0,4%'!$H17</f>
        <v>-2.3254740055175249E-3</v>
      </c>
      <c r="AD27" s="225">
        <f t="shared" si="4"/>
        <v>2030</v>
      </c>
      <c r="AE27" s="230">
        <f>SMPT_FPE!I17</f>
        <v>7.9000000000000181E-3</v>
      </c>
      <c r="AF27" s="230">
        <f>SMPT_FPE!J17</f>
        <v>4.6096314496313351E-3</v>
      </c>
      <c r="AG27" s="258">
        <v>5.4600000000000204E-3</v>
      </c>
      <c r="AH27" s="258">
        <f>SMPT_FPE!K17</f>
        <v>4.1296314496315212E-3</v>
      </c>
      <c r="AI27" s="231">
        <f>SMPT_FPE!L17</f>
        <v>3.5896314496313142E-3</v>
      </c>
      <c r="AK27" s="225">
        <f t="shared" si="5"/>
        <v>2030</v>
      </c>
      <c r="AL27" s="230">
        <f>TI_SMPT_CNRACL!$I17</f>
        <v>7.9000000000000181E-3</v>
      </c>
      <c r="AM27" s="230">
        <f>TI_SMPT_CNRACL!J17</f>
        <v>4.6096314496313351E-3</v>
      </c>
      <c r="AN27" s="258">
        <v>5.4600000000000204E-3</v>
      </c>
      <c r="AO27" s="258">
        <f>TI_SMPT_CNRACL!$K17</f>
        <v>4.1296314496315212E-3</v>
      </c>
      <c r="AP27" s="231">
        <f>TI_SMPT_CNRACL!L17</f>
        <v>3.5896314496313142E-3</v>
      </c>
    </row>
    <row r="28" spans="2:42" x14ac:dyDescent="0.25">
      <c r="B28" s="225">
        <f t="shared" si="0"/>
        <v>2031</v>
      </c>
      <c r="C28" s="230">
        <f>'SMPT_CSR_rég_0,7%'!$C18</f>
        <v>7.9000000000000008E-3</v>
      </c>
      <c r="D28" s="230">
        <f>'SMPT_rég_1,0%'!$C18</f>
        <v>8.3999999999999995E-3</v>
      </c>
      <c r="E28" s="258">
        <v>9.1999999999999998E-3</v>
      </c>
      <c r="F28" s="258">
        <f>'SMPT_rég_0,7%'!$C18</f>
        <v>7.9000000000000008E-3</v>
      </c>
      <c r="G28" s="231">
        <f>'SMPT_rég_0,4%'!$C18</f>
        <v>7.3000000000000001E-3</v>
      </c>
      <c r="I28" s="225">
        <f t="shared" si="1"/>
        <v>2031</v>
      </c>
      <c r="J28" s="230">
        <f>'SMPT_CSR_rég_0,7%'!$D18</f>
        <v>1.0338825165626675E-2</v>
      </c>
      <c r="K28" s="230">
        <f>'SMPT_rég_1,0%'!$D18</f>
        <v>1.0733917668311888E-2</v>
      </c>
      <c r="L28" s="258">
        <v>6.4310437631662776E-3</v>
      </c>
      <c r="M28" s="258">
        <f>'SMPT_rég_0,7%'!$D18</f>
        <v>1.0333516856015024E-2</v>
      </c>
      <c r="N28" s="231">
        <f>'SMPT_rég_0,4%'!$D18</f>
        <v>9.9080508225097841E-3</v>
      </c>
      <c r="P28" s="225">
        <f t="shared" si="2"/>
        <v>2031</v>
      </c>
      <c r="Q28" s="230">
        <f>'SMPT_CSR_rég_0,7%'!$F18</f>
        <v>7.9000000000000181E-3</v>
      </c>
      <c r="R28" s="230">
        <f>'SMPT_rég_1,0%'!$F18</f>
        <v>9.8280098280079109E-4</v>
      </c>
      <c r="S28" s="258">
        <v>9.8280098280079109E-4</v>
      </c>
      <c r="T28" s="258">
        <f>'SMPT_rég_0,7%'!$F18</f>
        <v>9.8280098280079109E-4</v>
      </c>
      <c r="U28" s="231">
        <f>'SMPT_rég_0,4%'!$F18</f>
        <v>9.8280098280079109E-4</v>
      </c>
      <c r="W28" s="225">
        <f t="shared" si="3"/>
        <v>2031</v>
      </c>
      <c r="X28" s="230">
        <f>'SMPT_CSR_rég_0,7%'!$H18</f>
        <v>7.9000000000000181E-3</v>
      </c>
      <c r="Y28" s="230">
        <f>'SMPT_rég_1,0%'!$H18</f>
        <v>9.8280098280079109E-4</v>
      </c>
      <c r="Z28" s="258">
        <v>9.8280098280079109E-4</v>
      </c>
      <c r="AA28" s="258">
        <f>'SMPT_rég_0,7%'!$H18</f>
        <v>9.8280098280079109E-4</v>
      </c>
      <c r="AB28" s="231">
        <f>'SMPT_rég_0,4%'!$H18</f>
        <v>9.8280098280079109E-4</v>
      </c>
      <c r="AD28" s="225">
        <f t="shared" si="4"/>
        <v>2031</v>
      </c>
      <c r="AE28" s="230">
        <f>SMPT_FPE!I18</f>
        <v>7.9000000000000181E-3</v>
      </c>
      <c r="AF28" s="230">
        <f>SMPT_FPE!J18</f>
        <v>6.604815724815527E-3</v>
      </c>
      <c r="AG28" s="258">
        <v>7.2800000000001752E-3</v>
      </c>
      <c r="AH28" s="258">
        <f>SMPT_FPE!K18</f>
        <v>5.9648157248157752E-3</v>
      </c>
      <c r="AI28" s="231">
        <f>SMPT_FPE!L18</f>
        <v>5.2448157248157212E-3</v>
      </c>
      <c r="AK28" s="225">
        <f t="shared" si="5"/>
        <v>2031</v>
      </c>
      <c r="AL28" s="230">
        <f>TI_SMPT_CNRACL!$I18</f>
        <v>7.9000000000000181E-3</v>
      </c>
      <c r="AM28" s="230">
        <f>TI_SMPT_CNRACL!J18</f>
        <v>6.604815724815527E-3</v>
      </c>
      <c r="AN28" s="258">
        <v>7.2800000000001752E-3</v>
      </c>
      <c r="AO28" s="258">
        <f>TI_SMPT_CNRACL!$K18</f>
        <v>5.9648157248157752E-3</v>
      </c>
      <c r="AP28" s="231">
        <f>TI_SMPT_CNRACL!L18</f>
        <v>5.2448157248157212E-3</v>
      </c>
    </row>
    <row r="29" spans="2:42" x14ac:dyDescent="0.25">
      <c r="B29" s="225">
        <f t="shared" si="0"/>
        <v>2032</v>
      </c>
      <c r="C29" s="230">
        <f>'SMPT_CSR_rég_0,7%'!$C19</f>
        <v>7.8000000000000005E-3</v>
      </c>
      <c r="D29" s="230">
        <f>'SMPT_rég_1,0%'!$C19</f>
        <v>8.6E-3</v>
      </c>
      <c r="E29" s="258">
        <v>9.1000000000000004E-3</v>
      </c>
      <c r="F29" s="258">
        <f>'SMPT_rég_0,7%'!$C19</f>
        <v>7.8000000000000005E-3</v>
      </c>
      <c r="G29" s="231">
        <f>'SMPT_rég_0,4%'!$C19</f>
        <v>6.8999999999999999E-3</v>
      </c>
      <c r="I29" s="225">
        <f t="shared" si="1"/>
        <v>2032</v>
      </c>
      <c r="J29" s="230">
        <f>'SMPT_CSR_rég_0,7%'!$D19</f>
        <v>9.5504391735088401E-3</v>
      </c>
      <c r="K29" s="230">
        <f>'SMPT_rég_1,0%'!$D19</f>
        <v>1.0340624178879265E-2</v>
      </c>
      <c r="L29" s="258">
        <v>5.9392524743362429E-3</v>
      </c>
      <c r="M29" s="258">
        <f>'SMPT_rég_0,7%'!$D19</f>
        <v>9.5398225542853154E-3</v>
      </c>
      <c r="N29" s="231">
        <f>'SMPT_rég_0,4%'!$D19</f>
        <v>8.6888904872752803E-3</v>
      </c>
      <c r="P29" s="225">
        <f t="shared" si="2"/>
        <v>2032</v>
      </c>
      <c r="Q29" s="230">
        <f>'SMPT_CSR_rég_0,7%'!$F19</f>
        <v>7.8000000000000291E-3</v>
      </c>
      <c r="R29" s="230">
        <f>'SMPT_rég_1,0%'!$F19</f>
        <v>9.8280098280079109E-4</v>
      </c>
      <c r="S29" s="258">
        <v>9.8280098280079109E-4</v>
      </c>
      <c r="T29" s="258">
        <f>'SMPT_rég_0,7%'!$F19</f>
        <v>9.8280098280079109E-4</v>
      </c>
      <c r="U29" s="231">
        <f>'SMPT_rég_0,4%'!$F19</f>
        <v>9.8280098280079109E-4</v>
      </c>
      <c r="W29" s="225">
        <f t="shared" si="3"/>
        <v>2032</v>
      </c>
      <c r="X29" s="230">
        <f>'SMPT_CSR_rég_0,7%'!$H19</f>
        <v>7.8000000000000291E-3</v>
      </c>
      <c r="Y29" s="230">
        <f>'SMPT_rég_1,0%'!$H19</f>
        <v>9.8280098280079109E-4</v>
      </c>
      <c r="Z29" s="258">
        <v>9.8280098280079109E-4</v>
      </c>
      <c r="AA29" s="258">
        <f>'SMPT_rég_0,7%'!$H19</f>
        <v>9.8280098280079109E-4</v>
      </c>
      <c r="AB29" s="231">
        <f>'SMPT_rég_0,4%'!$H19</f>
        <v>9.8280098280079109E-4</v>
      </c>
      <c r="AD29" s="225">
        <f t="shared" si="4"/>
        <v>2032</v>
      </c>
      <c r="AE29" s="230">
        <f>SMPT_FPE!I19</f>
        <v>7.8000000000000291E-3</v>
      </c>
      <c r="AF29" s="230">
        <f>SMPT_FPE!J19</f>
        <v>8.599999999999941E-3</v>
      </c>
      <c r="AG29" s="258">
        <v>9.100000000000108E-3</v>
      </c>
      <c r="AH29" s="258">
        <f>SMPT_FPE!K19</f>
        <v>7.8000000000000291E-3</v>
      </c>
      <c r="AI29" s="231">
        <f>SMPT_FPE!L19</f>
        <v>6.8999999999999062E-3</v>
      </c>
      <c r="AK29" s="225">
        <f t="shared" si="5"/>
        <v>2032</v>
      </c>
      <c r="AL29" s="230">
        <f>TI_SMPT_CNRACL!$I19</f>
        <v>7.8000000000000291E-3</v>
      </c>
      <c r="AM29" s="230">
        <f>TI_SMPT_CNRACL!J19</f>
        <v>8.599999999999941E-3</v>
      </c>
      <c r="AN29" s="258">
        <v>9.100000000000108E-3</v>
      </c>
      <c r="AO29" s="258">
        <f>TI_SMPT_CNRACL!$K19</f>
        <v>7.8000000000000291E-3</v>
      </c>
      <c r="AP29" s="231">
        <f>TI_SMPT_CNRACL!L19</f>
        <v>6.8999999999999062E-3</v>
      </c>
    </row>
    <row r="30" spans="2:42" x14ac:dyDescent="0.25">
      <c r="B30" s="225">
        <f t="shared" si="0"/>
        <v>2033</v>
      </c>
      <c r="C30" s="230">
        <f>'SMPT_CSR_rég_0,7%'!$C20</f>
        <v>7.7000000000000002E-3</v>
      </c>
      <c r="D30" s="230">
        <f>'SMPT_rég_1,0%'!$C20</f>
        <v>8.8000000000000005E-3</v>
      </c>
      <c r="E30" s="258">
        <v>7.6E-3</v>
      </c>
      <c r="F30" s="258">
        <f>'SMPT_rég_0,7%'!$C20</f>
        <v>7.7000000000000002E-3</v>
      </c>
      <c r="G30" s="231">
        <f>'SMPT_rég_0,4%'!$C20</f>
        <v>6.6E-3</v>
      </c>
      <c r="I30" s="225">
        <f t="shared" si="1"/>
        <v>2033</v>
      </c>
      <c r="J30" s="230">
        <f>'SMPT_CSR_rég_0,7%'!$D20</f>
        <v>8.7620531813910052E-3</v>
      </c>
      <c r="K30" s="230">
        <f>'SMPT_rég_1,0%'!$D20</f>
        <v>9.9473306894466429E-3</v>
      </c>
      <c r="L30" s="258">
        <v>5.9392524743362429E-3</v>
      </c>
      <c r="M30" s="258">
        <f>'SMPT_rég_0,7%'!$D20</f>
        <v>8.7461282525558293E-3</v>
      </c>
      <c r="N30" s="231">
        <f>'SMPT_rég_0,4%'!$D20</f>
        <v>7.4697301520405546E-3</v>
      </c>
      <c r="P30" s="225">
        <f t="shared" si="2"/>
        <v>2033</v>
      </c>
      <c r="Q30" s="230">
        <f>'SMPT_CSR_rég_0,7%'!$F20</f>
        <v>7.7000000000000401E-3</v>
      </c>
      <c r="R30" s="230">
        <f>'SMPT_rég_1,0%'!$F20</f>
        <v>2.6862407862406901E-3</v>
      </c>
      <c r="S30" s="258">
        <v>2.2462407862409162E-3</v>
      </c>
      <c r="T30" s="258">
        <f>'SMPT_rég_0,7%'!$F20</f>
        <v>2.2462407862409162E-3</v>
      </c>
      <c r="U30" s="231">
        <f>'SMPT_rég_0,4%'!$F20</f>
        <v>1.8062407862409202E-3</v>
      </c>
      <c r="W30" s="225">
        <f t="shared" si="3"/>
        <v>2033</v>
      </c>
      <c r="X30" s="230">
        <f>'SMPT_CSR_rég_0,7%'!$H20</f>
        <v>7.7000000000000401E-3</v>
      </c>
      <c r="Y30" s="230">
        <f>'SMPT_rég_1,0%'!$H20</f>
        <v>2.6862407862406901E-3</v>
      </c>
      <c r="Z30" s="258">
        <v>2.2462407862409162E-3</v>
      </c>
      <c r="AA30" s="258">
        <f>'SMPT_rég_0,7%'!$H20</f>
        <v>2.2462407862409162E-3</v>
      </c>
      <c r="AB30" s="231">
        <f>'SMPT_rég_0,4%'!$H20</f>
        <v>1.8062407862409202E-3</v>
      </c>
      <c r="AD30" s="225">
        <f t="shared" si="4"/>
        <v>2033</v>
      </c>
      <c r="AE30" s="230">
        <f>SMPT_FPE!I20</f>
        <v>7.7000000000000401E-3</v>
      </c>
      <c r="AF30" s="230">
        <f>SMPT_FPE!J20</f>
        <v>8.799999999999919E-3</v>
      </c>
      <c r="AG30" s="258">
        <v>7.6000000000000512E-3</v>
      </c>
      <c r="AH30" s="258">
        <f>SMPT_FPE!K20</f>
        <v>7.7000000000000401E-3</v>
      </c>
      <c r="AI30" s="231">
        <f>SMPT_FPE!L20</f>
        <v>6.5999999999999392E-3</v>
      </c>
      <c r="AK30" s="225">
        <f t="shared" si="5"/>
        <v>2033</v>
      </c>
      <c r="AL30" s="230">
        <f>TI_SMPT_CNRACL!$I20</f>
        <v>7.7000000000000401E-3</v>
      </c>
      <c r="AM30" s="230">
        <f>TI_SMPT_CNRACL!J20</f>
        <v>8.799999999999919E-3</v>
      </c>
      <c r="AN30" s="258">
        <v>7.6000000000000512E-3</v>
      </c>
      <c r="AO30" s="258">
        <f>TI_SMPT_CNRACL!$K20</f>
        <v>7.7000000000000401E-3</v>
      </c>
      <c r="AP30" s="231">
        <f>TI_SMPT_CNRACL!L20</f>
        <v>6.5999999999999392E-3</v>
      </c>
    </row>
    <row r="31" spans="2:42" x14ac:dyDescent="0.25">
      <c r="B31" s="225">
        <f t="shared" si="0"/>
        <v>2034</v>
      </c>
      <c r="C31" s="230">
        <f>'SMPT_CSR_rég_0,7%'!$C21</f>
        <v>7.4999999999999997E-3</v>
      </c>
      <c r="D31" s="230">
        <f>'SMPT_rég_1,0%'!$C21</f>
        <v>8.8999999999999999E-3</v>
      </c>
      <c r="E31" s="258">
        <v>7.4999999999999997E-3</v>
      </c>
      <c r="F31" s="258">
        <f>'SMPT_rég_0,7%'!$C21</f>
        <v>7.4999999999999997E-3</v>
      </c>
      <c r="G31" s="231">
        <f>'SMPT_rég_0,4%'!$C21</f>
        <v>6.1999999999999998E-3</v>
      </c>
      <c r="I31" s="225">
        <f t="shared" si="1"/>
        <v>2034</v>
      </c>
      <c r="J31" s="230">
        <f>'SMPT_CSR_rég_0,7%'!$D21</f>
        <v>7.9736671892731703E-3</v>
      </c>
      <c r="K31" s="230">
        <f>'SMPT_rég_1,0%'!$D21</f>
        <v>9.5540372000142426E-3</v>
      </c>
      <c r="L31" s="258">
        <v>7.4807152579499103E-3</v>
      </c>
      <c r="M31" s="258">
        <f>'SMPT_rég_0,7%'!$D21</f>
        <v>7.9524339508263431E-3</v>
      </c>
      <c r="N31" s="231">
        <f>'SMPT_rég_0,4%'!$D21</f>
        <v>6.2505698168060508E-3</v>
      </c>
      <c r="P31" s="225">
        <f t="shared" si="2"/>
        <v>2034</v>
      </c>
      <c r="Q31" s="230">
        <f>'SMPT_CSR_rég_0,7%'!$F21</f>
        <v>7.5000000000000622E-3</v>
      </c>
      <c r="R31" s="230">
        <f>'SMPT_rég_1,0%'!$F21</f>
        <v>4.3896805896805891E-3</v>
      </c>
      <c r="S31" s="258">
        <v>3.5096805896805972E-3</v>
      </c>
      <c r="T31" s="258">
        <f>'SMPT_rég_0,7%'!$F21</f>
        <v>3.5096805896805972E-3</v>
      </c>
      <c r="U31" s="231">
        <f>'SMPT_rég_0,4%'!$F21</f>
        <v>2.6296805896806053E-3</v>
      </c>
      <c r="W31" s="225">
        <f t="shared" si="3"/>
        <v>2034</v>
      </c>
      <c r="X31" s="230">
        <f>'SMPT_CSR_rég_0,7%'!$H21</f>
        <v>7.5000000000000622E-3</v>
      </c>
      <c r="Y31" s="230">
        <f>'SMPT_rég_1,0%'!$H21</f>
        <v>4.3896805896805891E-3</v>
      </c>
      <c r="Z31" s="258">
        <v>3.5096805896805972E-3</v>
      </c>
      <c r="AA31" s="258">
        <f>'SMPT_rég_0,7%'!$H21</f>
        <v>3.5096805896805972E-3</v>
      </c>
      <c r="AB31" s="231">
        <f>'SMPT_rég_0,4%'!$H21</f>
        <v>2.6296805896806053E-3</v>
      </c>
      <c r="AD31" s="225">
        <f t="shared" si="4"/>
        <v>2034</v>
      </c>
      <c r="AE31" s="230">
        <f>SMPT_FPE!I21</f>
        <v>7.5000000000000622E-3</v>
      </c>
      <c r="AF31" s="230">
        <f>SMPT_FPE!J21</f>
        <v>8.899999999999908E-3</v>
      </c>
      <c r="AG31" s="258">
        <v>7.5000000000000622E-3</v>
      </c>
      <c r="AH31" s="258">
        <f>SMPT_FPE!K21</f>
        <v>7.5000000000000622E-3</v>
      </c>
      <c r="AI31" s="231">
        <f>SMPT_FPE!L21</f>
        <v>6.1999999999999833E-3</v>
      </c>
      <c r="AK31" s="225">
        <f t="shared" si="5"/>
        <v>2034</v>
      </c>
      <c r="AL31" s="230">
        <f>TI_SMPT_CNRACL!$I21</f>
        <v>7.5000000000000622E-3</v>
      </c>
      <c r="AM31" s="230">
        <f>TI_SMPT_CNRACL!J21</f>
        <v>8.899999999999908E-3</v>
      </c>
      <c r="AN31" s="258">
        <v>7.5000000000000622E-3</v>
      </c>
      <c r="AO31" s="258">
        <f>TI_SMPT_CNRACL!$K21</f>
        <v>7.5000000000000622E-3</v>
      </c>
      <c r="AP31" s="231">
        <f>TI_SMPT_CNRACL!L21</f>
        <v>6.1999999999999833E-3</v>
      </c>
    </row>
    <row r="32" spans="2:42" x14ac:dyDescent="0.25">
      <c r="B32" s="225">
        <f t="shared" si="0"/>
        <v>2035</v>
      </c>
      <c r="C32" s="230">
        <f>'SMPT_CSR_rég_0,7%'!$C22</f>
        <v>7.4999999999999997E-3</v>
      </c>
      <c r="D32" s="230">
        <f>'SMPT_rég_1,0%'!$C22</f>
        <v>9.1000000000000004E-3</v>
      </c>
      <c r="E32" s="258">
        <v>7.4999999999999997E-3</v>
      </c>
      <c r="F32" s="258">
        <f>'SMPT_rég_0,7%'!$C22</f>
        <v>7.4999999999999997E-3</v>
      </c>
      <c r="G32" s="231">
        <f>'SMPT_rég_0,4%'!$C22</f>
        <v>5.7999999999999996E-3</v>
      </c>
      <c r="I32" s="225">
        <f t="shared" si="1"/>
        <v>2035</v>
      </c>
      <c r="J32" s="230">
        <f>'SMPT_CSR_rég_0,7%'!$D22</f>
        <v>7.9736671892731703E-3</v>
      </c>
      <c r="K32" s="230">
        <f>'SMPT_rég_1,0%'!$D22</f>
        <v>9.5540372000142426E-3</v>
      </c>
      <c r="L32" s="258">
        <v>7.478604933067734E-3</v>
      </c>
      <c r="M32" s="258">
        <f>'SMPT_rég_0,7%'!$D22</f>
        <v>7.9524339508263431E-3</v>
      </c>
      <c r="N32" s="231">
        <f>'SMPT_rég_0,4%'!$D22</f>
        <v>6.2505698168060508E-3</v>
      </c>
      <c r="P32" s="225">
        <f t="shared" si="2"/>
        <v>2035</v>
      </c>
      <c r="Q32" s="230">
        <f>'SMPT_CSR_rég_0,7%'!$F22</f>
        <v>7.5000000000000622E-3</v>
      </c>
      <c r="R32" s="230">
        <f>'SMPT_rég_1,0%'!$F22</f>
        <v>6.093120393120266E-3</v>
      </c>
      <c r="S32" s="258">
        <v>4.7731203931205002E-3</v>
      </c>
      <c r="T32" s="258">
        <f>'SMPT_rég_0,7%'!$F22</f>
        <v>4.7731203931205002E-3</v>
      </c>
      <c r="U32" s="231">
        <f>'SMPT_rég_0,4%'!$F22</f>
        <v>3.4531203931205123E-3</v>
      </c>
      <c r="W32" s="225">
        <f t="shared" si="3"/>
        <v>2035</v>
      </c>
      <c r="X32" s="230">
        <f>'SMPT_CSR_rég_0,7%'!$H22</f>
        <v>7.5000000000000622E-3</v>
      </c>
      <c r="Y32" s="230">
        <f>'SMPT_rég_1,0%'!$H22</f>
        <v>6.093120393120266E-3</v>
      </c>
      <c r="Z32" s="258">
        <v>4.7731203931205002E-3</v>
      </c>
      <c r="AA32" s="258">
        <f>'SMPT_rég_0,7%'!$H22</f>
        <v>4.7731203931205002E-3</v>
      </c>
      <c r="AB32" s="231">
        <f>'SMPT_rég_0,4%'!$H22</f>
        <v>3.4531203931205123E-3</v>
      </c>
      <c r="AD32" s="225">
        <f t="shared" si="4"/>
        <v>2035</v>
      </c>
      <c r="AE32" s="230">
        <f>SMPT_FPE!I22</f>
        <v>7.5000000000000622E-3</v>
      </c>
      <c r="AF32" s="230">
        <f>SMPT_FPE!J22</f>
        <v>9.100000000000108E-3</v>
      </c>
      <c r="AG32" s="258">
        <v>7.5000000000000622E-3</v>
      </c>
      <c r="AH32" s="258">
        <f>SMPT_FPE!K22</f>
        <v>7.5000000000000622E-3</v>
      </c>
      <c r="AI32" s="231">
        <f>SMPT_FPE!L22</f>
        <v>5.8000000000000274E-3</v>
      </c>
      <c r="AK32" s="225">
        <f t="shared" si="5"/>
        <v>2035</v>
      </c>
      <c r="AL32" s="230">
        <f>TI_SMPT_CNRACL!$I22</f>
        <v>7.5000000000000622E-3</v>
      </c>
      <c r="AM32" s="230">
        <f>TI_SMPT_CNRACL!J22</f>
        <v>9.100000000000108E-3</v>
      </c>
      <c r="AN32" s="258">
        <v>7.5000000000000622E-3</v>
      </c>
      <c r="AO32" s="258">
        <f>TI_SMPT_CNRACL!$K22</f>
        <v>7.5000000000000622E-3</v>
      </c>
      <c r="AP32" s="231">
        <f>TI_SMPT_CNRACL!L22</f>
        <v>5.8000000000000274E-3</v>
      </c>
    </row>
    <row r="33" spans="2:42" x14ac:dyDescent="0.25">
      <c r="B33" s="225">
        <f t="shared" si="0"/>
        <v>2036</v>
      </c>
      <c r="C33" s="230">
        <f>'SMPT_CSR_rég_0,7%'!$C23</f>
        <v>7.4000000000000003E-3</v>
      </c>
      <c r="D33" s="230">
        <f>'SMPT_rég_1,0%'!$C23</f>
        <v>9.300000000000001E-3</v>
      </c>
      <c r="E33" s="258">
        <v>7.4000000000000003E-3</v>
      </c>
      <c r="F33" s="258">
        <f>'SMPT_rég_0,7%'!$C23</f>
        <v>7.4000000000000003E-3</v>
      </c>
      <c r="G33" s="231">
        <f>'SMPT_rég_0,4%'!$C23</f>
        <v>5.5000000000000005E-3</v>
      </c>
      <c r="I33" s="225">
        <f t="shared" si="1"/>
        <v>2036</v>
      </c>
      <c r="J33" s="230">
        <f>'SMPT_CSR_rég_0,7%'!$D23</f>
        <v>7.8024634561788542E-3</v>
      </c>
      <c r="K33" s="230">
        <f>'SMPT_rég_1,0%'!$D23</f>
        <v>9.6874854352673179E-3</v>
      </c>
      <c r="L33" s="258">
        <v>7.3698271560296291E-3</v>
      </c>
      <c r="M33" s="258">
        <f>'SMPT_rég_0,7%'!$D23</f>
        <v>7.7860741587609805E-3</v>
      </c>
      <c r="N33" s="231">
        <f>'SMPT_rég_0,4%'!$D23</f>
        <v>5.8844965423798801E-3</v>
      </c>
      <c r="P33" s="225">
        <f t="shared" si="2"/>
        <v>2036</v>
      </c>
      <c r="Q33" s="230">
        <f>'SMPT_CSR_rég_0,7%'!$F23</f>
        <v>7.4000000000000732E-3</v>
      </c>
      <c r="R33" s="230">
        <f>'SMPT_rég_1,0%'!$F23</f>
        <v>7.796560196560165E-3</v>
      </c>
      <c r="S33" s="258">
        <v>6.0365601965604032E-3</v>
      </c>
      <c r="T33" s="258">
        <f>'SMPT_rég_0,7%'!$F23</f>
        <v>6.0365601965604032E-3</v>
      </c>
      <c r="U33" s="231">
        <f>'SMPT_rég_0,4%'!$F23</f>
        <v>4.2765601965601974E-3</v>
      </c>
      <c r="W33" s="225">
        <f t="shared" si="3"/>
        <v>2036</v>
      </c>
      <c r="X33" s="230">
        <f>'SMPT_CSR_rég_0,7%'!$H23</f>
        <v>7.4000000000000732E-3</v>
      </c>
      <c r="Y33" s="230">
        <f>'SMPT_rég_1,0%'!$H23</f>
        <v>7.796560196560165E-3</v>
      </c>
      <c r="Z33" s="258">
        <v>6.0365601965604032E-3</v>
      </c>
      <c r="AA33" s="258">
        <f>'SMPT_rég_0,7%'!$H23</f>
        <v>6.0365601965604032E-3</v>
      </c>
      <c r="AB33" s="231">
        <f>'SMPT_rég_0,4%'!$H23</f>
        <v>4.2765601965601974E-3</v>
      </c>
      <c r="AD33" s="225">
        <f t="shared" si="4"/>
        <v>2036</v>
      </c>
      <c r="AE33" s="230">
        <f>SMPT_FPE!I23</f>
        <v>7.4000000000000732E-3</v>
      </c>
      <c r="AF33" s="230">
        <f>SMPT_FPE!J23</f>
        <v>9.300000000000086E-3</v>
      </c>
      <c r="AG33" s="258">
        <v>7.4000000000000732E-3</v>
      </c>
      <c r="AH33" s="258">
        <f>SMPT_FPE!K23</f>
        <v>7.4000000000000732E-3</v>
      </c>
      <c r="AI33" s="231">
        <f>SMPT_FPE!L23</f>
        <v>5.5000000000000604E-3</v>
      </c>
      <c r="AK33" s="225">
        <f t="shared" si="5"/>
        <v>2036</v>
      </c>
      <c r="AL33" s="230">
        <f>TI_SMPT_CNRACL!$I23</f>
        <v>7.4000000000000732E-3</v>
      </c>
      <c r="AM33" s="230">
        <f>TI_SMPT_CNRACL!J23</f>
        <v>9.300000000000086E-3</v>
      </c>
      <c r="AN33" s="258">
        <v>7.4000000000000732E-3</v>
      </c>
      <c r="AO33" s="258">
        <f>TI_SMPT_CNRACL!$K23</f>
        <v>7.4000000000000732E-3</v>
      </c>
      <c r="AP33" s="231">
        <f>TI_SMPT_CNRACL!L23</f>
        <v>5.5000000000000604E-3</v>
      </c>
    </row>
    <row r="34" spans="2:42" x14ac:dyDescent="0.25">
      <c r="B34" s="225">
        <f t="shared" si="0"/>
        <v>2037</v>
      </c>
      <c r="C34" s="230">
        <f>'SMPT_CSR_rég_0,7%'!$C24</f>
        <v>7.3000000000000001E-3</v>
      </c>
      <c r="D34" s="230">
        <f>'SMPT_rég_1,0%'!$C24</f>
        <v>9.4999999999999998E-3</v>
      </c>
      <c r="E34" s="258">
        <v>7.3000000000000001E-3</v>
      </c>
      <c r="F34" s="258">
        <f>'SMPT_rég_0,7%'!$C24</f>
        <v>7.3000000000000001E-3</v>
      </c>
      <c r="G34" s="231">
        <f>'SMPT_rég_0,4%'!$C24</f>
        <v>5.1000000000000004E-3</v>
      </c>
      <c r="I34" s="225">
        <f t="shared" si="1"/>
        <v>2037</v>
      </c>
      <c r="J34" s="230">
        <f>'SMPT_CSR_rég_0,7%'!$D24</f>
        <v>7.6492747422556295E-3</v>
      </c>
      <c r="K34" s="230">
        <f>'SMPT_rég_1,0%'!$D24</f>
        <v>9.8370544763313195E-3</v>
      </c>
      <c r="L34" s="258">
        <v>7.2569247653753166E-3</v>
      </c>
      <c r="M34" s="258">
        <f>'SMPT_rég_0,7%'!$D24</f>
        <v>7.6357575761365482E-3</v>
      </c>
      <c r="N34" s="231">
        <f>'SMPT_rég_0,4%'!$D24</f>
        <v>5.4343238597580612E-3</v>
      </c>
      <c r="P34" s="225">
        <f t="shared" si="2"/>
        <v>2037</v>
      </c>
      <c r="Q34" s="230">
        <f>'SMPT_CSR_rég_0,7%'!$F24</f>
        <v>7.3000000000000842E-3</v>
      </c>
      <c r="R34" s="230">
        <f>'SMPT_rég_1,0%'!$F24</f>
        <v>9.5000000000000639E-3</v>
      </c>
      <c r="S34" s="258">
        <v>7.3000000000000842E-3</v>
      </c>
      <c r="T34" s="258">
        <f>'SMPT_rég_0,7%'!$F24</f>
        <v>7.3000000000000842E-3</v>
      </c>
      <c r="U34" s="231">
        <f>'SMPT_rég_0,4%'!$F24</f>
        <v>5.1000000000001044E-3</v>
      </c>
      <c r="W34" s="225">
        <f t="shared" si="3"/>
        <v>2037</v>
      </c>
      <c r="X34" s="230">
        <f>'SMPT_CSR_rég_0,7%'!$H24</f>
        <v>7.3000000000000842E-3</v>
      </c>
      <c r="Y34" s="230">
        <f>'SMPT_rég_1,0%'!$H24</f>
        <v>9.5000000000000639E-3</v>
      </c>
      <c r="Z34" s="258">
        <v>7.3000000000000842E-3</v>
      </c>
      <c r="AA34" s="258">
        <f>'SMPT_rég_0,7%'!$H24</f>
        <v>7.3000000000000842E-3</v>
      </c>
      <c r="AB34" s="231">
        <f>'SMPT_rég_0,4%'!$H24</f>
        <v>5.1000000000001044E-3</v>
      </c>
      <c r="AD34" s="225">
        <f t="shared" si="4"/>
        <v>2037</v>
      </c>
      <c r="AE34" s="230">
        <f>SMPT_FPE!I24</f>
        <v>7.3000000000000842E-3</v>
      </c>
      <c r="AF34" s="230">
        <f>SMPT_FPE!J24</f>
        <v>9.5000000000000639E-3</v>
      </c>
      <c r="AG34" s="258">
        <v>7.3000000000000842E-3</v>
      </c>
      <c r="AH34" s="258">
        <f>SMPT_FPE!K24</f>
        <v>7.3000000000000842E-3</v>
      </c>
      <c r="AI34" s="231">
        <f>SMPT_FPE!L24</f>
        <v>5.1000000000001044E-3</v>
      </c>
      <c r="AK34" s="225">
        <f t="shared" si="5"/>
        <v>2037</v>
      </c>
      <c r="AL34" s="230">
        <f>TI_SMPT_CNRACL!$I24</f>
        <v>7.3000000000000842E-3</v>
      </c>
      <c r="AM34" s="230">
        <f>TI_SMPT_CNRACL!J24</f>
        <v>9.5000000000000639E-3</v>
      </c>
      <c r="AN34" s="258">
        <v>7.3000000000000842E-3</v>
      </c>
      <c r="AO34" s="258">
        <f>TI_SMPT_CNRACL!$K24</f>
        <v>7.3000000000000842E-3</v>
      </c>
      <c r="AP34" s="231">
        <f>TI_SMPT_CNRACL!L24</f>
        <v>5.1000000000001044E-3</v>
      </c>
    </row>
    <row r="35" spans="2:42" x14ac:dyDescent="0.25">
      <c r="B35" s="225">
        <f t="shared" si="0"/>
        <v>2038</v>
      </c>
      <c r="C35" s="230">
        <f>'SMPT_CSR_rég_0,7%'!$C25</f>
        <v>7.1999999999999998E-3</v>
      </c>
      <c r="D35" s="230">
        <f>'SMPT_rég_1,0%'!$C25</f>
        <v>9.5999999999999992E-3</v>
      </c>
      <c r="E35" s="258">
        <v>7.1999999999999998E-3</v>
      </c>
      <c r="F35" s="258">
        <f>'SMPT_rég_0,7%'!$C25</f>
        <v>7.1999999999999998E-3</v>
      </c>
      <c r="G35" s="231">
        <f>'SMPT_rég_0,4%'!$C25</f>
        <v>4.6999999999999993E-3</v>
      </c>
      <c r="I35" s="225">
        <f t="shared" si="1"/>
        <v>2038</v>
      </c>
      <c r="J35" s="230">
        <f>'SMPT_CSR_rég_0,7%'!$D25</f>
        <v>7.525356169245434E-3</v>
      </c>
      <c r="K35" s="230">
        <f>'SMPT_rég_1,0%'!$D25</f>
        <v>9.9135693817014037E-3</v>
      </c>
      <c r="L35" s="258">
        <v>7.1417783241176647E-3</v>
      </c>
      <c r="M35" s="258">
        <f>'SMPT_rég_0,7%'!$D25</f>
        <v>7.512279950499412E-3</v>
      </c>
      <c r="N35" s="231">
        <f>'SMPT_rég_0,4%'!$D25</f>
        <v>5.0108274694691257E-3</v>
      </c>
      <c r="P35" s="225">
        <f t="shared" si="2"/>
        <v>2038</v>
      </c>
      <c r="Q35" s="230">
        <f>'SMPT_CSR_rég_0,7%'!$F25</f>
        <v>7.2000000000000952E-3</v>
      </c>
      <c r="R35" s="230">
        <f>'SMPT_rég_1,0%'!$F25</f>
        <v>9.6000000000000529E-3</v>
      </c>
      <c r="S35" s="258">
        <v>7.2000000000000952E-3</v>
      </c>
      <c r="T35" s="258">
        <f>'SMPT_rég_0,7%'!$F25</f>
        <v>7.2000000000000952E-3</v>
      </c>
      <c r="U35" s="231">
        <f>'SMPT_rég_0,4%'!$F25</f>
        <v>4.6999999999999265E-3</v>
      </c>
      <c r="W35" s="225">
        <f t="shared" si="3"/>
        <v>2038</v>
      </c>
      <c r="X35" s="230">
        <f>'SMPT_CSR_rég_0,7%'!$H25</f>
        <v>7.2000000000000952E-3</v>
      </c>
      <c r="Y35" s="230">
        <f>'SMPT_rég_1,0%'!$H25</f>
        <v>9.6000000000000529E-3</v>
      </c>
      <c r="Z35" s="258">
        <v>7.2000000000000952E-3</v>
      </c>
      <c r="AA35" s="258">
        <f>'SMPT_rég_0,7%'!$H25</f>
        <v>7.2000000000000952E-3</v>
      </c>
      <c r="AB35" s="231">
        <f>'SMPT_rég_0,4%'!$H25</f>
        <v>4.6999999999999265E-3</v>
      </c>
      <c r="AD35" s="225">
        <f t="shared" si="4"/>
        <v>2038</v>
      </c>
      <c r="AE35" s="230">
        <f>SMPT_FPE!I25</f>
        <v>7.2000000000000952E-3</v>
      </c>
      <c r="AF35" s="230">
        <f>SMPT_FPE!J25</f>
        <v>9.6000000000000529E-3</v>
      </c>
      <c r="AG35" s="258">
        <v>7.2000000000000952E-3</v>
      </c>
      <c r="AH35" s="258">
        <f>SMPT_FPE!K25</f>
        <v>7.2000000000000952E-3</v>
      </c>
      <c r="AI35" s="231">
        <f>SMPT_FPE!L25</f>
        <v>4.6999999999999265E-3</v>
      </c>
      <c r="AK35" s="225">
        <f t="shared" si="5"/>
        <v>2038</v>
      </c>
      <c r="AL35" s="230">
        <f>TI_SMPT_CNRACL!$I25</f>
        <v>7.2000000000000952E-3</v>
      </c>
      <c r="AM35" s="230">
        <f>TI_SMPT_CNRACL!J25</f>
        <v>9.6000000000000529E-3</v>
      </c>
      <c r="AN35" s="258">
        <v>7.2000000000000952E-3</v>
      </c>
      <c r="AO35" s="258">
        <f>TI_SMPT_CNRACL!$K25</f>
        <v>7.2000000000000952E-3</v>
      </c>
      <c r="AP35" s="231">
        <f>TI_SMPT_CNRACL!L25</f>
        <v>4.6999999999999265E-3</v>
      </c>
    </row>
    <row r="36" spans="2:42" x14ac:dyDescent="0.25">
      <c r="B36" s="225">
        <f t="shared" si="0"/>
        <v>2039</v>
      </c>
      <c r="C36" s="230">
        <f>'SMPT_CSR_rég_0,7%'!$C26</f>
        <v>7.0999999999999995E-3</v>
      </c>
      <c r="D36" s="230">
        <f>'SMPT_rég_1,0%'!$C26</f>
        <v>9.7999999999999997E-3</v>
      </c>
      <c r="E36" s="258">
        <v>7.0999999999999995E-3</v>
      </c>
      <c r="F36" s="258">
        <f>'SMPT_rég_0,7%'!$C26</f>
        <v>7.0999999999999995E-3</v>
      </c>
      <c r="G36" s="231">
        <f>'SMPT_rég_0,4%'!$C26</f>
        <v>4.4000000000000003E-3</v>
      </c>
      <c r="I36" s="225">
        <f t="shared" si="1"/>
        <v>2039</v>
      </c>
      <c r="J36" s="230">
        <f>'SMPT_CSR_rég_0,7%'!$D26</f>
        <v>7.4097787382227942E-3</v>
      </c>
      <c r="K36" s="230">
        <f>'SMPT_rég_1,0%'!$D26</f>
        <v>1.0097837505428142E-2</v>
      </c>
      <c r="L36" s="258">
        <v>7.0253596112659356E-3</v>
      </c>
      <c r="M36" s="258">
        <f>'SMPT_rég_0,7%'!$D26</f>
        <v>7.396488204639784E-3</v>
      </c>
      <c r="N36" s="231">
        <f>'SMPT_rég_0,4%'!$D26</f>
        <v>4.6950049941851812E-3</v>
      </c>
      <c r="P36" s="225">
        <f t="shared" si="2"/>
        <v>2039</v>
      </c>
      <c r="Q36" s="230">
        <f>'SMPT_CSR_rég_0,7%'!$F26</f>
        <v>7.1000000000001062E-3</v>
      </c>
      <c r="R36" s="230">
        <f>'SMPT_rég_1,0%'!$F26</f>
        <v>9.8000000000000309E-3</v>
      </c>
      <c r="S36" s="258">
        <v>7.1000000000001062E-3</v>
      </c>
      <c r="T36" s="258">
        <f>'SMPT_rég_0,7%'!$F26</f>
        <v>7.1000000000001062E-3</v>
      </c>
      <c r="U36" s="231">
        <f>'SMPT_rég_0,4%'!$F26</f>
        <v>4.3999999999999595E-3</v>
      </c>
      <c r="W36" s="225">
        <f t="shared" si="3"/>
        <v>2039</v>
      </c>
      <c r="X36" s="230">
        <f>'SMPT_CSR_rég_0,7%'!$H26</f>
        <v>7.1000000000001062E-3</v>
      </c>
      <c r="Y36" s="230">
        <f>'SMPT_rég_1,0%'!$H26</f>
        <v>9.8000000000000309E-3</v>
      </c>
      <c r="Z36" s="258">
        <v>7.1000000000001062E-3</v>
      </c>
      <c r="AA36" s="258">
        <f>'SMPT_rég_0,7%'!$H26</f>
        <v>7.1000000000001062E-3</v>
      </c>
      <c r="AB36" s="231">
        <f>'SMPT_rég_0,4%'!$H26</f>
        <v>4.3999999999999595E-3</v>
      </c>
      <c r="AD36" s="225">
        <f t="shared" si="4"/>
        <v>2039</v>
      </c>
      <c r="AE36" s="230">
        <f>SMPT_FPE!I26</f>
        <v>7.1000000000001062E-3</v>
      </c>
      <c r="AF36" s="230">
        <f>SMPT_FPE!J26</f>
        <v>9.8000000000000309E-3</v>
      </c>
      <c r="AG36" s="258">
        <v>7.1000000000001062E-3</v>
      </c>
      <c r="AH36" s="258">
        <f>SMPT_FPE!K26</f>
        <v>7.1000000000001062E-3</v>
      </c>
      <c r="AI36" s="231">
        <f>SMPT_FPE!L26</f>
        <v>4.3999999999999595E-3</v>
      </c>
      <c r="AK36" s="225">
        <f t="shared" si="5"/>
        <v>2039</v>
      </c>
      <c r="AL36" s="230">
        <f>TI_SMPT_CNRACL!$I26</f>
        <v>7.1000000000001062E-3</v>
      </c>
      <c r="AM36" s="230">
        <f>TI_SMPT_CNRACL!J26</f>
        <v>9.8000000000000309E-3</v>
      </c>
      <c r="AN36" s="258">
        <v>7.1000000000001062E-3</v>
      </c>
      <c r="AO36" s="258">
        <f>TI_SMPT_CNRACL!$K26</f>
        <v>7.1000000000001062E-3</v>
      </c>
      <c r="AP36" s="231">
        <f>TI_SMPT_CNRACL!L26</f>
        <v>4.3999999999999595E-3</v>
      </c>
    </row>
    <row r="37" spans="2:42" x14ac:dyDescent="0.25">
      <c r="B37" s="225">
        <f t="shared" si="0"/>
        <v>2040</v>
      </c>
      <c r="C37" s="230">
        <f>'SMPT_CSR_rég_0,7%'!$C27</f>
        <v>6.9999999999999993E-3</v>
      </c>
      <c r="D37" s="230">
        <f>'SMPT_rég_1,0%'!$C27</f>
        <v>0.01</v>
      </c>
      <c r="E37" s="258">
        <v>6.9999999999999993E-3</v>
      </c>
      <c r="F37" s="258">
        <f>'SMPT_rég_0,7%'!$C27</f>
        <v>6.9999999999999993E-3</v>
      </c>
      <c r="G37" s="231">
        <f>'SMPT_rég_0,4%'!$C27</f>
        <v>4.0000000000000001E-3</v>
      </c>
      <c r="I37" s="225">
        <f t="shared" si="1"/>
        <v>2040</v>
      </c>
      <c r="J37" s="230">
        <f>'SMPT_CSR_rég_0,7%'!$D27</f>
        <v>7.2587327641631116E-3</v>
      </c>
      <c r="K37" s="230">
        <f>'SMPT_rég_1,0%'!$D27</f>
        <v>1.0250289060152573E-2</v>
      </c>
      <c r="L37" s="258">
        <v>6.9144194067407572E-3</v>
      </c>
      <c r="M37" s="258">
        <f>'SMPT_rég_0,7%'!$D27</f>
        <v>7.2491468047852781E-3</v>
      </c>
      <c r="N37" s="231">
        <f>'SMPT_rég_0,4%'!$D27</f>
        <v>4.2479082309638816E-3</v>
      </c>
      <c r="P37" s="225">
        <f t="shared" si="2"/>
        <v>2040</v>
      </c>
      <c r="Q37" s="230">
        <f>'SMPT_CSR_rég_0,7%'!$F27</f>
        <v>6.9999999999998952E-3</v>
      </c>
      <c r="R37" s="230">
        <f>'SMPT_rég_1,0%'!$F27</f>
        <v>1.0000000000000009E-2</v>
      </c>
      <c r="S37" s="258">
        <v>6.9999999999998952E-3</v>
      </c>
      <c r="T37" s="258">
        <f>'SMPT_rég_0,7%'!$F27</f>
        <v>6.9999999999998952E-3</v>
      </c>
      <c r="U37" s="231">
        <f>'SMPT_rég_0,4%'!$F27</f>
        <v>4.0000000000000036E-3</v>
      </c>
      <c r="W37" s="225">
        <f t="shared" si="3"/>
        <v>2040</v>
      </c>
      <c r="X37" s="230">
        <f>'SMPT_CSR_rég_0,7%'!$H27</f>
        <v>6.9999999999998952E-3</v>
      </c>
      <c r="Y37" s="230">
        <f>'SMPT_rég_1,0%'!$H27</f>
        <v>1.0000000000000009E-2</v>
      </c>
      <c r="Z37" s="258">
        <v>6.9999999999998952E-3</v>
      </c>
      <c r="AA37" s="258">
        <f>'SMPT_rég_0,7%'!$H27</f>
        <v>6.9999999999998952E-3</v>
      </c>
      <c r="AB37" s="231">
        <f>'SMPT_rég_0,4%'!$H27</f>
        <v>4.0000000000000036E-3</v>
      </c>
      <c r="AD37" s="225">
        <f t="shared" si="4"/>
        <v>2040</v>
      </c>
      <c r="AE37" s="230">
        <f>SMPT_FPE!I27</f>
        <v>6.9999999999998952E-3</v>
      </c>
      <c r="AF37" s="230">
        <f>SMPT_FPE!J27</f>
        <v>1.0000000000000009E-2</v>
      </c>
      <c r="AG37" s="258">
        <v>6.9999999999998952E-3</v>
      </c>
      <c r="AH37" s="258">
        <f>SMPT_FPE!K27</f>
        <v>6.9999999999998952E-3</v>
      </c>
      <c r="AI37" s="231">
        <f>SMPT_FPE!L27</f>
        <v>4.0000000000000036E-3</v>
      </c>
      <c r="AK37" s="225">
        <f t="shared" si="5"/>
        <v>2040</v>
      </c>
      <c r="AL37" s="230">
        <f>TI_SMPT_CNRACL!$I27</f>
        <v>6.9999999999998952E-3</v>
      </c>
      <c r="AM37" s="230">
        <f>TI_SMPT_CNRACL!J27</f>
        <v>1.0000000000000009E-2</v>
      </c>
      <c r="AN37" s="258">
        <v>6.9999999999998952E-3</v>
      </c>
      <c r="AO37" s="258">
        <f>TI_SMPT_CNRACL!$K27</f>
        <v>6.9999999999998952E-3</v>
      </c>
      <c r="AP37" s="231">
        <f>TI_SMPT_CNRACL!L27</f>
        <v>4.0000000000000036E-3</v>
      </c>
    </row>
    <row r="38" spans="2:42" x14ac:dyDescent="0.25">
      <c r="B38" s="225">
        <f t="shared" si="0"/>
        <v>2041</v>
      </c>
      <c r="C38" s="230">
        <f>'SMPT_CSR_rég_0,7%'!$C28</f>
        <v>6.9999999999999993E-3</v>
      </c>
      <c r="D38" s="230">
        <f>'SMPT_rég_1,0%'!$C28</f>
        <v>0.01</v>
      </c>
      <c r="E38" s="258">
        <v>6.9999999999999993E-3</v>
      </c>
      <c r="F38" s="258">
        <f>'SMPT_rég_0,7%'!$C28</f>
        <v>6.9999999999999993E-3</v>
      </c>
      <c r="G38" s="231">
        <f>'SMPT_rég_0,4%'!$C28</f>
        <v>4.0000000000000001E-3</v>
      </c>
      <c r="I38" s="225">
        <f t="shared" si="1"/>
        <v>2041</v>
      </c>
      <c r="J38" s="230">
        <f>'SMPT_CSR_rég_0,7%'!$D28</f>
        <v>7.2029477752588722E-3</v>
      </c>
      <c r="K38" s="230">
        <f>'SMPT_rég_1,0%'!$D28</f>
        <v>1.0198895786395656E-2</v>
      </c>
      <c r="L38" s="258">
        <v>6.90682382307517E-3</v>
      </c>
      <c r="M38" s="258">
        <f>'SMPT_rég_0,7%'!$D28</f>
        <v>7.1981034578370018E-3</v>
      </c>
      <c r="N38" s="231">
        <f>'SMPT_rég_0,4%'!$D28</f>
        <v>4.1972624535495662E-3</v>
      </c>
      <c r="P38" s="225">
        <f t="shared" si="2"/>
        <v>2041</v>
      </c>
      <c r="Q38" s="230">
        <f>'SMPT_CSR_rég_0,7%'!$F28</f>
        <v>6.9999999999998952E-3</v>
      </c>
      <c r="R38" s="230">
        <f>'SMPT_rég_1,0%'!$F28</f>
        <v>1.0000000000000009E-2</v>
      </c>
      <c r="S38" s="258">
        <v>6.9999999999998952E-3</v>
      </c>
      <c r="T38" s="258">
        <f>'SMPT_rég_0,7%'!$F28</f>
        <v>6.9999999999998952E-3</v>
      </c>
      <c r="U38" s="231">
        <f>'SMPT_rég_0,4%'!$F28</f>
        <v>4.0000000000000036E-3</v>
      </c>
      <c r="W38" s="225">
        <f t="shared" si="3"/>
        <v>2041</v>
      </c>
      <c r="X38" s="230">
        <f>'SMPT_CSR_rég_0,7%'!$H28</f>
        <v>6.9999999999998952E-3</v>
      </c>
      <c r="Y38" s="230">
        <f>'SMPT_rég_1,0%'!$H28</f>
        <v>1.0000000000000009E-2</v>
      </c>
      <c r="Z38" s="258">
        <v>6.9999999999998952E-3</v>
      </c>
      <c r="AA38" s="258">
        <f>'SMPT_rég_0,7%'!$H28</f>
        <v>6.9999999999998952E-3</v>
      </c>
      <c r="AB38" s="231">
        <f>'SMPT_rég_0,4%'!$H28</f>
        <v>4.0000000000000036E-3</v>
      </c>
      <c r="AD38" s="225">
        <f t="shared" si="4"/>
        <v>2041</v>
      </c>
      <c r="AE38" s="230">
        <f>SMPT_FPE!I28</f>
        <v>6.9999999999998952E-3</v>
      </c>
      <c r="AF38" s="230">
        <f>SMPT_FPE!J28</f>
        <v>1.0000000000000009E-2</v>
      </c>
      <c r="AG38" s="258">
        <v>6.9999999999998952E-3</v>
      </c>
      <c r="AH38" s="258">
        <f>SMPT_FPE!K28</f>
        <v>6.9999999999998952E-3</v>
      </c>
      <c r="AI38" s="231">
        <f>SMPT_FPE!L28</f>
        <v>4.0000000000000036E-3</v>
      </c>
      <c r="AK38" s="225">
        <f t="shared" si="5"/>
        <v>2041</v>
      </c>
      <c r="AL38" s="230">
        <f>TI_SMPT_CNRACL!$I28</f>
        <v>6.9999999999998952E-3</v>
      </c>
      <c r="AM38" s="230">
        <f>TI_SMPT_CNRACL!J28</f>
        <v>1.0000000000000009E-2</v>
      </c>
      <c r="AN38" s="258">
        <v>6.9999999999998952E-3</v>
      </c>
      <c r="AO38" s="258">
        <f>TI_SMPT_CNRACL!$K28</f>
        <v>6.9999999999998952E-3</v>
      </c>
      <c r="AP38" s="231">
        <f>TI_SMPT_CNRACL!L28</f>
        <v>4.0000000000000036E-3</v>
      </c>
    </row>
    <row r="39" spans="2:42" x14ac:dyDescent="0.25">
      <c r="B39" s="225">
        <f t="shared" si="0"/>
        <v>2042</v>
      </c>
      <c r="C39" s="230">
        <f>'SMPT_CSR_rég_0,7%'!$C29</f>
        <v>6.9999999999999993E-3</v>
      </c>
      <c r="D39" s="230">
        <f>'SMPT_rég_1,0%'!$C29</f>
        <v>0.01</v>
      </c>
      <c r="E39" s="258">
        <v>6.9999999999999993E-3</v>
      </c>
      <c r="F39" s="258">
        <f>'SMPT_rég_0,7%'!$C29</f>
        <v>6.9999999999999993E-3</v>
      </c>
      <c r="G39" s="231">
        <f>'SMPT_rég_0,4%'!$C29</f>
        <v>4.0000000000000001E-3</v>
      </c>
      <c r="I39" s="225">
        <f t="shared" si="1"/>
        <v>2042</v>
      </c>
      <c r="J39" s="230">
        <f>'SMPT_CSR_rég_0,7%'!$D29</f>
        <v>7.1816223726357542E-3</v>
      </c>
      <c r="K39" s="230">
        <f>'SMPT_rég_1,0%'!$D29</f>
        <v>1.0179111229576154E-2</v>
      </c>
      <c r="L39" s="258">
        <v>6.8964371012252279E-3</v>
      </c>
      <c r="M39" s="258">
        <f>'SMPT_rég_0,7%'!$D29</f>
        <v>7.1784471077520617E-3</v>
      </c>
      <c r="N39" s="231">
        <f>'SMPT_rég_0,4%'!$D29</f>
        <v>4.1777510806275675E-3</v>
      </c>
      <c r="P39" s="225">
        <f t="shared" si="2"/>
        <v>2042</v>
      </c>
      <c r="Q39" s="230">
        <f>'SMPT_CSR_rég_0,7%'!$F29</f>
        <v>6.9999999999998952E-3</v>
      </c>
      <c r="R39" s="230">
        <f>'SMPT_rég_1,0%'!$F29</f>
        <v>1.0000000000000009E-2</v>
      </c>
      <c r="S39" s="258">
        <v>6.9999999999998952E-3</v>
      </c>
      <c r="T39" s="258">
        <f>'SMPT_rég_0,7%'!$F29</f>
        <v>6.9999999999998952E-3</v>
      </c>
      <c r="U39" s="231">
        <f>'SMPT_rég_0,4%'!$F29</f>
        <v>4.0000000000000036E-3</v>
      </c>
      <c r="W39" s="225">
        <f t="shared" si="3"/>
        <v>2042</v>
      </c>
      <c r="X39" s="230">
        <f>'SMPT_CSR_rég_0,7%'!$H29</f>
        <v>6.9999999999998952E-3</v>
      </c>
      <c r="Y39" s="230">
        <f>'SMPT_rég_1,0%'!$H29</f>
        <v>1.0000000000000009E-2</v>
      </c>
      <c r="Z39" s="258">
        <v>6.9999999999998952E-3</v>
      </c>
      <c r="AA39" s="258">
        <f>'SMPT_rég_0,7%'!$H29</f>
        <v>6.9999999999998952E-3</v>
      </c>
      <c r="AB39" s="231">
        <f>'SMPT_rég_0,4%'!$H29</f>
        <v>4.0000000000000036E-3</v>
      </c>
      <c r="AD39" s="225">
        <f t="shared" si="4"/>
        <v>2042</v>
      </c>
      <c r="AE39" s="230">
        <f>SMPT_FPE!I29</f>
        <v>6.9999999999998952E-3</v>
      </c>
      <c r="AF39" s="230">
        <f>SMPT_FPE!J29</f>
        <v>1.0000000000000009E-2</v>
      </c>
      <c r="AG39" s="258">
        <v>6.9999999999998952E-3</v>
      </c>
      <c r="AH39" s="258">
        <f>SMPT_FPE!K29</f>
        <v>6.9999999999998952E-3</v>
      </c>
      <c r="AI39" s="231">
        <f>SMPT_FPE!L29</f>
        <v>4.0000000000000036E-3</v>
      </c>
      <c r="AK39" s="225">
        <f t="shared" si="5"/>
        <v>2042</v>
      </c>
      <c r="AL39" s="230">
        <f>TI_SMPT_CNRACL!$I29</f>
        <v>6.9999999999998952E-3</v>
      </c>
      <c r="AM39" s="230">
        <f>TI_SMPT_CNRACL!J29</f>
        <v>1.0000000000000009E-2</v>
      </c>
      <c r="AN39" s="258">
        <v>6.9999999999998952E-3</v>
      </c>
      <c r="AO39" s="258">
        <f>TI_SMPT_CNRACL!$K29</f>
        <v>6.9999999999998952E-3</v>
      </c>
      <c r="AP39" s="231">
        <f>TI_SMPT_CNRACL!L29</f>
        <v>4.0000000000000036E-3</v>
      </c>
    </row>
    <row r="40" spans="2:42" x14ac:dyDescent="0.25">
      <c r="B40" s="225">
        <f t="shared" si="0"/>
        <v>2043</v>
      </c>
      <c r="C40" s="230">
        <f>'SMPT_CSR_rég_0,7%'!$C30</f>
        <v>6.9999999999999993E-3</v>
      </c>
      <c r="D40" s="230">
        <f>'SMPT_rég_1,0%'!$C30</f>
        <v>0.01</v>
      </c>
      <c r="E40" s="258">
        <v>6.9999999999999993E-3</v>
      </c>
      <c r="F40" s="258">
        <f>'SMPT_rég_0,7%'!$C30</f>
        <v>6.9999999999999993E-3</v>
      </c>
      <c r="G40" s="231">
        <f>'SMPT_rég_0,4%'!$C30</f>
        <v>4.0000000000000001E-3</v>
      </c>
      <c r="I40" s="225">
        <f t="shared" si="1"/>
        <v>2043</v>
      </c>
      <c r="J40" s="230">
        <f>'SMPT_CSR_rég_0,7%'!$D30</f>
        <v>7.1573250628480523E-3</v>
      </c>
      <c r="K40" s="230">
        <f>'SMPT_rég_1,0%'!$D30</f>
        <v>1.015534583300326E-2</v>
      </c>
      <c r="L40" s="258">
        <v>6.8864263706565065E-3</v>
      </c>
      <c r="M40" s="258">
        <f>'SMPT_rég_0,7%'!$D30</f>
        <v>7.1547784567675965E-3</v>
      </c>
      <c r="N40" s="231">
        <f>'SMPT_rég_0,4%'!$D30</f>
        <v>4.1541854919262544E-3</v>
      </c>
      <c r="P40" s="225">
        <f t="shared" si="2"/>
        <v>2043</v>
      </c>
      <c r="Q40" s="230">
        <f>'SMPT_CSR_rég_0,7%'!$F30</f>
        <v>6.9999999999998952E-3</v>
      </c>
      <c r="R40" s="230">
        <f>'SMPT_rég_1,0%'!$F30</f>
        <v>1.0000000000000009E-2</v>
      </c>
      <c r="S40" s="258">
        <v>6.9999999999998952E-3</v>
      </c>
      <c r="T40" s="258">
        <f>'SMPT_rég_0,7%'!$F30</f>
        <v>6.9999999999998952E-3</v>
      </c>
      <c r="U40" s="231">
        <f>'SMPT_rég_0,4%'!$F30</f>
        <v>4.0000000000000036E-3</v>
      </c>
      <c r="W40" s="225">
        <f t="shared" si="3"/>
        <v>2043</v>
      </c>
      <c r="X40" s="230">
        <f>'SMPT_CSR_rég_0,7%'!$H30</f>
        <v>6.9999999999998952E-3</v>
      </c>
      <c r="Y40" s="230">
        <f>'SMPT_rég_1,0%'!$H30</f>
        <v>1.0000000000000009E-2</v>
      </c>
      <c r="Z40" s="258">
        <v>6.9999999999998952E-3</v>
      </c>
      <c r="AA40" s="258">
        <f>'SMPT_rég_0,7%'!$H30</f>
        <v>6.9999999999998952E-3</v>
      </c>
      <c r="AB40" s="231">
        <f>'SMPT_rég_0,4%'!$H30</f>
        <v>4.0000000000000036E-3</v>
      </c>
      <c r="AD40" s="225">
        <f t="shared" si="4"/>
        <v>2043</v>
      </c>
      <c r="AE40" s="230">
        <f>SMPT_FPE!I30</f>
        <v>6.9999999999998952E-3</v>
      </c>
      <c r="AF40" s="230">
        <f>SMPT_FPE!J30</f>
        <v>1.0000000000000009E-2</v>
      </c>
      <c r="AG40" s="258">
        <v>6.9999999999998952E-3</v>
      </c>
      <c r="AH40" s="258">
        <f>SMPT_FPE!K30</f>
        <v>6.9999999999998952E-3</v>
      </c>
      <c r="AI40" s="231">
        <f>SMPT_FPE!L30</f>
        <v>4.0000000000000036E-3</v>
      </c>
      <c r="AK40" s="225">
        <f t="shared" si="5"/>
        <v>2043</v>
      </c>
      <c r="AL40" s="230">
        <f>TI_SMPT_CNRACL!$I30</f>
        <v>6.9999999999998952E-3</v>
      </c>
      <c r="AM40" s="230">
        <f>TI_SMPT_CNRACL!J30</f>
        <v>1.0000000000000009E-2</v>
      </c>
      <c r="AN40" s="258">
        <v>6.9999999999998952E-3</v>
      </c>
      <c r="AO40" s="258">
        <f>TI_SMPT_CNRACL!$K30</f>
        <v>6.9999999999998952E-3</v>
      </c>
      <c r="AP40" s="231">
        <f>TI_SMPT_CNRACL!L30</f>
        <v>4.0000000000000036E-3</v>
      </c>
    </row>
    <row r="41" spans="2:42" x14ac:dyDescent="0.25">
      <c r="B41" s="225">
        <f t="shared" si="0"/>
        <v>2044</v>
      </c>
      <c r="C41" s="230">
        <f>'SMPT_CSR_rég_0,7%'!$C31</f>
        <v>6.9999999999999993E-3</v>
      </c>
      <c r="D41" s="230">
        <f>'SMPT_rég_1,0%'!$C31</f>
        <v>0.01</v>
      </c>
      <c r="E41" s="258">
        <v>6.9999999999999993E-3</v>
      </c>
      <c r="F41" s="258">
        <f>'SMPT_rég_0,7%'!$C31</f>
        <v>6.9999999999999993E-3</v>
      </c>
      <c r="G41" s="231">
        <f>'SMPT_rég_0,4%'!$C31</f>
        <v>4.0000000000000001E-3</v>
      </c>
      <c r="I41" s="225">
        <f t="shared" si="1"/>
        <v>2044</v>
      </c>
      <c r="J41" s="230">
        <f>'SMPT_CSR_rég_0,7%'!$D31</f>
        <v>7.1394861225493322E-3</v>
      </c>
      <c r="K41" s="230">
        <f>'SMPT_rég_1,0%'!$D31</f>
        <v>1.0137910511835324E-2</v>
      </c>
      <c r="L41" s="258">
        <v>6.8793273597484994E-3</v>
      </c>
      <c r="M41" s="258">
        <f>'SMPT_rég_0,7%'!$D31</f>
        <v>7.1374146934795046E-3</v>
      </c>
      <c r="N41" s="231">
        <f>'SMPT_rég_0,4%'!$D31</f>
        <v>4.1368980610769768E-3</v>
      </c>
      <c r="P41" s="225">
        <f t="shared" si="2"/>
        <v>2044</v>
      </c>
      <c r="Q41" s="230">
        <f>'SMPT_CSR_rég_0,7%'!$F31</f>
        <v>6.9999999999998952E-3</v>
      </c>
      <c r="R41" s="230">
        <f>'SMPT_rég_1,0%'!$F31</f>
        <v>1.0000000000000009E-2</v>
      </c>
      <c r="S41" s="258">
        <v>6.9999999999998952E-3</v>
      </c>
      <c r="T41" s="258">
        <f>'SMPT_rég_0,7%'!$F31</f>
        <v>6.9999999999998952E-3</v>
      </c>
      <c r="U41" s="231">
        <f>'SMPT_rég_0,4%'!$F31</f>
        <v>4.0000000000000036E-3</v>
      </c>
      <c r="W41" s="225">
        <f t="shared" si="3"/>
        <v>2044</v>
      </c>
      <c r="X41" s="230">
        <f>'SMPT_CSR_rég_0,7%'!$H31</f>
        <v>6.9999999999998952E-3</v>
      </c>
      <c r="Y41" s="230">
        <f>'SMPT_rég_1,0%'!$H31</f>
        <v>1.0000000000000009E-2</v>
      </c>
      <c r="Z41" s="258">
        <v>6.9999999999998952E-3</v>
      </c>
      <c r="AA41" s="258">
        <f>'SMPT_rég_0,7%'!$H31</f>
        <v>6.9999999999998952E-3</v>
      </c>
      <c r="AB41" s="231">
        <f>'SMPT_rég_0,4%'!$H31</f>
        <v>4.0000000000000036E-3</v>
      </c>
      <c r="AD41" s="225">
        <f t="shared" si="4"/>
        <v>2044</v>
      </c>
      <c r="AE41" s="230">
        <f>SMPT_FPE!I31</f>
        <v>6.9999999999998952E-3</v>
      </c>
      <c r="AF41" s="230">
        <f>SMPT_FPE!J31</f>
        <v>1.0000000000000009E-2</v>
      </c>
      <c r="AG41" s="258">
        <v>6.9999999999998952E-3</v>
      </c>
      <c r="AH41" s="258">
        <f>SMPT_FPE!K31</f>
        <v>6.9999999999998952E-3</v>
      </c>
      <c r="AI41" s="231">
        <f>SMPT_FPE!L31</f>
        <v>4.0000000000000036E-3</v>
      </c>
      <c r="AK41" s="225">
        <f t="shared" si="5"/>
        <v>2044</v>
      </c>
      <c r="AL41" s="230">
        <f>TI_SMPT_CNRACL!$I31</f>
        <v>6.9999999999998952E-3</v>
      </c>
      <c r="AM41" s="230">
        <f>TI_SMPT_CNRACL!J31</f>
        <v>1.0000000000000009E-2</v>
      </c>
      <c r="AN41" s="258">
        <v>6.9999999999998952E-3</v>
      </c>
      <c r="AO41" s="258">
        <f>TI_SMPT_CNRACL!$K31</f>
        <v>6.9999999999998952E-3</v>
      </c>
      <c r="AP41" s="231">
        <f>TI_SMPT_CNRACL!L31</f>
        <v>4.0000000000000036E-3</v>
      </c>
    </row>
    <row r="42" spans="2:42" x14ac:dyDescent="0.25">
      <c r="B42" s="225">
        <f t="shared" si="0"/>
        <v>2045</v>
      </c>
      <c r="C42" s="230">
        <f>'SMPT_CSR_rég_0,7%'!$C32</f>
        <v>6.9999999999999993E-3</v>
      </c>
      <c r="D42" s="230">
        <f>'SMPT_rég_1,0%'!$C32</f>
        <v>0.01</v>
      </c>
      <c r="E42" s="258">
        <v>6.9999999999999993E-3</v>
      </c>
      <c r="F42" s="258">
        <f>'SMPT_rég_0,7%'!$C32</f>
        <v>6.9999999999999993E-3</v>
      </c>
      <c r="G42" s="231">
        <f>'SMPT_rég_0,4%'!$C32</f>
        <v>4.0000000000000001E-3</v>
      </c>
      <c r="I42" s="225">
        <f t="shared" si="1"/>
        <v>2045</v>
      </c>
      <c r="J42" s="230">
        <f>'SMPT_CSR_rég_0,7%'!$D32</f>
        <v>7.1253767331025397E-3</v>
      </c>
      <c r="K42" s="230">
        <f>'SMPT_rég_1,0%'!$D32</f>
        <v>1.0124209184020794E-2</v>
      </c>
      <c r="L42" s="258">
        <v>6.8707501578531005E-3</v>
      </c>
      <c r="M42" s="258">
        <f>'SMPT_rég_0,7%'!$D32</f>
        <v>7.1237735439777516E-3</v>
      </c>
      <c r="N42" s="231">
        <f>'SMPT_rég_0,4%'!$D32</f>
        <v>4.1233217947902467E-3</v>
      </c>
      <c r="P42" s="225">
        <f t="shared" si="2"/>
        <v>2045</v>
      </c>
      <c r="Q42" s="230">
        <f>'SMPT_CSR_rég_0,7%'!$F32</f>
        <v>6.9999999999998952E-3</v>
      </c>
      <c r="R42" s="230">
        <f>'SMPT_rég_1,0%'!$F32</f>
        <v>1.0000000000000009E-2</v>
      </c>
      <c r="S42" s="258">
        <v>6.9999999999998952E-3</v>
      </c>
      <c r="T42" s="258">
        <f>'SMPT_rég_0,7%'!$F32</f>
        <v>6.9999999999998952E-3</v>
      </c>
      <c r="U42" s="231">
        <f>'SMPT_rég_0,4%'!$F32</f>
        <v>4.0000000000000036E-3</v>
      </c>
      <c r="W42" s="225">
        <f t="shared" si="3"/>
        <v>2045</v>
      </c>
      <c r="X42" s="230">
        <f>'SMPT_CSR_rég_0,7%'!$H32</f>
        <v>6.9999999999998952E-3</v>
      </c>
      <c r="Y42" s="230">
        <f>'SMPT_rég_1,0%'!$H32</f>
        <v>1.0000000000000009E-2</v>
      </c>
      <c r="Z42" s="258">
        <v>6.9999999999998952E-3</v>
      </c>
      <c r="AA42" s="258">
        <f>'SMPT_rég_0,7%'!$H32</f>
        <v>6.9999999999998952E-3</v>
      </c>
      <c r="AB42" s="231">
        <f>'SMPT_rég_0,4%'!$H32</f>
        <v>4.0000000000000036E-3</v>
      </c>
      <c r="AD42" s="225">
        <f t="shared" si="4"/>
        <v>2045</v>
      </c>
      <c r="AE42" s="230">
        <f>SMPT_FPE!I32</f>
        <v>6.9999999999998952E-3</v>
      </c>
      <c r="AF42" s="230">
        <f>SMPT_FPE!J32</f>
        <v>1.0000000000000009E-2</v>
      </c>
      <c r="AG42" s="258">
        <v>6.9999999999998952E-3</v>
      </c>
      <c r="AH42" s="258">
        <f>SMPT_FPE!K32</f>
        <v>6.9999999999998952E-3</v>
      </c>
      <c r="AI42" s="231">
        <f>SMPT_FPE!L32</f>
        <v>4.0000000000000036E-3</v>
      </c>
      <c r="AK42" s="225">
        <f t="shared" si="5"/>
        <v>2045</v>
      </c>
      <c r="AL42" s="230">
        <f>TI_SMPT_CNRACL!$I32</f>
        <v>6.9999999999998952E-3</v>
      </c>
      <c r="AM42" s="230">
        <f>TI_SMPT_CNRACL!J32</f>
        <v>1.0000000000000009E-2</v>
      </c>
      <c r="AN42" s="258">
        <v>6.9999999999998952E-3</v>
      </c>
      <c r="AO42" s="258">
        <f>TI_SMPT_CNRACL!$K32</f>
        <v>6.9999999999998952E-3</v>
      </c>
      <c r="AP42" s="231">
        <f>TI_SMPT_CNRACL!L32</f>
        <v>4.0000000000000036E-3</v>
      </c>
    </row>
    <row r="43" spans="2:42" x14ac:dyDescent="0.25">
      <c r="B43" s="225">
        <f t="shared" si="0"/>
        <v>2046</v>
      </c>
      <c r="C43" s="230">
        <f>'SMPT_CSR_rég_0,7%'!$C33</f>
        <v>6.9999999999999993E-3</v>
      </c>
      <c r="D43" s="230">
        <f>'SMPT_rég_1,0%'!$C33</f>
        <v>0.01</v>
      </c>
      <c r="E43" s="258">
        <v>6.9999999999999993E-3</v>
      </c>
      <c r="F43" s="258">
        <f>'SMPT_rég_0,7%'!$C33</f>
        <v>6.9999999999999993E-3</v>
      </c>
      <c r="G43" s="231">
        <f>'SMPT_rég_0,4%'!$C33</f>
        <v>4.0000000000000001E-3</v>
      </c>
      <c r="I43" s="225">
        <f t="shared" si="1"/>
        <v>2046</v>
      </c>
      <c r="J43" s="230">
        <f>'SMPT_CSR_rég_0,7%'!$D33</f>
        <v>7.1253767331025397E-3</v>
      </c>
      <c r="K43" s="230">
        <f>'SMPT_rég_1,0%'!$D33</f>
        <v>1.0124209184020794E-2</v>
      </c>
      <c r="L43" s="258">
        <v>6.8707501578531005E-3</v>
      </c>
      <c r="M43" s="258">
        <f>'SMPT_rég_0,7%'!$D33</f>
        <v>7.1237735439777516E-3</v>
      </c>
      <c r="N43" s="231">
        <f>'SMPT_rég_0,4%'!$D33</f>
        <v>4.1233217947902467E-3</v>
      </c>
      <c r="P43" s="225">
        <f t="shared" si="2"/>
        <v>2046</v>
      </c>
      <c r="Q43" s="230">
        <f>'SMPT_CSR_rég_0,7%'!$F33</f>
        <v>6.9999999999998952E-3</v>
      </c>
      <c r="R43" s="230">
        <f>'SMPT_rég_1,0%'!$F33</f>
        <v>1.0000000000000009E-2</v>
      </c>
      <c r="S43" s="258">
        <v>6.9999999999998952E-3</v>
      </c>
      <c r="T43" s="258">
        <f>'SMPT_rég_0,7%'!$F33</f>
        <v>6.9999999999998952E-3</v>
      </c>
      <c r="U43" s="231">
        <f>'SMPT_rég_0,4%'!$F33</f>
        <v>4.0000000000000036E-3</v>
      </c>
      <c r="W43" s="225">
        <f t="shared" si="3"/>
        <v>2046</v>
      </c>
      <c r="X43" s="230">
        <f>'SMPT_CSR_rég_0,7%'!$H33</f>
        <v>6.9999999999998952E-3</v>
      </c>
      <c r="Y43" s="230">
        <f>'SMPT_rég_1,0%'!$H33</f>
        <v>1.0000000000000009E-2</v>
      </c>
      <c r="Z43" s="258">
        <v>6.9999999999998952E-3</v>
      </c>
      <c r="AA43" s="258">
        <f>'SMPT_rég_0,7%'!$H33</f>
        <v>6.9999999999998952E-3</v>
      </c>
      <c r="AB43" s="231">
        <f>'SMPT_rég_0,4%'!$H33</f>
        <v>4.0000000000000036E-3</v>
      </c>
      <c r="AD43" s="225">
        <f t="shared" si="4"/>
        <v>2046</v>
      </c>
      <c r="AE43" s="230">
        <f>SMPT_FPE!I33</f>
        <v>6.9999999999998952E-3</v>
      </c>
      <c r="AF43" s="230">
        <f>SMPT_FPE!J33</f>
        <v>1.0000000000000009E-2</v>
      </c>
      <c r="AG43" s="258">
        <v>6.9999999999998952E-3</v>
      </c>
      <c r="AH43" s="258">
        <f>SMPT_FPE!K33</f>
        <v>6.9999999999998952E-3</v>
      </c>
      <c r="AI43" s="231">
        <f>SMPT_FPE!L33</f>
        <v>4.0000000000000036E-3</v>
      </c>
      <c r="AK43" s="225">
        <f t="shared" si="5"/>
        <v>2046</v>
      </c>
      <c r="AL43" s="230">
        <f>TI_SMPT_CNRACL!$I33</f>
        <v>6.9999999999998952E-3</v>
      </c>
      <c r="AM43" s="230">
        <f>TI_SMPT_CNRACL!J33</f>
        <v>1.0000000000000009E-2</v>
      </c>
      <c r="AN43" s="258">
        <v>6.9999999999998952E-3</v>
      </c>
      <c r="AO43" s="258">
        <f>TI_SMPT_CNRACL!$K33</f>
        <v>6.9999999999998952E-3</v>
      </c>
      <c r="AP43" s="231">
        <f>TI_SMPT_CNRACL!L33</f>
        <v>4.0000000000000036E-3</v>
      </c>
    </row>
    <row r="44" spans="2:42" x14ac:dyDescent="0.25">
      <c r="B44" s="225">
        <f t="shared" si="0"/>
        <v>2047</v>
      </c>
      <c r="C44" s="230">
        <f>'SMPT_CSR_rég_0,7%'!$C34</f>
        <v>6.9999999999999993E-3</v>
      </c>
      <c r="D44" s="230">
        <f>'SMPT_rég_1,0%'!$C34</f>
        <v>0.01</v>
      </c>
      <c r="E44" s="258">
        <v>6.9999999999999993E-3</v>
      </c>
      <c r="F44" s="258">
        <f>'SMPT_rég_0,7%'!$C34</f>
        <v>6.9999999999999993E-3</v>
      </c>
      <c r="G44" s="231">
        <f>'SMPT_rég_0,4%'!$C34</f>
        <v>4.0000000000000001E-3</v>
      </c>
      <c r="I44" s="225">
        <f t="shared" si="1"/>
        <v>2047</v>
      </c>
      <c r="J44" s="230">
        <f>'SMPT_CSR_rég_0,7%'!$D34</f>
        <v>7.1253767331025397E-3</v>
      </c>
      <c r="K44" s="230">
        <f>'SMPT_rég_1,0%'!$D34</f>
        <v>1.0124209184020794E-2</v>
      </c>
      <c r="L44" s="258">
        <v>6.8707501578531005E-3</v>
      </c>
      <c r="M44" s="258">
        <f>'SMPT_rég_0,7%'!$D34</f>
        <v>7.1237735439777516E-3</v>
      </c>
      <c r="N44" s="231">
        <f>'SMPT_rég_0,4%'!$D34</f>
        <v>4.1233217947902467E-3</v>
      </c>
      <c r="P44" s="225">
        <f t="shared" si="2"/>
        <v>2047</v>
      </c>
      <c r="Q44" s="230">
        <f>'SMPT_CSR_rég_0,7%'!$F34</f>
        <v>6.9999999999998952E-3</v>
      </c>
      <c r="R44" s="230">
        <f>'SMPT_rég_1,0%'!$F34</f>
        <v>1.0000000000000009E-2</v>
      </c>
      <c r="S44" s="258">
        <v>6.9999999999998952E-3</v>
      </c>
      <c r="T44" s="258">
        <f>'SMPT_rég_0,7%'!$F34</f>
        <v>6.9999999999998952E-3</v>
      </c>
      <c r="U44" s="231">
        <f>'SMPT_rég_0,4%'!$F34</f>
        <v>4.0000000000000036E-3</v>
      </c>
      <c r="W44" s="225">
        <f t="shared" si="3"/>
        <v>2047</v>
      </c>
      <c r="X44" s="230">
        <f>'SMPT_CSR_rég_0,7%'!$H34</f>
        <v>6.9999999999998952E-3</v>
      </c>
      <c r="Y44" s="230">
        <f>'SMPT_rég_1,0%'!$H34</f>
        <v>1.0000000000000009E-2</v>
      </c>
      <c r="Z44" s="258">
        <v>6.9999999999998952E-3</v>
      </c>
      <c r="AA44" s="258">
        <f>'SMPT_rég_0,7%'!$H34</f>
        <v>6.9999999999998952E-3</v>
      </c>
      <c r="AB44" s="231">
        <f>'SMPT_rég_0,4%'!$H34</f>
        <v>4.0000000000000036E-3</v>
      </c>
      <c r="AD44" s="225">
        <f t="shared" si="4"/>
        <v>2047</v>
      </c>
      <c r="AE44" s="230">
        <f>SMPT_FPE!I34</f>
        <v>6.9999999999998952E-3</v>
      </c>
      <c r="AF44" s="230">
        <f>SMPT_FPE!J34</f>
        <v>1.0000000000000009E-2</v>
      </c>
      <c r="AG44" s="258">
        <v>6.9999999999998952E-3</v>
      </c>
      <c r="AH44" s="258">
        <f>SMPT_FPE!K34</f>
        <v>6.9999999999998952E-3</v>
      </c>
      <c r="AI44" s="231">
        <f>SMPT_FPE!L34</f>
        <v>4.0000000000000036E-3</v>
      </c>
      <c r="AK44" s="225">
        <f t="shared" si="5"/>
        <v>2047</v>
      </c>
      <c r="AL44" s="230">
        <f>TI_SMPT_CNRACL!$I34</f>
        <v>6.9999999999998952E-3</v>
      </c>
      <c r="AM44" s="230">
        <f>TI_SMPT_CNRACL!J34</f>
        <v>1.0000000000000009E-2</v>
      </c>
      <c r="AN44" s="258">
        <v>6.9999999999998952E-3</v>
      </c>
      <c r="AO44" s="258">
        <f>TI_SMPT_CNRACL!$K34</f>
        <v>6.9999999999998952E-3</v>
      </c>
      <c r="AP44" s="231">
        <f>TI_SMPT_CNRACL!L34</f>
        <v>4.0000000000000036E-3</v>
      </c>
    </row>
    <row r="45" spans="2:42" x14ac:dyDescent="0.25">
      <c r="B45" s="225">
        <f t="shared" si="0"/>
        <v>2048</v>
      </c>
      <c r="C45" s="230">
        <f>'SMPT_CSR_rég_0,7%'!$C35</f>
        <v>6.9999999999999993E-3</v>
      </c>
      <c r="D45" s="230">
        <f>'SMPT_rég_1,0%'!$C35</f>
        <v>0.01</v>
      </c>
      <c r="E45" s="258">
        <v>6.9999999999999993E-3</v>
      </c>
      <c r="F45" s="258">
        <f>'SMPT_rég_0,7%'!$C35</f>
        <v>6.9999999999999993E-3</v>
      </c>
      <c r="G45" s="231">
        <f>'SMPT_rég_0,4%'!$C35</f>
        <v>4.0000000000000001E-3</v>
      </c>
      <c r="I45" s="225">
        <f t="shared" si="1"/>
        <v>2048</v>
      </c>
      <c r="J45" s="230">
        <f>'SMPT_CSR_rég_0,7%'!$D35</f>
        <v>7.1253767331025397E-3</v>
      </c>
      <c r="K45" s="230">
        <f>'SMPT_rég_1,0%'!$D35</f>
        <v>1.0124209184020794E-2</v>
      </c>
      <c r="L45" s="258">
        <v>6.8707501578531005E-3</v>
      </c>
      <c r="M45" s="258">
        <f>'SMPT_rég_0,7%'!$D35</f>
        <v>7.1237735439777516E-3</v>
      </c>
      <c r="N45" s="231">
        <f>'SMPT_rég_0,4%'!$D35</f>
        <v>4.1233217947902467E-3</v>
      </c>
      <c r="P45" s="225">
        <f t="shared" si="2"/>
        <v>2048</v>
      </c>
      <c r="Q45" s="230">
        <f>'SMPT_CSR_rég_0,7%'!$F35</f>
        <v>6.9999999999998952E-3</v>
      </c>
      <c r="R45" s="230">
        <f>'SMPT_rég_1,0%'!$F35</f>
        <v>1.0000000000000009E-2</v>
      </c>
      <c r="S45" s="258">
        <v>6.9999999999998952E-3</v>
      </c>
      <c r="T45" s="258">
        <f>'SMPT_rég_0,7%'!$F35</f>
        <v>6.9999999999998952E-3</v>
      </c>
      <c r="U45" s="231">
        <f>'SMPT_rég_0,4%'!$F35</f>
        <v>4.0000000000000036E-3</v>
      </c>
      <c r="W45" s="225">
        <f t="shared" si="3"/>
        <v>2048</v>
      </c>
      <c r="X45" s="230">
        <f>'SMPT_CSR_rég_0,7%'!$H35</f>
        <v>6.9999999999998952E-3</v>
      </c>
      <c r="Y45" s="230">
        <f>'SMPT_rég_1,0%'!$H35</f>
        <v>1.0000000000000009E-2</v>
      </c>
      <c r="Z45" s="258">
        <v>6.9999999999998952E-3</v>
      </c>
      <c r="AA45" s="258">
        <f>'SMPT_rég_0,7%'!$H35</f>
        <v>6.9999999999998952E-3</v>
      </c>
      <c r="AB45" s="231">
        <f>'SMPT_rég_0,4%'!$H35</f>
        <v>4.0000000000000036E-3</v>
      </c>
      <c r="AD45" s="225">
        <f t="shared" si="4"/>
        <v>2048</v>
      </c>
      <c r="AE45" s="230">
        <f>SMPT_FPE!I35</f>
        <v>6.9999999999998952E-3</v>
      </c>
      <c r="AF45" s="230">
        <f>SMPT_FPE!J35</f>
        <v>1.0000000000000009E-2</v>
      </c>
      <c r="AG45" s="258">
        <v>6.9999999999998952E-3</v>
      </c>
      <c r="AH45" s="258">
        <f>SMPT_FPE!K35</f>
        <v>6.9999999999998952E-3</v>
      </c>
      <c r="AI45" s="231">
        <f>SMPT_FPE!L35</f>
        <v>4.0000000000000036E-3</v>
      </c>
      <c r="AK45" s="225">
        <f t="shared" si="5"/>
        <v>2048</v>
      </c>
      <c r="AL45" s="230">
        <f>TI_SMPT_CNRACL!$I35</f>
        <v>6.9999999999998952E-3</v>
      </c>
      <c r="AM45" s="230">
        <f>TI_SMPT_CNRACL!J35</f>
        <v>1.0000000000000009E-2</v>
      </c>
      <c r="AN45" s="258">
        <v>6.9999999999998952E-3</v>
      </c>
      <c r="AO45" s="258">
        <f>TI_SMPT_CNRACL!$K35</f>
        <v>6.9999999999998952E-3</v>
      </c>
      <c r="AP45" s="231">
        <f>TI_SMPT_CNRACL!L35</f>
        <v>4.0000000000000036E-3</v>
      </c>
    </row>
    <row r="46" spans="2:42" x14ac:dyDescent="0.25">
      <c r="B46" s="225">
        <f t="shared" si="0"/>
        <v>2049</v>
      </c>
      <c r="C46" s="230">
        <f>'SMPT_CSR_rég_0,7%'!$C36</f>
        <v>6.9999999999999993E-3</v>
      </c>
      <c r="D46" s="230">
        <f>'SMPT_rég_1,0%'!$C36</f>
        <v>0.01</v>
      </c>
      <c r="E46" s="258">
        <v>6.9999999999999993E-3</v>
      </c>
      <c r="F46" s="258">
        <f>'SMPT_rég_0,7%'!$C36</f>
        <v>6.9999999999999993E-3</v>
      </c>
      <c r="G46" s="231">
        <f>'SMPT_rég_0,4%'!$C36</f>
        <v>4.0000000000000001E-3</v>
      </c>
      <c r="I46" s="225">
        <f t="shared" si="1"/>
        <v>2049</v>
      </c>
      <c r="J46" s="230">
        <f>'SMPT_CSR_rég_0,7%'!$D36</f>
        <v>7.1253767331025397E-3</v>
      </c>
      <c r="K46" s="230">
        <f>'SMPT_rég_1,0%'!$D36</f>
        <v>1.0124209184020794E-2</v>
      </c>
      <c r="L46" s="258">
        <v>6.8707501578531005E-3</v>
      </c>
      <c r="M46" s="258">
        <f>'SMPT_rég_0,7%'!$D36</f>
        <v>7.1237735439777516E-3</v>
      </c>
      <c r="N46" s="231">
        <f>'SMPT_rég_0,4%'!$D36</f>
        <v>4.1233217947902467E-3</v>
      </c>
      <c r="P46" s="225">
        <f t="shared" si="2"/>
        <v>2049</v>
      </c>
      <c r="Q46" s="230">
        <f>'SMPT_CSR_rég_0,7%'!$F36</f>
        <v>6.9999999999998952E-3</v>
      </c>
      <c r="R46" s="230">
        <f>'SMPT_rég_1,0%'!$F36</f>
        <v>1.0000000000000009E-2</v>
      </c>
      <c r="S46" s="258">
        <v>6.9999999999998952E-3</v>
      </c>
      <c r="T46" s="258">
        <f>'SMPT_rég_0,7%'!$F36</f>
        <v>6.9999999999998952E-3</v>
      </c>
      <c r="U46" s="231">
        <f>'SMPT_rég_0,4%'!$F36</f>
        <v>4.0000000000000036E-3</v>
      </c>
      <c r="W46" s="225">
        <f t="shared" si="3"/>
        <v>2049</v>
      </c>
      <c r="X46" s="230">
        <f>'SMPT_CSR_rég_0,7%'!$H36</f>
        <v>6.9999999999998952E-3</v>
      </c>
      <c r="Y46" s="230">
        <f>'SMPT_rég_1,0%'!$H36</f>
        <v>1.0000000000000009E-2</v>
      </c>
      <c r="Z46" s="258">
        <v>6.9999999999998952E-3</v>
      </c>
      <c r="AA46" s="258">
        <f>'SMPT_rég_0,7%'!$H36</f>
        <v>6.9999999999998952E-3</v>
      </c>
      <c r="AB46" s="231">
        <f>'SMPT_rég_0,4%'!$H36</f>
        <v>4.0000000000000036E-3</v>
      </c>
      <c r="AD46" s="225">
        <f t="shared" si="4"/>
        <v>2049</v>
      </c>
      <c r="AE46" s="230">
        <f>SMPT_FPE!I36</f>
        <v>6.9999999999998952E-3</v>
      </c>
      <c r="AF46" s="230">
        <f>SMPT_FPE!J36</f>
        <v>1.0000000000000009E-2</v>
      </c>
      <c r="AG46" s="258">
        <v>6.9999999999998952E-3</v>
      </c>
      <c r="AH46" s="258">
        <f>SMPT_FPE!K36</f>
        <v>6.9999999999998952E-3</v>
      </c>
      <c r="AI46" s="231">
        <f>SMPT_FPE!L36</f>
        <v>4.0000000000000036E-3</v>
      </c>
      <c r="AK46" s="225">
        <f t="shared" si="5"/>
        <v>2049</v>
      </c>
      <c r="AL46" s="230">
        <f>TI_SMPT_CNRACL!$I36</f>
        <v>6.9999999999998952E-3</v>
      </c>
      <c r="AM46" s="230">
        <f>TI_SMPT_CNRACL!J36</f>
        <v>1.0000000000000009E-2</v>
      </c>
      <c r="AN46" s="258">
        <v>6.9999999999998952E-3</v>
      </c>
      <c r="AO46" s="258">
        <f>TI_SMPT_CNRACL!$K36</f>
        <v>6.9999999999998952E-3</v>
      </c>
      <c r="AP46" s="231">
        <f>TI_SMPT_CNRACL!L36</f>
        <v>4.0000000000000036E-3</v>
      </c>
    </row>
    <row r="47" spans="2:42" x14ac:dyDescent="0.25">
      <c r="B47" s="225">
        <f t="shared" si="0"/>
        <v>2050</v>
      </c>
      <c r="C47" s="230">
        <f>'SMPT_CSR_rég_0,7%'!$C37</f>
        <v>6.9999999999999993E-3</v>
      </c>
      <c r="D47" s="230">
        <f>'SMPT_rég_1,0%'!$C37</f>
        <v>0.01</v>
      </c>
      <c r="E47" s="258">
        <v>6.9999999999999993E-3</v>
      </c>
      <c r="F47" s="258">
        <f>'SMPT_rég_0,7%'!$C37</f>
        <v>6.9999999999999993E-3</v>
      </c>
      <c r="G47" s="231">
        <f>'SMPT_rég_0,4%'!$C37</f>
        <v>4.0000000000000001E-3</v>
      </c>
      <c r="I47" s="225">
        <f t="shared" si="1"/>
        <v>2050</v>
      </c>
      <c r="J47" s="230">
        <f>'SMPT_CSR_rég_0,7%'!$D37</f>
        <v>7.1253767331025397E-3</v>
      </c>
      <c r="K47" s="230">
        <f>'SMPT_rég_1,0%'!$D37</f>
        <v>1.0124209184020794E-2</v>
      </c>
      <c r="L47" s="258">
        <v>6.8707501578531005E-3</v>
      </c>
      <c r="M47" s="258">
        <f>'SMPT_rég_0,7%'!$D37</f>
        <v>7.1237735439777516E-3</v>
      </c>
      <c r="N47" s="231">
        <f>'SMPT_rég_0,4%'!$D37</f>
        <v>4.1233217947902467E-3</v>
      </c>
      <c r="P47" s="225">
        <f t="shared" si="2"/>
        <v>2050</v>
      </c>
      <c r="Q47" s="230">
        <f>'SMPT_CSR_rég_0,7%'!$F37</f>
        <v>6.9999999999998952E-3</v>
      </c>
      <c r="R47" s="230">
        <f>'SMPT_rég_1,0%'!$F37</f>
        <v>1.0000000000000009E-2</v>
      </c>
      <c r="S47" s="258">
        <v>6.9999999999998952E-3</v>
      </c>
      <c r="T47" s="258">
        <f>'SMPT_rég_0,7%'!$F37</f>
        <v>6.9999999999998952E-3</v>
      </c>
      <c r="U47" s="231">
        <f>'SMPT_rég_0,4%'!$F37</f>
        <v>4.0000000000000036E-3</v>
      </c>
      <c r="W47" s="225">
        <f t="shared" si="3"/>
        <v>2050</v>
      </c>
      <c r="X47" s="230">
        <f>'SMPT_CSR_rég_0,7%'!$H37</f>
        <v>6.9999999999998952E-3</v>
      </c>
      <c r="Y47" s="230">
        <f>'SMPT_rég_1,0%'!$H37</f>
        <v>1.0000000000000009E-2</v>
      </c>
      <c r="Z47" s="258">
        <v>6.9999999999998952E-3</v>
      </c>
      <c r="AA47" s="258">
        <f>'SMPT_rég_0,7%'!$H37</f>
        <v>6.9999999999998952E-3</v>
      </c>
      <c r="AB47" s="231">
        <f>'SMPT_rég_0,4%'!$H37</f>
        <v>4.0000000000000036E-3</v>
      </c>
      <c r="AD47" s="225">
        <f t="shared" si="4"/>
        <v>2050</v>
      </c>
      <c r="AE47" s="230">
        <f>SMPT_FPE!I37</f>
        <v>6.9999999999998952E-3</v>
      </c>
      <c r="AF47" s="230">
        <f>SMPT_FPE!J37</f>
        <v>1.0000000000000009E-2</v>
      </c>
      <c r="AG47" s="258">
        <v>6.9999999999998952E-3</v>
      </c>
      <c r="AH47" s="258">
        <f>SMPT_FPE!K37</f>
        <v>6.9999999999998952E-3</v>
      </c>
      <c r="AI47" s="231">
        <f>SMPT_FPE!L37</f>
        <v>4.0000000000000036E-3</v>
      </c>
      <c r="AK47" s="225">
        <f t="shared" si="5"/>
        <v>2050</v>
      </c>
      <c r="AL47" s="230">
        <f>TI_SMPT_CNRACL!$I37</f>
        <v>6.9999999999998952E-3</v>
      </c>
      <c r="AM47" s="230">
        <f>TI_SMPT_CNRACL!J37</f>
        <v>1.0000000000000009E-2</v>
      </c>
      <c r="AN47" s="258">
        <v>6.9999999999998952E-3</v>
      </c>
      <c r="AO47" s="258">
        <f>TI_SMPT_CNRACL!$K37</f>
        <v>6.9999999999998952E-3</v>
      </c>
      <c r="AP47" s="231">
        <f>TI_SMPT_CNRACL!L37</f>
        <v>4.0000000000000036E-3</v>
      </c>
    </row>
    <row r="48" spans="2:42" x14ac:dyDescent="0.25">
      <c r="B48" s="225">
        <f t="shared" si="0"/>
        <v>2051</v>
      </c>
      <c r="C48" s="230">
        <f>'SMPT_CSR_rég_0,7%'!$C38</f>
        <v>6.9999999999999993E-3</v>
      </c>
      <c r="D48" s="230">
        <f>'SMPT_rég_1,0%'!$C38</f>
        <v>0.01</v>
      </c>
      <c r="E48" s="258">
        <v>6.9999999999999993E-3</v>
      </c>
      <c r="F48" s="258">
        <f>'SMPT_rég_0,7%'!$C38</f>
        <v>6.9999999999999993E-3</v>
      </c>
      <c r="G48" s="231">
        <f>'SMPT_rég_0,4%'!$C38</f>
        <v>4.0000000000000001E-3</v>
      </c>
      <c r="I48" s="225">
        <f t="shared" si="1"/>
        <v>2051</v>
      </c>
      <c r="J48" s="230">
        <f>'SMPT_CSR_rég_0,7%'!$D38</f>
        <v>7.1253767331025397E-3</v>
      </c>
      <c r="K48" s="230">
        <f>'SMPT_rég_1,0%'!$D38</f>
        <v>1.0124209184020794E-2</v>
      </c>
      <c r="L48" s="258">
        <v>6.8707501578531005E-3</v>
      </c>
      <c r="M48" s="258">
        <f>'SMPT_rég_0,7%'!$D38</f>
        <v>7.1237735439777516E-3</v>
      </c>
      <c r="N48" s="231">
        <f>'SMPT_rég_0,4%'!$D38</f>
        <v>4.1233217947902467E-3</v>
      </c>
      <c r="P48" s="225">
        <f t="shared" si="2"/>
        <v>2051</v>
      </c>
      <c r="Q48" s="230">
        <f>'SMPT_CSR_rég_0,7%'!$F38</f>
        <v>6.9999999999998952E-3</v>
      </c>
      <c r="R48" s="230">
        <f>'SMPT_rég_1,0%'!$F38</f>
        <v>1.0000000000000009E-2</v>
      </c>
      <c r="S48" s="258">
        <v>6.9999999999998952E-3</v>
      </c>
      <c r="T48" s="258">
        <f>'SMPT_rég_0,7%'!$F38</f>
        <v>6.9999999999998952E-3</v>
      </c>
      <c r="U48" s="231">
        <f>'SMPT_rég_0,4%'!$F38</f>
        <v>4.0000000000000036E-3</v>
      </c>
      <c r="W48" s="225">
        <f t="shared" si="3"/>
        <v>2051</v>
      </c>
      <c r="X48" s="230">
        <f>'SMPT_CSR_rég_0,7%'!$H38</f>
        <v>6.9999999999998952E-3</v>
      </c>
      <c r="Y48" s="230">
        <f>'SMPT_rég_1,0%'!$H38</f>
        <v>1.0000000000000009E-2</v>
      </c>
      <c r="Z48" s="258">
        <v>6.9999999999998952E-3</v>
      </c>
      <c r="AA48" s="258">
        <f>'SMPT_rég_0,7%'!$H38</f>
        <v>6.9999999999998952E-3</v>
      </c>
      <c r="AB48" s="231">
        <f>'SMPT_rég_0,4%'!$H38</f>
        <v>4.0000000000000036E-3</v>
      </c>
      <c r="AD48" s="225">
        <f t="shared" si="4"/>
        <v>2051</v>
      </c>
      <c r="AE48" s="230">
        <f>SMPT_FPE!I38</f>
        <v>6.9999999999998952E-3</v>
      </c>
      <c r="AF48" s="230">
        <f>SMPT_FPE!J38</f>
        <v>1.0000000000000009E-2</v>
      </c>
      <c r="AG48" s="258">
        <v>6.9999999999998952E-3</v>
      </c>
      <c r="AH48" s="258">
        <f>SMPT_FPE!K38</f>
        <v>6.9999999999998952E-3</v>
      </c>
      <c r="AI48" s="231">
        <f>SMPT_FPE!L38</f>
        <v>4.0000000000000036E-3</v>
      </c>
      <c r="AK48" s="225">
        <f t="shared" si="5"/>
        <v>2051</v>
      </c>
      <c r="AL48" s="230">
        <f>TI_SMPT_CNRACL!$I38</f>
        <v>6.9999999999998952E-3</v>
      </c>
      <c r="AM48" s="230">
        <f>TI_SMPT_CNRACL!J38</f>
        <v>1.0000000000000009E-2</v>
      </c>
      <c r="AN48" s="258">
        <v>6.9999999999998952E-3</v>
      </c>
      <c r="AO48" s="258">
        <f>TI_SMPT_CNRACL!$K38</f>
        <v>6.9999999999998952E-3</v>
      </c>
      <c r="AP48" s="231">
        <f>TI_SMPT_CNRACL!L38</f>
        <v>4.0000000000000036E-3</v>
      </c>
    </row>
    <row r="49" spans="2:42" x14ac:dyDescent="0.25">
      <c r="B49" s="225">
        <f t="shared" si="0"/>
        <v>2052</v>
      </c>
      <c r="C49" s="230">
        <f>'SMPT_CSR_rég_0,7%'!$C39</f>
        <v>6.9999999999999993E-3</v>
      </c>
      <c r="D49" s="230">
        <f>'SMPT_rég_1,0%'!$C39</f>
        <v>0.01</v>
      </c>
      <c r="E49" s="258">
        <v>6.9999999999999993E-3</v>
      </c>
      <c r="F49" s="258">
        <f>'SMPT_rég_0,7%'!$C39</f>
        <v>6.9999999999999993E-3</v>
      </c>
      <c r="G49" s="231">
        <f>'SMPT_rég_0,4%'!$C39</f>
        <v>4.0000000000000001E-3</v>
      </c>
      <c r="I49" s="225">
        <f t="shared" si="1"/>
        <v>2052</v>
      </c>
      <c r="J49" s="230">
        <f>'SMPT_CSR_rég_0,7%'!$D39</f>
        <v>7.1253767331025397E-3</v>
      </c>
      <c r="K49" s="230">
        <f>'SMPT_rég_1,0%'!$D39</f>
        <v>1.0124209184020794E-2</v>
      </c>
      <c r="L49" s="258">
        <v>6.8707501578531005E-3</v>
      </c>
      <c r="M49" s="258">
        <f>'SMPT_rég_0,7%'!$D39</f>
        <v>7.1237735439777516E-3</v>
      </c>
      <c r="N49" s="231">
        <f>'SMPT_rég_0,4%'!$D39</f>
        <v>4.1233217947902467E-3</v>
      </c>
      <c r="P49" s="225">
        <f t="shared" si="2"/>
        <v>2052</v>
      </c>
      <c r="Q49" s="230">
        <f>'SMPT_CSR_rég_0,7%'!$F39</f>
        <v>6.9999999999998952E-3</v>
      </c>
      <c r="R49" s="230">
        <f>'SMPT_rég_1,0%'!$F39</f>
        <v>1.0000000000000009E-2</v>
      </c>
      <c r="S49" s="258">
        <v>6.9999999999998952E-3</v>
      </c>
      <c r="T49" s="258">
        <f>'SMPT_rég_0,7%'!$F39</f>
        <v>6.9999999999998952E-3</v>
      </c>
      <c r="U49" s="231">
        <f>'SMPT_rég_0,4%'!$F39</f>
        <v>4.0000000000000036E-3</v>
      </c>
      <c r="W49" s="225">
        <f t="shared" si="3"/>
        <v>2052</v>
      </c>
      <c r="X49" s="230">
        <f>'SMPT_CSR_rég_0,7%'!$H39</f>
        <v>6.9999999999998952E-3</v>
      </c>
      <c r="Y49" s="230">
        <f>'SMPT_rég_1,0%'!$H39</f>
        <v>1.0000000000000009E-2</v>
      </c>
      <c r="Z49" s="258">
        <v>6.9999999999998952E-3</v>
      </c>
      <c r="AA49" s="258">
        <f>'SMPT_rég_0,7%'!$H39</f>
        <v>6.9999999999998952E-3</v>
      </c>
      <c r="AB49" s="231">
        <f>'SMPT_rég_0,4%'!$H39</f>
        <v>4.0000000000000036E-3</v>
      </c>
      <c r="AD49" s="225">
        <f t="shared" si="4"/>
        <v>2052</v>
      </c>
      <c r="AE49" s="230">
        <f>SMPT_FPE!I39</f>
        <v>6.9999999999998952E-3</v>
      </c>
      <c r="AF49" s="230">
        <f>SMPT_FPE!J39</f>
        <v>1.0000000000000009E-2</v>
      </c>
      <c r="AG49" s="258">
        <v>6.9999999999998952E-3</v>
      </c>
      <c r="AH49" s="258">
        <f>SMPT_FPE!K39</f>
        <v>6.9999999999998952E-3</v>
      </c>
      <c r="AI49" s="231">
        <f>SMPT_FPE!L39</f>
        <v>4.0000000000000036E-3</v>
      </c>
      <c r="AK49" s="225">
        <f t="shared" si="5"/>
        <v>2052</v>
      </c>
      <c r="AL49" s="230">
        <f>TI_SMPT_CNRACL!$I39</f>
        <v>6.9999999999998952E-3</v>
      </c>
      <c r="AM49" s="230">
        <f>TI_SMPT_CNRACL!J39</f>
        <v>1.0000000000000009E-2</v>
      </c>
      <c r="AN49" s="258">
        <v>6.9999999999998952E-3</v>
      </c>
      <c r="AO49" s="258">
        <f>TI_SMPT_CNRACL!$K39</f>
        <v>6.9999999999998952E-3</v>
      </c>
      <c r="AP49" s="231">
        <f>TI_SMPT_CNRACL!L39</f>
        <v>4.0000000000000036E-3</v>
      </c>
    </row>
    <row r="50" spans="2:42" x14ac:dyDescent="0.25">
      <c r="B50" s="225">
        <f t="shared" si="0"/>
        <v>2053</v>
      </c>
      <c r="C50" s="230">
        <f>'SMPT_CSR_rég_0,7%'!$C40</f>
        <v>6.9999999999999993E-3</v>
      </c>
      <c r="D50" s="230">
        <f>'SMPT_rég_1,0%'!$C40</f>
        <v>0.01</v>
      </c>
      <c r="E50" s="258">
        <v>6.9999999999999993E-3</v>
      </c>
      <c r="F50" s="258">
        <f>'SMPT_rég_0,7%'!$C40</f>
        <v>6.9999999999999993E-3</v>
      </c>
      <c r="G50" s="231">
        <f>'SMPT_rég_0,4%'!$C40</f>
        <v>4.0000000000000001E-3</v>
      </c>
      <c r="I50" s="225">
        <f t="shared" si="1"/>
        <v>2053</v>
      </c>
      <c r="J50" s="230">
        <f>'SMPT_CSR_rég_0,7%'!$D40</f>
        <v>7.1253767331025397E-3</v>
      </c>
      <c r="K50" s="230">
        <f>'SMPT_rég_1,0%'!$D40</f>
        <v>1.0124209184020794E-2</v>
      </c>
      <c r="L50" s="258">
        <v>6.8707501578531005E-3</v>
      </c>
      <c r="M50" s="258">
        <f>'SMPT_rég_0,7%'!$D40</f>
        <v>7.1237735439777516E-3</v>
      </c>
      <c r="N50" s="231">
        <f>'SMPT_rég_0,4%'!$D40</f>
        <v>4.1233217947902467E-3</v>
      </c>
      <c r="P50" s="225">
        <f t="shared" si="2"/>
        <v>2053</v>
      </c>
      <c r="Q50" s="230">
        <f>'SMPT_CSR_rég_0,7%'!$F40</f>
        <v>6.9999999999998952E-3</v>
      </c>
      <c r="R50" s="230">
        <f>'SMPT_rég_1,0%'!$F40</f>
        <v>1.0000000000000009E-2</v>
      </c>
      <c r="S50" s="258">
        <v>6.9999999999998952E-3</v>
      </c>
      <c r="T50" s="258">
        <f>'SMPT_rég_0,7%'!$F40</f>
        <v>6.9999999999998952E-3</v>
      </c>
      <c r="U50" s="231">
        <f>'SMPT_rég_0,4%'!$F40</f>
        <v>4.0000000000000036E-3</v>
      </c>
      <c r="W50" s="225">
        <f t="shared" si="3"/>
        <v>2053</v>
      </c>
      <c r="X50" s="230">
        <f>'SMPT_CSR_rég_0,7%'!$H40</f>
        <v>6.9999999999998952E-3</v>
      </c>
      <c r="Y50" s="230">
        <f>'SMPT_rég_1,0%'!$H40</f>
        <v>1.0000000000000009E-2</v>
      </c>
      <c r="Z50" s="258">
        <v>6.9999999999998952E-3</v>
      </c>
      <c r="AA50" s="258">
        <f>'SMPT_rég_0,7%'!$H40</f>
        <v>6.9999999999998952E-3</v>
      </c>
      <c r="AB50" s="231">
        <f>'SMPT_rég_0,4%'!$H40</f>
        <v>4.0000000000000036E-3</v>
      </c>
      <c r="AD50" s="225">
        <f t="shared" si="4"/>
        <v>2053</v>
      </c>
      <c r="AE50" s="230">
        <f>SMPT_FPE!I40</f>
        <v>6.9999999999998952E-3</v>
      </c>
      <c r="AF50" s="230">
        <f>SMPT_FPE!J40</f>
        <v>1.0000000000000009E-2</v>
      </c>
      <c r="AG50" s="258">
        <v>6.9999999999998952E-3</v>
      </c>
      <c r="AH50" s="258">
        <f>SMPT_FPE!K40</f>
        <v>6.9999999999998952E-3</v>
      </c>
      <c r="AI50" s="231">
        <f>SMPT_FPE!L40</f>
        <v>4.0000000000000036E-3</v>
      </c>
      <c r="AK50" s="225">
        <f t="shared" si="5"/>
        <v>2053</v>
      </c>
      <c r="AL50" s="230">
        <f>TI_SMPT_CNRACL!$I40</f>
        <v>6.9999999999998952E-3</v>
      </c>
      <c r="AM50" s="230">
        <f>TI_SMPT_CNRACL!J40</f>
        <v>1.0000000000000009E-2</v>
      </c>
      <c r="AN50" s="258">
        <v>6.9999999999998952E-3</v>
      </c>
      <c r="AO50" s="258">
        <f>TI_SMPT_CNRACL!$K40</f>
        <v>6.9999999999998952E-3</v>
      </c>
      <c r="AP50" s="231">
        <f>TI_SMPT_CNRACL!L40</f>
        <v>4.0000000000000036E-3</v>
      </c>
    </row>
    <row r="51" spans="2:42" x14ac:dyDescent="0.25">
      <c r="B51" s="225">
        <f t="shared" si="0"/>
        <v>2054</v>
      </c>
      <c r="C51" s="230">
        <f>'SMPT_CSR_rég_0,7%'!$C41</f>
        <v>6.9999999999999993E-3</v>
      </c>
      <c r="D51" s="230">
        <f>'SMPT_rég_1,0%'!$C41</f>
        <v>0.01</v>
      </c>
      <c r="E51" s="258">
        <v>6.9999999999999993E-3</v>
      </c>
      <c r="F51" s="258">
        <f>'SMPT_rég_0,7%'!$C41</f>
        <v>6.9999999999999993E-3</v>
      </c>
      <c r="G51" s="231">
        <f>'SMPT_rég_0,4%'!$C41</f>
        <v>4.0000000000000001E-3</v>
      </c>
      <c r="I51" s="225">
        <f t="shared" si="1"/>
        <v>2054</v>
      </c>
      <c r="J51" s="230">
        <f>'SMPT_CSR_rég_0,7%'!$D41</f>
        <v>7.1253767331025397E-3</v>
      </c>
      <c r="K51" s="230">
        <f>'SMPT_rég_1,0%'!$D41</f>
        <v>1.0124209184020794E-2</v>
      </c>
      <c r="L51" s="258">
        <v>6.8707501578531005E-3</v>
      </c>
      <c r="M51" s="258">
        <f>'SMPT_rég_0,7%'!$D41</f>
        <v>7.1237735439777516E-3</v>
      </c>
      <c r="N51" s="231">
        <f>'SMPT_rég_0,4%'!$D41</f>
        <v>4.1233217947902467E-3</v>
      </c>
      <c r="P51" s="225">
        <f t="shared" si="2"/>
        <v>2054</v>
      </c>
      <c r="Q51" s="230">
        <f>'SMPT_CSR_rég_0,7%'!$F41</f>
        <v>6.9999999999998952E-3</v>
      </c>
      <c r="R51" s="230">
        <f>'SMPT_rég_1,0%'!$F41</f>
        <v>1.0000000000000009E-2</v>
      </c>
      <c r="S51" s="258">
        <v>6.9999999999998952E-3</v>
      </c>
      <c r="T51" s="258">
        <f>'SMPT_rég_0,7%'!$F41</f>
        <v>6.9999999999998952E-3</v>
      </c>
      <c r="U51" s="231">
        <f>'SMPT_rég_0,4%'!$F41</f>
        <v>4.0000000000000036E-3</v>
      </c>
      <c r="W51" s="225">
        <f t="shared" si="3"/>
        <v>2054</v>
      </c>
      <c r="X51" s="230">
        <f>'SMPT_CSR_rég_0,7%'!$H41</f>
        <v>6.9999999999998952E-3</v>
      </c>
      <c r="Y51" s="230">
        <f>'SMPT_rég_1,0%'!$H41</f>
        <v>1.0000000000000009E-2</v>
      </c>
      <c r="Z51" s="258">
        <v>6.9999999999998952E-3</v>
      </c>
      <c r="AA51" s="258">
        <f>'SMPT_rég_0,7%'!$H41</f>
        <v>6.9999999999998952E-3</v>
      </c>
      <c r="AB51" s="231">
        <f>'SMPT_rég_0,4%'!$H41</f>
        <v>4.0000000000000036E-3</v>
      </c>
      <c r="AD51" s="225">
        <f t="shared" si="4"/>
        <v>2054</v>
      </c>
      <c r="AE51" s="230">
        <f>SMPT_FPE!I41</f>
        <v>6.9999999999998952E-3</v>
      </c>
      <c r="AF51" s="230">
        <f>SMPT_FPE!J41</f>
        <v>1.0000000000000009E-2</v>
      </c>
      <c r="AG51" s="258">
        <v>6.9999999999998952E-3</v>
      </c>
      <c r="AH51" s="258">
        <f>SMPT_FPE!K41</f>
        <v>6.9999999999998952E-3</v>
      </c>
      <c r="AI51" s="231">
        <f>SMPT_FPE!L41</f>
        <v>4.0000000000000036E-3</v>
      </c>
      <c r="AK51" s="225">
        <f t="shared" si="5"/>
        <v>2054</v>
      </c>
      <c r="AL51" s="230">
        <f>TI_SMPT_CNRACL!$I41</f>
        <v>6.9999999999998952E-3</v>
      </c>
      <c r="AM51" s="230">
        <f>TI_SMPT_CNRACL!J41</f>
        <v>1.0000000000000009E-2</v>
      </c>
      <c r="AN51" s="258">
        <v>6.9999999999998952E-3</v>
      </c>
      <c r="AO51" s="258">
        <f>TI_SMPT_CNRACL!$K41</f>
        <v>6.9999999999998952E-3</v>
      </c>
      <c r="AP51" s="231">
        <f>TI_SMPT_CNRACL!L41</f>
        <v>4.0000000000000036E-3</v>
      </c>
    </row>
    <row r="52" spans="2:42" x14ac:dyDescent="0.25">
      <c r="B52" s="225">
        <f t="shared" si="0"/>
        <v>2055</v>
      </c>
      <c r="C52" s="230">
        <f>'SMPT_CSR_rég_0,7%'!$C42</f>
        <v>6.9999999999999993E-3</v>
      </c>
      <c r="D52" s="230">
        <f>'SMPT_rég_1,0%'!$C42</f>
        <v>0.01</v>
      </c>
      <c r="E52" s="258">
        <v>6.9999999999999993E-3</v>
      </c>
      <c r="F52" s="258">
        <f>'SMPT_rég_0,7%'!$C42</f>
        <v>6.9999999999999993E-3</v>
      </c>
      <c r="G52" s="231">
        <f>'SMPT_rég_0,4%'!$C42</f>
        <v>4.0000000000000001E-3</v>
      </c>
      <c r="I52" s="225">
        <f t="shared" si="1"/>
        <v>2055</v>
      </c>
      <c r="J52" s="230">
        <f>'SMPT_CSR_rég_0,7%'!$D42</f>
        <v>7.1253767331025397E-3</v>
      </c>
      <c r="K52" s="230">
        <f>'SMPT_rég_1,0%'!$D42</f>
        <v>1.0124209184020794E-2</v>
      </c>
      <c r="L52" s="258">
        <v>6.8707501578531005E-3</v>
      </c>
      <c r="M52" s="258">
        <f>'SMPT_rég_0,7%'!$D42</f>
        <v>7.1237735439777516E-3</v>
      </c>
      <c r="N52" s="231">
        <f>'SMPT_rég_0,4%'!$D42</f>
        <v>4.1233217947902467E-3</v>
      </c>
      <c r="P52" s="225">
        <f t="shared" si="2"/>
        <v>2055</v>
      </c>
      <c r="Q52" s="230">
        <f>'SMPT_CSR_rég_0,7%'!$F42</f>
        <v>6.9999999999998952E-3</v>
      </c>
      <c r="R52" s="230">
        <f>'SMPT_rég_1,0%'!$F42</f>
        <v>1.0000000000000009E-2</v>
      </c>
      <c r="S52" s="258">
        <v>6.9999999999998952E-3</v>
      </c>
      <c r="T52" s="258">
        <f>'SMPT_rég_0,7%'!$F42</f>
        <v>6.9999999999998952E-3</v>
      </c>
      <c r="U52" s="231">
        <f>'SMPT_rég_0,4%'!$F42</f>
        <v>4.0000000000000036E-3</v>
      </c>
      <c r="W52" s="225">
        <f t="shared" si="3"/>
        <v>2055</v>
      </c>
      <c r="X52" s="230">
        <f>'SMPT_CSR_rég_0,7%'!$H42</f>
        <v>6.9999999999998952E-3</v>
      </c>
      <c r="Y52" s="230">
        <f>'SMPT_rég_1,0%'!$H42</f>
        <v>1.0000000000000009E-2</v>
      </c>
      <c r="Z52" s="258">
        <v>6.9999999999998952E-3</v>
      </c>
      <c r="AA52" s="258">
        <f>'SMPT_rég_0,7%'!$H42</f>
        <v>6.9999999999998952E-3</v>
      </c>
      <c r="AB52" s="231">
        <f>'SMPT_rég_0,4%'!$H42</f>
        <v>4.0000000000000036E-3</v>
      </c>
      <c r="AD52" s="225">
        <f t="shared" si="4"/>
        <v>2055</v>
      </c>
      <c r="AE52" s="230">
        <f>SMPT_FPE!I42</f>
        <v>6.9999999999998952E-3</v>
      </c>
      <c r="AF52" s="230">
        <f>SMPT_FPE!J42</f>
        <v>1.0000000000000009E-2</v>
      </c>
      <c r="AG52" s="258">
        <v>6.9999999999998952E-3</v>
      </c>
      <c r="AH52" s="258">
        <f>SMPT_FPE!K42</f>
        <v>6.9999999999998952E-3</v>
      </c>
      <c r="AI52" s="231">
        <f>SMPT_FPE!L42</f>
        <v>4.0000000000000036E-3</v>
      </c>
      <c r="AK52" s="225">
        <f t="shared" si="5"/>
        <v>2055</v>
      </c>
      <c r="AL52" s="230">
        <f>TI_SMPT_CNRACL!$I42</f>
        <v>6.9999999999998952E-3</v>
      </c>
      <c r="AM52" s="230">
        <f>TI_SMPT_CNRACL!J42</f>
        <v>1.0000000000000009E-2</v>
      </c>
      <c r="AN52" s="258">
        <v>6.9999999999998952E-3</v>
      </c>
      <c r="AO52" s="258">
        <f>TI_SMPT_CNRACL!$K42</f>
        <v>6.9999999999998952E-3</v>
      </c>
      <c r="AP52" s="231">
        <f>TI_SMPT_CNRACL!L42</f>
        <v>4.0000000000000036E-3</v>
      </c>
    </row>
    <row r="53" spans="2:42" x14ac:dyDescent="0.25">
      <c r="B53" s="225">
        <f t="shared" si="0"/>
        <v>2056</v>
      </c>
      <c r="C53" s="230">
        <f>'SMPT_CSR_rég_0,7%'!$C43</f>
        <v>6.9999999999999993E-3</v>
      </c>
      <c r="D53" s="230">
        <f>'SMPT_rég_1,0%'!$C43</f>
        <v>0.01</v>
      </c>
      <c r="E53" s="258">
        <v>6.9999999999999993E-3</v>
      </c>
      <c r="F53" s="258">
        <f>'SMPT_rég_0,7%'!$C43</f>
        <v>6.9999999999999993E-3</v>
      </c>
      <c r="G53" s="231">
        <f>'SMPT_rég_0,4%'!$C43</f>
        <v>4.0000000000000001E-3</v>
      </c>
      <c r="I53" s="225">
        <f t="shared" si="1"/>
        <v>2056</v>
      </c>
      <c r="J53" s="230">
        <f>'SMPT_CSR_rég_0,7%'!$D43</f>
        <v>7.1253767331025397E-3</v>
      </c>
      <c r="K53" s="230">
        <f>'SMPT_rég_1,0%'!$D43</f>
        <v>1.0124209184020794E-2</v>
      </c>
      <c r="L53" s="258">
        <v>6.8707501578531005E-3</v>
      </c>
      <c r="M53" s="258">
        <f>'SMPT_rég_0,7%'!$D43</f>
        <v>7.1237735439777516E-3</v>
      </c>
      <c r="N53" s="231">
        <f>'SMPT_rég_0,4%'!$D43</f>
        <v>4.1233217947902467E-3</v>
      </c>
      <c r="P53" s="225">
        <f t="shared" si="2"/>
        <v>2056</v>
      </c>
      <c r="Q53" s="230">
        <f>'SMPT_CSR_rég_0,7%'!$F43</f>
        <v>6.9999999999998952E-3</v>
      </c>
      <c r="R53" s="230">
        <f>'SMPT_rég_1,0%'!$F43</f>
        <v>1.0000000000000009E-2</v>
      </c>
      <c r="S53" s="258">
        <v>6.9999999999998952E-3</v>
      </c>
      <c r="T53" s="258">
        <f>'SMPT_rég_0,7%'!$F43</f>
        <v>6.9999999999998952E-3</v>
      </c>
      <c r="U53" s="231">
        <f>'SMPT_rég_0,4%'!$F43</f>
        <v>4.0000000000000036E-3</v>
      </c>
      <c r="W53" s="225">
        <f t="shared" si="3"/>
        <v>2056</v>
      </c>
      <c r="X53" s="230">
        <f>'SMPT_CSR_rég_0,7%'!$H43</f>
        <v>6.9999999999998952E-3</v>
      </c>
      <c r="Y53" s="230">
        <f>'SMPT_rég_1,0%'!$H43</f>
        <v>1.0000000000000009E-2</v>
      </c>
      <c r="Z53" s="258">
        <v>6.9999999999998952E-3</v>
      </c>
      <c r="AA53" s="258">
        <f>'SMPT_rég_0,7%'!$H43</f>
        <v>6.9999999999998952E-3</v>
      </c>
      <c r="AB53" s="231">
        <f>'SMPT_rég_0,4%'!$H43</f>
        <v>4.0000000000000036E-3</v>
      </c>
      <c r="AD53" s="225">
        <f t="shared" si="4"/>
        <v>2056</v>
      </c>
      <c r="AE53" s="230">
        <f>SMPT_FPE!I43</f>
        <v>6.9999999999998952E-3</v>
      </c>
      <c r="AF53" s="230">
        <f>SMPT_FPE!J43</f>
        <v>1.0000000000000009E-2</v>
      </c>
      <c r="AG53" s="258">
        <v>6.9999999999998952E-3</v>
      </c>
      <c r="AH53" s="258">
        <f>SMPT_FPE!K43</f>
        <v>6.9999999999998952E-3</v>
      </c>
      <c r="AI53" s="231">
        <f>SMPT_FPE!L43</f>
        <v>4.0000000000000036E-3</v>
      </c>
      <c r="AK53" s="225">
        <f t="shared" si="5"/>
        <v>2056</v>
      </c>
      <c r="AL53" s="230">
        <f>TI_SMPT_CNRACL!$I43</f>
        <v>6.9999999999998952E-3</v>
      </c>
      <c r="AM53" s="230">
        <f>TI_SMPT_CNRACL!J43</f>
        <v>1.0000000000000009E-2</v>
      </c>
      <c r="AN53" s="258">
        <v>6.9999999999998952E-3</v>
      </c>
      <c r="AO53" s="258">
        <f>TI_SMPT_CNRACL!$K43</f>
        <v>6.9999999999998952E-3</v>
      </c>
      <c r="AP53" s="231">
        <f>TI_SMPT_CNRACL!L43</f>
        <v>4.0000000000000036E-3</v>
      </c>
    </row>
    <row r="54" spans="2:42" x14ac:dyDescent="0.25">
      <c r="B54" s="225">
        <f t="shared" si="0"/>
        <v>2057</v>
      </c>
      <c r="C54" s="230">
        <f>'SMPT_CSR_rég_0,7%'!$C44</f>
        <v>6.9999999999999993E-3</v>
      </c>
      <c r="D54" s="230">
        <f>'SMPT_rég_1,0%'!$C44</f>
        <v>0.01</v>
      </c>
      <c r="E54" s="258">
        <v>6.9999999999999993E-3</v>
      </c>
      <c r="F54" s="258">
        <f>'SMPT_rég_0,7%'!$C44</f>
        <v>6.9999999999999993E-3</v>
      </c>
      <c r="G54" s="231">
        <f>'SMPT_rég_0,4%'!$C44</f>
        <v>4.0000000000000001E-3</v>
      </c>
      <c r="I54" s="225">
        <f t="shared" si="1"/>
        <v>2057</v>
      </c>
      <c r="J54" s="230">
        <f>'SMPT_CSR_rég_0,7%'!$D44</f>
        <v>7.1253767331025397E-3</v>
      </c>
      <c r="K54" s="230">
        <f>'SMPT_rég_1,0%'!$D44</f>
        <v>1.0124209184020794E-2</v>
      </c>
      <c r="L54" s="258">
        <v>6.8707501578531005E-3</v>
      </c>
      <c r="M54" s="258">
        <f>'SMPT_rég_0,7%'!$D44</f>
        <v>7.1237735439777516E-3</v>
      </c>
      <c r="N54" s="231">
        <f>'SMPT_rég_0,4%'!$D44</f>
        <v>4.1233217947902467E-3</v>
      </c>
      <c r="P54" s="225">
        <f t="shared" si="2"/>
        <v>2057</v>
      </c>
      <c r="Q54" s="230">
        <f>'SMPT_CSR_rég_0,7%'!$F44</f>
        <v>6.9999999999998952E-3</v>
      </c>
      <c r="R54" s="230">
        <f>'SMPT_rég_1,0%'!$F44</f>
        <v>1.0000000000000009E-2</v>
      </c>
      <c r="S54" s="258">
        <v>6.9999999999998952E-3</v>
      </c>
      <c r="T54" s="258">
        <f>'SMPT_rég_0,7%'!$F44</f>
        <v>6.9999999999998952E-3</v>
      </c>
      <c r="U54" s="231">
        <f>'SMPT_rég_0,4%'!$F44</f>
        <v>4.0000000000000036E-3</v>
      </c>
      <c r="W54" s="225">
        <f t="shared" si="3"/>
        <v>2057</v>
      </c>
      <c r="X54" s="230">
        <f>'SMPT_CSR_rég_0,7%'!$H44</f>
        <v>6.9999999999998952E-3</v>
      </c>
      <c r="Y54" s="230">
        <f>'SMPT_rég_1,0%'!$H44</f>
        <v>1.0000000000000009E-2</v>
      </c>
      <c r="Z54" s="258">
        <v>6.9999999999998952E-3</v>
      </c>
      <c r="AA54" s="258">
        <f>'SMPT_rég_0,7%'!$H44</f>
        <v>6.9999999999998952E-3</v>
      </c>
      <c r="AB54" s="231">
        <f>'SMPT_rég_0,4%'!$H44</f>
        <v>4.0000000000000036E-3</v>
      </c>
      <c r="AD54" s="225">
        <f t="shared" si="4"/>
        <v>2057</v>
      </c>
      <c r="AE54" s="230">
        <f>SMPT_FPE!I44</f>
        <v>6.9999999999998952E-3</v>
      </c>
      <c r="AF54" s="230">
        <f>SMPT_FPE!J44</f>
        <v>1.0000000000000009E-2</v>
      </c>
      <c r="AG54" s="258">
        <v>6.9999999999998952E-3</v>
      </c>
      <c r="AH54" s="258">
        <f>SMPT_FPE!K44</f>
        <v>6.9999999999998952E-3</v>
      </c>
      <c r="AI54" s="231">
        <f>SMPT_FPE!L44</f>
        <v>4.0000000000000036E-3</v>
      </c>
      <c r="AK54" s="225">
        <f t="shared" si="5"/>
        <v>2057</v>
      </c>
      <c r="AL54" s="230">
        <f>TI_SMPT_CNRACL!$I44</f>
        <v>6.9999999999998952E-3</v>
      </c>
      <c r="AM54" s="230">
        <f>TI_SMPT_CNRACL!J44</f>
        <v>1.0000000000000009E-2</v>
      </c>
      <c r="AN54" s="258">
        <v>6.9999999999998952E-3</v>
      </c>
      <c r="AO54" s="258">
        <f>TI_SMPT_CNRACL!$K44</f>
        <v>6.9999999999998952E-3</v>
      </c>
      <c r="AP54" s="231">
        <f>TI_SMPT_CNRACL!L44</f>
        <v>4.0000000000000036E-3</v>
      </c>
    </row>
    <row r="55" spans="2:42" x14ac:dyDescent="0.25">
      <c r="B55" s="225">
        <f t="shared" si="0"/>
        <v>2058</v>
      </c>
      <c r="C55" s="230">
        <f>'SMPT_CSR_rég_0,7%'!$C45</f>
        <v>6.9999999999999993E-3</v>
      </c>
      <c r="D55" s="230">
        <f>'SMPT_rég_1,0%'!$C45</f>
        <v>0.01</v>
      </c>
      <c r="E55" s="258">
        <v>6.9999999999999993E-3</v>
      </c>
      <c r="F55" s="258">
        <f>'SMPT_rég_0,7%'!$C45</f>
        <v>6.9999999999999993E-3</v>
      </c>
      <c r="G55" s="231">
        <f>'SMPT_rég_0,4%'!$C45</f>
        <v>4.0000000000000001E-3</v>
      </c>
      <c r="I55" s="225">
        <f t="shared" si="1"/>
        <v>2058</v>
      </c>
      <c r="J55" s="230">
        <f>'SMPT_CSR_rég_0,7%'!$D45</f>
        <v>7.1253767331025397E-3</v>
      </c>
      <c r="K55" s="230">
        <f>'SMPT_rég_1,0%'!$D45</f>
        <v>1.0124209184020794E-2</v>
      </c>
      <c r="L55" s="258">
        <v>6.8707501578531005E-3</v>
      </c>
      <c r="M55" s="258">
        <f>'SMPT_rég_0,7%'!$D45</f>
        <v>7.1237735439777516E-3</v>
      </c>
      <c r="N55" s="231">
        <f>'SMPT_rég_0,4%'!$D45</f>
        <v>4.1233217947902467E-3</v>
      </c>
      <c r="P55" s="225">
        <f t="shared" si="2"/>
        <v>2058</v>
      </c>
      <c r="Q55" s="230">
        <f>'SMPT_CSR_rég_0,7%'!$F45</f>
        <v>6.9999999999998952E-3</v>
      </c>
      <c r="R55" s="230">
        <f>'SMPT_rég_1,0%'!$F45</f>
        <v>1.0000000000000009E-2</v>
      </c>
      <c r="S55" s="258">
        <v>6.9999999999998952E-3</v>
      </c>
      <c r="T55" s="258">
        <f>'SMPT_rég_0,7%'!$F45</f>
        <v>6.9999999999998952E-3</v>
      </c>
      <c r="U55" s="231">
        <f>'SMPT_rég_0,4%'!$F45</f>
        <v>4.0000000000000036E-3</v>
      </c>
      <c r="W55" s="225">
        <f t="shared" si="3"/>
        <v>2058</v>
      </c>
      <c r="X55" s="230">
        <f>'SMPT_CSR_rég_0,7%'!$H45</f>
        <v>6.9999999999998952E-3</v>
      </c>
      <c r="Y55" s="230">
        <f>'SMPT_rég_1,0%'!$H45</f>
        <v>1.0000000000000009E-2</v>
      </c>
      <c r="Z55" s="258">
        <v>6.9999999999998952E-3</v>
      </c>
      <c r="AA55" s="258">
        <f>'SMPT_rég_0,7%'!$H45</f>
        <v>6.9999999999998952E-3</v>
      </c>
      <c r="AB55" s="231">
        <f>'SMPT_rég_0,4%'!$H45</f>
        <v>4.0000000000000036E-3</v>
      </c>
      <c r="AD55" s="225">
        <f t="shared" si="4"/>
        <v>2058</v>
      </c>
      <c r="AE55" s="230">
        <f>SMPT_FPE!I45</f>
        <v>6.9999999999998952E-3</v>
      </c>
      <c r="AF55" s="230">
        <f>SMPT_FPE!J45</f>
        <v>1.0000000000000009E-2</v>
      </c>
      <c r="AG55" s="258">
        <v>6.9999999999998952E-3</v>
      </c>
      <c r="AH55" s="258">
        <f>SMPT_FPE!K45</f>
        <v>6.9999999999998952E-3</v>
      </c>
      <c r="AI55" s="231">
        <f>SMPT_FPE!L45</f>
        <v>4.0000000000000036E-3</v>
      </c>
      <c r="AK55" s="225">
        <f t="shared" si="5"/>
        <v>2058</v>
      </c>
      <c r="AL55" s="230">
        <f>TI_SMPT_CNRACL!$I45</f>
        <v>6.9999999999998952E-3</v>
      </c>
      <c r="AM55" s="230">
        <f>TI_SMPT_CNRACL!J45</f>
        <v>1.0000000000000009E-2</v>
      </c>
      <c r="AN55" s="258">
        <v>6.9999999999998952E-3</v>
      </c>
      <c r="AO55" s="258">
        <f>TI_SMPT_CNRACL!$K45</f>
        <v>6.9999999999998952E-3</v>
      </c>
      <c r="AP55" s="231">
        <f>TI_SMPT_CNRACL!L45</f>
        <v>4.0000000000000036E-3</v>
      </c>
    </row>
    <row r="56" spans="2:42" x14ac:dyDescent="0.25">
      <c r="B56" s="225">
        <f t="shared" si="0"/>
        <v>2059</v>
      </c>
      <c r="C56" s="230">
        <f>'SMPT_CSR_rég_0,7%'!$C46</f>
        <v>6.9999999999999993E-3</v>
      </c>
      <c r="D56" s="230">
        <f>'SMPT_rég_1,0%'!$C46</f>
        <v>0.01</v>
      </c>
      <c r="E56" s="258">
        <v>6.9999999999999993E-3</v>
      </c>
      <c r="F56" s="258">
        <f>'SMPT_rég_0,7%'!$C46</f>
        <v>6.9999999999999993E-3</v>
      </c>
      <c r="G56" s="231">
        <f>'SMPT_rég_0,4%'!$C46</f>
        <v>4.0000000000000001E-3</v>
      </c>
      <c r="I56" s="225">
        <f t="shared" si="1"/>
        <v>2059</v>
      </c>
      <c r="J56" s="230">
        <f>'SMPT_CSR_rég_0,7%'!$D46</f>
        <v>7.1253767331025397E-3</v>
      </c>
      <c r="K56" s="230">
        <f>'SMPT_rég_1,0%'!$D46</f>
        <v>1.0124209184020794E-2</v>
      </c>
      <c r="L56" s="258">
        <v>6.8707501578531005E-3</v>
      </c>
      <c r="M56" s="258">
        <f>'SMPT_rég_0,7%'!$D46</f>
        <v>7.1237735439777516E-3</v>
      </c>
      <c r="N56" s="231">
        <f>'SMPT_rég_0,4%'!$D46</f>
        <v>4.1233217947902467E-3</v>
      </c>
      <c r="P56" s="225">
        <f t="shared" si="2"/>
        <v>2059</v>
      </c>
      <c r="Q56" s="230">
        <f>'SMPT_CSR_rég_0,7%'!$F46</f>
        <v>6.9999999999998952E-3</v>
      </c>
      <c r="R56" s="230">
        <f>'SMPT_rég_1,0%'!$F46</f>
        <v>1.0000000000000009E-2</v>
      </c>
      <c r="S56" s="258">
        <v>6.9999999999998952E-3</v>
      </c>
      <c r="T56" s="258">
        <f>'SMPT_rég_0,7%'!$F46</f>
        <v>6.9999999999998952E-3</v>
      </c>
      <c r="U56" s="231">
        <f>'SMPT_rég_0,4%'!$F46</f>
        <v>4.0000000000000036E-3</v>
      </c>
      <c r="W56" s="225">
        <f t="shared" si="3"/>
        <v>2059</v>
      </c>
      <c r="X56" s="230">
        <f>'SMPT_CSR_rég_0,7%'!$H46</f>
        <v>6.9999999999998952E-3</v>
      </c>
      <c r="Y56" s="230">
        <f>'SMPT_rég_1,0%'!$H46</f>
        <v>1.0000000000000009E-2</v>
      </c>
      <c r="Z56" s="258">
        <v>6.9999999999998952E-3</v>
      </c>
      <c r="AA56" s="258">
        <f>'SMPT_rég_0,7%'!$H46</f>
        <v>6.9999999999998952E-3</v>
      </c>
      <c r="AB56" s="231">
        <f>'SMPT_rég_0,4%'!$H46</f>
        <v>4.0000000000000036E-3</v>
      </c>
      <c r="AD56" s="225">
        <f t="shared" si="4"/>
        <v>2059</v>
      </c>
      <c r="AE56" s="230">
        <f>SMPT_FPE!I46</f>
        <v>6.9999999999998952E-3</v>
      </c>
      <c r="AF56" s="230">
        <f>SMPT_FPE!J46</f>
        <v>1.0000000000000009E-2</v>
      </c>
      <c r="AG56" s="258">
        <v>6.9999999999998952E-3</v>
      </c>
      <c r="AH56" s="258">
        <f>SMPT_FPE!K46</f>
        <v>6.9999999999998952E-3</v>
      </c>
      <c r="AI56" s="231">
        <f>SMPT_FPE!L46</f>
        <v>4.0000000000000036E-3</v>
      </c>
      <c r="AK56" s="225">
        <f t="shared" si="5"/>
        <v>2059</v>
      </c>
      <c r="AL56" s="230">
        <f>TI_SMPT_CNRACL!$I46</f>
        <v>6.9999999999998952E-3</v>
      </c>
      <c r="AM56" s="230">
        <f>TI_SMPT_CNRACL!J46</f>
        <v>1.0000000000000009E-2</v>
      </c>
      <c r="AN56" s="258">
        <v>6.9999999999998952E-3</v>
      </c>
      <c r="AO56" s="258">
        <f>TI_SMPT_CNRACL!$K46</f>
        <v>6.9999999999998952E-3</v>
      </c>
      <c r="AP56" s="231">
        <f>TI_SMPT_CNRACL!L46</f>
        <v>4.0000000000000036E-3</v>
      </c>
    </row>
    <row r="57" spans="2:42" x14ac:dyDescent="0.25">
      <c r="B57" s="225">
        <f t="shared" si="0"/>
        <v>2060</v>
      </c>
      <c r="C57" s="230">
        <f>'SMPT_CSR_rég_0,7%'!$C47</f>
        <v>6.9999999999999993E-3</v>
      </c>
      <c r="D57" s="230">
        <f>'SMPT_rég_1,0%'!$C47</f>
        <v>0.01</v>
      </c>
      <c r="E57" s="258">
        <v>6.9999999999999993E-3</v>
      </c>
      <c r="F57" s="258">
        <f>'SMPT_rég_0,7%'!$C47</f>
        <v>6.9999999999999993E-3</v>
      </c>
      <c r="G57" s="231">
        <f>'SMPT_rég_0,4%'!$C47</f>
        <v>4.0000000000000001E-3</v>
      </c>
      <c r="I57" s="225">
        <f t="shared" si="1"/>
        <v>2060</v>
      </c>
      <c r="J57" s="230">
        <f>'SMPT_CSR_rég_0,7%'!$D47</f>
        <v>7.1253767331025397E-3</v>
      </c>
      <c r="K57" s="230">
        <f>'SMPT_rég_1,0%'!$D47</f>
        <v>1.0124209184020794E-2</v>
      </c>
      <c r="L57" s="258">
        <v>6.8707501578531005E-3</v>
      </c>
      <c r="M57" s="258">
        <f>'SMPT_rég_0,7%'!$D47</f>
        <v>7.1237735439777516E-3</v>
      </c>
      <c r="N57" s="231">
        <f>'SMPT_rég_0,4%'!$D47</f>
        <v>4.1233217947902467E-3</v>
      </c>
      <c r="P57" s="225">
        <f t="shared" si="2"/>
        <v>2060</v>
      </c>
      <c r="Q57" s="230">
        <f>'SMPT_CSR_rég_0,7%'!$F47</f>
        <v>6.9999999999998952E-3</v>
      </c>
      <c r="R57" s="230">
        <f>'SMPT_rég_1,0%'!$F47</f>
        <v>1.0000000000000009E-2</v>
      </c>
      <c r="S57" s="258">
        <v>6.9999999999998952E-3</v>
      </c>
      <c r="T57" s="258">
        <f>'SMPT_rég_0,7%'!$F47</f>
        <v>6.9999999999998952E-3</v>
      </c>
      <c r="U57" s="231">
        <f>'SMPT_rég_0,4%'!$F47</f>
        <v>4.0000000000000036E-3</v>
      </c>
      <c r="W57" s="225">
        <f t="shared" si="3"/>
        <v>2060</v>
      </c>
      <c r="X57" s="230">
        <f>'SMPT_CSR_rég_0,7%'!$H47</f>
        <v>6.9999999999998952E-3</v>
      </c>
      <c r="Y57" s="230">
        <f>'SMPT_rég_1,0%'!$H47</f>
        <v>1.0000000000000009E-2</v>
      </c>
      <c r="Z57" s="258">
        <v>6.9999999999998952E-3</v>
      </c>
      <c r="AA57" s="258">
        <f>'SMPT_rég_0,7%'!$H47</f>
        <v>6.9999999999998952E-3</v>
      </c>
      <c r="AB57" s="231">
        <f>'SMPT_rég_0,4%'!$H47</f>
        <v>4.0000000000000036E-3</v>
      </c>
      <c r="AD57" s="225">
        <f t="shared" si="4"/>
        <v>2060</v>
      </c>
      <c r="AE57" s="230">
        <f>SMPT_FPE!I47</f>
        <v>6.9999999999998952E-3</v>
      </c>
      <c r="AF57" s="230">
        <f>SMPT_FPE!J47</f>
        <v>1.0000000000000009E-2</v>
      </c>
      <c r="AG57" s="258">
        <v>6.9999999999998952E-3</v>
      </c>
      <c r="AH57" s="258">
        <f>SMPT_FPE!K47</f>
        <v>6.9999999999998952E-3</v>
      </c>
      <c r="AI57" s="231">
        <f>SMPT_FPE!L47</f>
        <v>4.0000000000000036E-3</v>
      </c>
      <c r="AK57" s="225">
        <f t="shared" si="5"/>
        <v>2060</v>
      </c>
      <c r="AL57" s="230">
        <f>TI_SMPT_CNRACL!$I47</f>
        <v>6.9999999999998952E-3</v>
      </c>
      <c r="AM57" s="230">
        <f>TI_SMPT_CNRACL!J47</f>
        <v>1.0000000000000009E-2</v>
      </c>
      <c r="AN57" s="258">
        <v>6.9999999999998952E-3</v>
      </c>
      <c r="AO57" s="258">
        <f>TI_SMPT_CNRACL!$K47</f>
        <v>6.9999999999998952E-3</v>
      </c>
      <c r="AP57" s="231">
        <f>TI_SMPT_CNRACL!L47</f>
        <v>4.0000000000000036E-3</v>
      </c>
    </row>
    <row r="58" spans="2:42" x14ac:dyDescent="0.25">
      <c r="B58" s="225">
        <f t="shared" si="0"/>
        <v>2061</v>
      </c>
      <c r="C58" s="230">
        <f>'SMPT_CSR_rég_0,7%'!$C48</f>
        <v>6.9999999999999993E-3</v>
      </c>
      <c r="D58" s="230">
        <f>'SMPT_rég_1,0%'!$C48</f>
        <v>0.01</v>
      </c>
      <c r="E58" s="258">
        <v>6.9999999999999993E-3</v>
      </c>
      <c r="F58" s="258">
        <f>'SMPT_rég_0,7%'!$C48</f>
        <v>6.9999999999999993E-3</v>
      </c>
      <c r="G58" s="231">
        <f>'SMPT_rég_0,4%'!$C48</f>
        <v>4.0000000000000001E-3</v>
      </c>
      <c r="I58" s="225">
        <f t="shared" si="1"/>
        <v>2061</v>
      </c>
      <c r="J58" s="230">
        <f>'SMPT_CSR_rég_0,7%'!$D48</f>
        <v>7.1253767331025397E-3</v>
      </c>
      <c r="K58" s="230">
        <f>'SMPT_rég_1,0%'!$D48</f>
        <v>1.0124209184020794E-2</v>
      </c>
      <c r="L58" s="258">
        <v>6.8707501578531005E-3</v>
      </c>
      <c r="M58" s="258">
        <f>'SMPT_rég_0,7%'!$D48</f>
        <v>7.1237735439777516E-3</v>
      </c>
      <c r="N58" s="231">
        <f>'SMPT_rég_0,4%'!$D48</f>
        <v>4.1233217947902467E-3</v>
      </c>
      <c r="P58" s="225">
        <f t="shared" si="2"/>
        <v>2061</v>
      </c>
      <c r="Q58" s="230">
        <f>'SMPT_CSR_rég_0,7%'!$F48</f>
        <v>6.9999999999998952E-3</v>
      </c>
      <c r="R58" s="230">
        <f>'SMPT_rég_1,0%'!$F48</f>
        <v>1.0000000000000009E-2</v>
      </c>
      <c r="S58" s="258">
        <v>6.9999999999998952E-3</v>
      </c>
      <c r="T58" s="258">
        <f>'SMPT_rég_0,7%'!$F48</f>
        <v>6.9999999999998952E-3</v>
      </c>
      <c r="U58" s="231">
        <f>'SMPT_rég_0,4%'!$F48</f>
        <v>4.0000000000000036E-3</v>
      </c>
      <c r="W58" s="225">
        <f t="shared" si="3"/>
        <v>2061</v>
      </c>
      <c r="X58" s="230">
        <f>'SMPT_CSR_rég_0,7%'!$H48</f>
        <v>6.9999999999998952E-3</v>
      </c>
      <c r="Y58" s="230">
        <f>'SMPT_rég_1,0%'!$H48</f>
        <v>1.0000000000000009E-2</v>
      </c>
      <c r="Z58" s="258">
        <v>6.9999999999998952E-3</v>
      </c>
      <c r="AA58" s="258">
        <f>'SMPT_rég_0,7%'!$H48</f>
        <v>6.9999999999998952E-3</v>
      </c>
      <c r="AB58" s="231">
        <f>'SMPT_rég_0,4%'!$H48</f>
        <v>4.0000000000000036E-3</v>
      </c>
      <c r="AD58" s="225">
        <f t="shared" si="4"/>
        <v>2061</v>
      </c>
      <c r="AE58" s="230">
        <f>SMPT_FPE!I48</f>
        <v>6.9999999999998952E-3</v>
      </c>
      <c r="AF58" s="230">
        <f>SMPT_FPE!J48</f>
        <v>1.0000000000000009E-2</v>
      </c>
      <c r="AG58" s="258">
        <v>6.9999999999998952E-3</v>
      </c>
      <c r="AH58" s="258">
        <f>SMPT_FPE!K48</f>
        <v>6.9999999999998952E-3</v>
      </c>
      <c r="AI58" s="231">
        <f>SMPT_FPE!L48</f>
        <v>4.0000000000000036E-3</v>
      </c>
      <c r="AK58" s="225">
        <f t="shared" si="5"/>
        <v>2061</v>
      </c>
      <c r="AL58" s="230">
        <f>TI_SMPT_CNRACL!$I48</f>
        <v>6.9999999999998952E-3</v>
      </c>
      <c r="AM58" s="230">
        <f>TI_SMPT_CNRACL!J48</f>
        <v>1.0000000000000009E-2</v>
      </c>
      <c r="AN58" s="258">
        <v>6.9999999999998952E-3</v>
      </c>
      <c r="AO58" s="258">
        <f>TI_SMPT_CNRACL!$K48</f>
        <v>6.9999999999998952E-3</v>
      </c>
      <c r="AP58" s="231">
        <f>TI_SMPT_CNRACL!L48</f>
        <v>4.0000000000000036E-3</v>
      </c>
    </row>
    <row r="59" spans="2:42" x14ac:dyDescent="0.25">
      <c r="B59" s="225">
        <f t="shared" si="0"/>
        <v>2062</v>
      </c>
      <c r="C59" s="230">
        <f>'SMPT_CSR_rég_0,7%'!$C49</f>
        <v>6.9999999999999993E-3</v>
      </c>
      <c r="D59" s="230">
        <f>'SMPT_rég_1,0%'!$C49</f>
        <v>0.01</v>
      </c>
      <c r="E59" s="258">
        <v>6.9999999999999993E-3</v>
      </c>
      <c r="F59" s="258">
        <f>'SMPT_rég_0,7%'!$C49</f>
        <v>6.9999999999999993E-3</v>
      </c>
      <c r="G59" s="231">
        <f>'SMPT_rég_0,4%'!$C49</f>
        <v>4.0000000000000001E-3</v>
      </c>
      <c r="I59" s="225">
        <f t="shared" si="1"/>
        <v>2062</v>
      </c>
      <c r="J59" s="230">
        <f>'SMPT_CSR_rég_0,7%'!$D49</f>
        <v>7.1253767331025397E-3</v>
      </c>
      <c r="K59" s="230">
        <f>'SMPT_rég_1,0%'!$D49</f>
        <v>1.0124209184020794E-2</v>
      </c>
      <c r="L59" s="258">
        <v>6.8707501578531005E-3</v>
      </c>
      <c r="M59" s="258">
        <f>'SMPT_rég_0,7%'!$D49</f>
        <v>7.1237735439777516E-3</v>
      </c>
      <c r="N59" s="231">
        <f>'SMPT_rég_0,4%'!$D49</f>
        <v>4.1233217947902467E-3</v>
      </c>
      <c r="P59" s="225">
        <f t="shared" si="2"/>
        <v>2062</v>
      </c>
      <c r="Q59" s="230">
        <f>'SMPT_CSR_rég_0,7%'!$F49</f>
        <v>6.9999999999998952E-3</v>
      </c>
      <c r="R59" s="230">
        <f>'SMPT_rég_1,0%'!$F49</f>
        <v>1.0000000000000009E-2</v>
      </c>
      <c r="S59" s="258">
        <v>6.9999999999998952E-3</v>
      </c>
      <c r="T59" s="258">
        <f>'SMPT_rég_0,7%'!$F49</f>
        <v>6.9999999999998952E-3</v>
      </c>
      <c r="U59" s="231">
        <f>'SMPT_rég_0,4%'!$F49</f>
        <v>4.0000000000000036E-3</v>
      </c>
      <c r="W59" s="225">
        <f t="shared" si="3"/>
        <v>2062</v>
      </c>
      <c r="X59" s="230">
        <f>'SMPT_CSR_rég_0,7%'!$H49</f>
        <v>6.9999999999998952E-3</v>
      </c>
      <c r="Y59" s="230">
        <f>'SMPT_rég_1,0%'!$H49</f>
        <v>1.0000000000000009E-2</v>
      </c>
      <c r="Z59" s="258">
        <v>6.9999999999998952E-3</v>
      </c>
      <c r="AA59" s="258">
        <f>'SMPT_rég_0,7%'!$H49</f>
        <v>6.9999999999998952E-3</v>
      </c>
      <c r="AB59" s="231">
        <f>'SMPT_rég_0,4%'!$H49</f>
        <v>4.0000000000000036E-3</v>
      </c>
      <c r="AD59" s="225">
        <f t="shared" si="4"/>
        <v>2062</v>
      </c>
      <c r="AE59" s="230">
        <f>SMPT_FPE!I49</f>
        <v>6.9999999999998952E-3</v>
      </c>
      <c r="AF59" s="230">
        <f>SMPT_FPE!J49</f>
        <v>1.0000000000000009E-2</v>
      </c>
      <c r="AG59" s="258">
        <v>6.9999999999998952E-3</v>
      </c>
      <c r="AH59" s="258">
        <f>SMPT_FPE!K49</f>
        <v>6.9999999999998952E-3</v>
      </c>
      <c r="AI59" s="231">
        <f>SMPT_FPE!L49</f>
        <v>4.0000000000000036E-3</v>
      </c>
      <c r="AK59" s="225">
        <f t="shared" si="5"/>
        <v>2062</v>
      </c>
      <c r="AL59" s="230">
        <f>TI_SMPT_CNRACL!$I49</f>
        <v>6.9999999999998952E-3</v>
      </c>
      <c r="AM59" s="230">
        <f>TI_SMPT_CNRACL!J49</f>
        <v>1.0000000000000009E-2</v>
      </c>
      <c r="AN59" s="258">
        <v>6.9999999999998952E-3</v>
      </c>
      <c r="AO59" s="258">
        <f>TI_SMPT_CNRACL!$K49</f>
        <v>6.9999999999998952E-3</v>
      </c>
      <c r="AP59" s="231">
        <f>TI_SMPT_CNRACL!L49</f>
        <v>4.0000000000000036E-3</v>
      </c>
    </row>
    <row r="60" spans="2:42" x14ac:dyDescent="0.25">
      <c r="B60" s="225">
        <f t="shared" si="0"/>
        <v>2063</v>
      </c>
      <c r="C60" s="230">
        <f>'SMPT_CSR_rég_0,7%'!$C50</f>
        <v>6.9999999999999993E-3</v>
      </c>
      <c r="D60" s="230">
        <f>'SMPT_rég_1,0%'!$C50</f>
        <v>0.01</v>
      </c>
      <c r="E60" s="258">
        <v>6.9999999999999993E-3</v>
      </c>
      <c r="F60" s="258">
        <f>'SMPT_rég_0,7%'!$C50</f>
        <v>6.9999999999999993E-3</v>
      </c>
      <c r="G60" s="231">
        <f>'SMPT_rég_0,4%'!$C50</f>
        <v>4.0000000000000001E-3</v>
      </c>
      <c r="I60" s="225">
        <f t="shared" si="1"/>
        <v>2063</v>
      </c>
      <c r="J60" s="230">
        <f>'SMPT_CSR_rég_0,7%'!$D50</f>
        <v>7.1253767331025397E-3</v>
      </c>
      <c r="K60" s="230">
        <f>'SMPT_rég_1,0%'!$D50</f>
        <v>1.0124209184020794E-2</v>
      </c>
      <c r="L60" s="258">
        <v>6.8707501578531005E-3</v>
      </c>
      <c r="M60" s="258">
        <f>'SMPT_rég_0,7%'!$D50</f>
        <v>7.1237735439777516E-3</v>
      </c>
      <c r="N60" s="231">
        <f>'SMPT_rég_0,4%'!$D50</f>
        <v>4.1233217947902467E-3</v>
      </c>
      <c r="P60" s="225">
        <f t="shared" si="2"/>
        <v>2063</v>
      </c>
      <c r="Q60" s="230">
        <f>'SMPT_CSR_rég_0,7%'!$F50</f>
        <v>6.9999999999998952E-3</v>
      </c>
      <c r="R60" s="230">
        <f>'SMPT_rég_1,0%'!$F50</f>
        <v>1.0000000000000009E-2</v>
      </c>
      <c r="S60" s="258">
        <v>6.9999999999998952E-3</v>
      </c>
      <c r="T60" s="258">
        <f>'SMPT_rég_0,7%'!$F50</f>
        <v>6.9999999999998952E-3</v>
      </c>
      <c r="U60" s="231">
        <f>'SMPT_rég_0,4%'!$F50</f>
        <v>4.0000000000000036E-3</v>
      </c>
      <c r="W60" s="225">
        <f t="shared" si="3"/>
        <v>2063</v>
      </c>
      <c r="X60" s="230">
        <f>'SMPT_CSR_rég_0,7%'!$H50</f>
        <v>6.9999999999998952E-3</v>
      </c>
      <c r="Y60" s="230">
        <f>'SMPT_rég_1,0%'!$H50</f>
        <v>1.0000000000000009E-2</v>
      </c>
      <c r="Z60" s="258">
        <v>6.9999999999998952E-3</v>
      </c>
      <c r="AA60" s="258">
        <f>'SMPT_rég_0,7%'!$H50</f>
        <v>6.9999999999998952E-3</v>
      </c>
      <c r="AB60" s="231">
        <f>'SMPT_rég_0,4%'!$H50</f>
        <v>4.0000000000000036E-3</v>
      </c>
      <c r="AD60" s="225">
        <f t="shared" si="4"/>
        <v>2063</v>
      </c>
      <c r="AE60" s="230">
        <f>SMPT_FPE!I50</f>
        <v>6.9999999999998952E-3</v>
      </c>
      <c r="AF60" s="230">
        <f>SMPT_FPE!J50</f>
        <v>1.0000000000000009E-2</v>
      </c>
      <c r="AG60" s="258">
        <v>6.9999999999998952E-3</v>
      </c>
      <c r="AH60" s="258">
        <f>SMPT_FPE!K50</f>
        <v>6.9999999999998952E-3</v>
      </c>
      <c r="AI60" s="231">
        <f>SMPT_FPE!L50</f>
        <v>4.0000000000000036E-3</v>
      </c>
      <c r="AK60" s="225">
        <f t="shared" si="5"/>
        <v>2063</v>
      </c>
      <c r="AL60" s="230">
        <f>TI_SMPT_CNRACL!$I50</f>
        <v>6.9999999999998952E-3</v>
      </c>
      <c r="AM60" s="230">
        <f>TI_SMPT_CNRACL!J50</f>
        <v>1.0000000000000009E-2</v>
      </c>
      <c r="AN60" s="258">
        <v>6.9999999999998952E-3</v>
      </c>
      <c r="AO60" s="258">
        <f>TI_SMPT_CNRACL!$K50</f>
        <v>6.9999999999998952E-3</v>
      </c>
      <c r="AP60" s="231">
        <f>TI_SMPT_CNRACL!L50</f>
        <v>4.0000000000000036E-3</v>
      </c>
    </row>
    <row r="61" spans="2:42" x14ac:dyDescent="0.25">
      <c r="B61" s="225">
        <f t="shared" si="0"/>
        <v>2064</v>
      </c>
      <c r="C61" s="230">
        <f>'SMPT_CSR_rég_0,7%'!$C51</f>
        <v>6.9999999999999993E-3</v>
      </c>
      <c r="D61" s="230">
        <f>'SMPT_rég_1,0%'!$C51</f>
        <v>0.01</v>
      </c>
      <c r="E61" s="258">
        <v>6.9999999999999993E-3</v>
      </c>
      <c r="F61" s="258">
        <f>'SMPT_rég_0,7%'!$C51</f>
        <v>6.9999999999999993E-3</v>
      </c>
      <c r="G61" s="231">
        <f>'SMPT_rég_0,4%'!$C51</f>
        <v>4.0000000000000001E-3</v>
      </c>
      <c r="I61" s="225">
        <f t="shared" si="1"/>
        <v>2064</v>
      </c>
      <c r="J61" s="230">
        <f>'SMPT_CSR_rég_0,7%'!$D51</f>
        <v>7.1253767331025397E-3</v>
      </c>
      <c r="K61" s="230">
        <f>'SMPT_rég_1,0%'!$D51</f>
        <v>1.0124209184020794E-2</v>
      </c>
      <c r="L61" s="258">
        <v>6.8707501578531005E-3</v>
      </c>
      <c r="M61" s="258">
        <f>'SMPT_rég_0,7%'!$D51</f>
        <v>7.1237735439777516E-3</v>
      </c>
      <c r="N61" s="231">
        <f>'SMPT_rég_0,4%'!$D51</f>
        <v>4.1233217947902467E-3</v>
      </c>
      <c r="P61" s="225">
        <f t="shared" si="2"/>
        <v>2064</v>
      </c>
      <c r="Q61" s="230">
        <f>'SMPT_CSR_rég_0,7%'!$F51</f>
        <v>6.9999999999998952E-3</v>
      </c>
      <c r="R61" s="230">
        <f>'SMPT_rég_1,0%'!$F51</f>
        <v>1.0000000000000009E-2</v>
      </c>
      <c r="S61" s="258">
        <v>6.9999999999998952E-3</v>
      </c>
      <c r="T61" s="258">
        <f>'SMPT_rég_0,7%'!$F51</f>
        <v>6.9999999999998952E-3</v>
      </c>
      <c r="U61" s="231">
        <f>'SMPT_rég_0,4%'!$F51</f>
        <v>4.0000000000000036E-3</v>
      </c>
      <c r="W61" s="225">
        <f t="shared" si="3"/>
        <v>2064</v>
      </c>
      <c r="X61" s="230">
        <f>'SMPT_CSR_rég_0,7%'!$H51</f>
        <v>6.9999999999998952E-3</v>
      </c>
      <c r="Y61" s="230">
        <f>'SMPT_rég_1,0%'!$H51</f>
        <v>1.0000000000000009E-2</v>
      </c>
      <c r="Z61" s="258">
        <v>6.9999999999998952E-3</v>
      </c>
      <c r="AA61" s="258">
        <f>'SMPT_rég_0,7%'!$H51</f>
        <v>6.9999999999998952E-3</v>
      </c>
      <c r="AB61" s="231">
        <f>'SMPT_rég_0,4%'!$H51</f>
        <v>4.0000000000000036E-3</v>
      </c>
      <c r="AD61" s="225">
        <f t="shared" si="4"/>
        <v>2064</v>
      </c>
      <c r="AE61" s="230">
        <f>SMPT_FPE!I51</f>
        <v>6.9999999999998952E-3</v>
      </c>
      <c r="AF61" s="230">
        <f>SMPT_FPE!J51</f>
        <v>1.0000000000000009E-2</v>
      </c>
      <c r="AG61" s="258">
        <v>6.9999999999998952E-3</v>
      </c>
      <c r="AH61" s="258">
        <f>SMPT_FPE!K51</f>
        <v>6.9999999999998952E-3</v>
      </c>
      <c r="AI61" s="231">
        <f>SMPT_FPE!L51</f>
        <v>4.0000000000000036E-3</v>
      </c>
      <c r="AK61" s="225">
        <f t="shared" si="5"/>
        <v>2064</v>
      </c>
      <c r="AL61" s="230">
        <f>TI_SMPT_CNRACL!$I51</f>
        <v>6.9999999999998952E-3</v>
      </c>
      <c r="AM61" s="230">
        <f>TI_SMPT_CNRACL!J51</f>
        <v>1.0000000000000009E-2</v>
      </c>
      <c r="AN61" s="258">
        <v>6.9999999999998952E-3</v>
      </c>
      <c r="AO61" s="258">
        <f>TI_SMPT_CNRACL!$K51</f>
        <v>6.9999999999998952E-3</v>
      </c>
      <c r="AP61" s="231">
        <f>TI_SMPT_CNRACL!L51</f>
        <v>4.0000000000000036E-3</v>
      </c>
    </row>
    <row r="62" spans="2:42" x14ac:dyDescent="0.25">
      <c r="B62" s="225">
        <f t="shared" si="0"/>
        <v>2065</v>
      </c>
      <c r="C62" s="230">
        <f>'SMPT_CSR_rég_0,7%'!$C52</f>
        <v>6.9999999999999993E-3</v>
      </c>
      <c r="D62" s="230">
        <f>'SMPT_rég_1,0%'!$C52</f>
        <v>0.01</v>
      </c>
      <c r="E62" s="258">
        <v>6.9999999999999993E-3</v>
      </c>
      <c r="F62" s="258">
        <f>'SMPT_rég_0,7%'!$C52</f>
        <v>6.9999999999999993E-3</v>
      </c>
      <c r="G62" s="231">
        <f>'SMPT_rég_0,4%'!$C52</f>
        <v>4.0000000000000001E-3</v>
      </c>
      <c r="I62" s="225">
        <f t="shared" si="1"/>
        <v>2065</v>
      </c>
      <c r="J62" s="230">
        <f>'SMPT_CSR_rég_0,7%'!$D52</f>
        <v>7.1253767331025397E-3</v>
      </c>
      <c r="K62" s="230">
        <f>'SMPT_rég_1,0%'!$D52</f>
        <v>1.0124209184020794E-2</v>
      </c>
      <c r="L62" s="258">
        <v>6.8707501578531005E-3</v>
      </c>
      <c r="M62" s="258">
        <f>'SMPT_rég_0,7%'!$D52</f>
        <v>7.1237735439777516E-3</v>
      </c>
      <c r="N62" s="231">
        <f>'SMPT_rég_0,4%'!$D52</f>
        <v>4.1233217947902467E-3</v>
      </c>
      <c r="P62" s="225">
        <f t="shared" si="2"/>
        <v>2065</v>
      </c>
      <c r="Q62" s="230">
        <f>'SMPT_CSR_rég_0,7%'!$F52</f>
        <v>6.9999999999998952E-3</v>
      </c>
      <c r="R62" s="230">
        <f>'SMPT_rég_1,0%'!$F52</f>
        <v>1.0000000000000009E-2</v>
      </c>
      <c r="S62" s="258">
        <v>6.9999999999998952E-3</v>
      </c>
      <c r="T62" s="258">
        <f>'SMPT_rég_0,7%'!$F52</f>
        <v>6.9999999999998952E-3</v>
      </c>
      <c r="U62" s="231">
        <f>'SMPT_rég_0,4%'!$F52</f>
        <v>4.0000000000000036E-3</v>
      </c>
      <c r="W62" s="225">
        <f t="shared" si="3"/>
        <v>2065</v>
      </c>
      <c r="X62" s="230">
        <f>'SMPT_CSR_rég_0,7%'!$H52</f>
        <v>6.9999999999998952E-3</v>
      </c>
      <c r="Y62" s="230">
        <f>'SMPT_rég_1,0%'!$H52</f>
        <v>1.0000000000000009E-2</v>
      </c>
      <c r="Z62" s="258">
        <v>6.9999999999998952E-3</v>
      </c>
      <c r="AA62" s="258">
        <f>'SMPT_rég_0,7%'!$H52</f>
        <v>6.9999999999998952E-3</v>
      </c>
      <c r="AB62" s="231">
        <f>'SMPT_rég_0,4%'!$H52</f>
        <v>4.0000000000000036E-3</v>
      </c>
      <c r="AD62" s="225">
        <f t="shared" si="4"/>
        <v>2065</v>
      </c>
      <c r="AE62" s="230">
        <f>SMPT_FPE!I52</f>
        <v>6.9999999999998952E-3</v>
      </c>
      <c r="AF62" s="230">
        <f>SMPT_FPE!J52</f>
        <v>1.0000000000000009E-2</v>
      </c>
      <c r="AG62" s="258">
        <v>6.9999999999998952E-3</v>
      </c>
      <c r="AH62" s="258">
        <f>SMPT_FPE!K52</f>
        <v>6.9999999999998952E-3</v>
      </c>
      <c r="AI62" s="231">
        <f>SMPT_FPE!L52</f>
        <v>4.0000000000000036E-3</v>
      </c>
      <c r="AK62" s="225">
        <f t="shared" si="5"/>
        <v>2065</v>
      </c>
      <c r="AL62" s="230">
        <f>TI_SMPT_CNRACL!$I52</f>
        <v>6.9999999999998952E-3</v>
      </c>
      <c r="AM62" s="230">
        <f>TI_SMPT_CNRACL!J52</f>
        <v>1.0000000000000009E-2</v>
      </c>
      <c r="AN62" s="258">
        <v>6.9999999999998952E-3</v>
      </c>
      <c r="AO62" s="258">
        <f>TI_SMPT_CNRACL!$K52</f>
        <v>6.9999999999998952E-3</v>
      </c>
      <c r="AP62" s="231">
        <f>TI_SMPT_CNRACL!L52</f>
        <v>4.0000000000000036E-3</v>
      </c>
    </row>
    <row r="63" spans="2:42" x14ac:dyDescent="0.25">
      <c r="B63" s="225">
        <f t="shared" si="0"/>
        <v>2066</v>
      </c>
      <c r="C63" s="230">
        <f>'SMPT_CSR_rég_0,7%'!$C53</f>
        <v>6.9999999999999993E-3</v>
      </c>
      <c r="D63" s="230">
        <f>'SMPT_rég_1,0%'!$C53</f>
        <v>0.01</v>
      </c>
      <c r="E63" s="258">
        <v>6.9999999999999993E-3</v>
      </c>
      <c r="F63" s="258">
        <f>'SMPT_rég_0,7%'!$C53</f>
        <v>6.9999999999999993E-3</v>
      </c>
      <c r="G63" s="231">
        <f>'SMPT_rég_0,4%'!$C53</f>
        <v>4.0000000000000001E-3</v>
      </c>
      <c r="I63" s="225">
        <f t="shared" si="1"/>
        <v>2066</v>
      </c>
      <c r="J63" s="230">
        <f>'SMPT_CSR_rég_0,7%'!$D53</f>
        <v>7.1253767331025397E-3</v>
      </c>
      <c r="K63" s="230">
        <f>'SMPT_rég_1,0%'!$D53</f>
        <v>1.0124209184020794E-2</v>
      </c>
      <c r="L63" s="258">
        <v>6.8707501578531005E-3</v>
      </c>
      <c r="M63" s="258">
        <f>'SMPT_rég_0,7%'!$D53</f>
        <v>7.1237735439777516E-3</v>
      </c>
      <c r="N63" s="231">
        <f>'SMPT_rég_0,4%'!$D53</f>
        <v>4.1233217947902467E-3</v>
      </c>
      <c r="P63" s="225">
        <f t="shared" si="2"/>
        <v>2066</v>
      </c>
      <c r="Q63" s="230">
        <f>'SMPT_CSR_rég_0,7%'!$F53</f>
        <v>6.9999999999998952E-3</v>
      </c>
      <c r="R63" s="230">
        <f>'SMPT_rég_1,0%'!$F53</f>
        <v>1.0000000000000009E-2</v>
      </c>
      <c r="S63" s="258">
        <v>6.9999999999998952E-3</v>
      </c>
      <c r="T63" s="258">
        <f>'SMPT_rég_0,7%'!$F53</f>
        <v>6.9999999999998952E-3</v>
      </c>
      <c r="U63" s="231">
        <f>'SMPT_rég_0,4%'!$F53</f>
        <v>4.0000000000000036E-3</v>
      </c>
      <c r="W63" s="225">
        <f t="shared" si="3"/>
        <v>2066</v>
      </c>
      <c r="X63" s="230">
        <f>'SMPT_CSR_rég_0,7%'!$H53</f>
        <v>6.9999999999998952E-3</v>
      </c>
      <c r="Y63" s="230">
        <f>'SMPT_rég_1,0%'!$H53</f>
        <v>1.0000000000000009E-2</v>
      </c>
      <c r="Z63" s="258">
        <v>6.9999999999998952E-3</v>
      </c>
      <c r="AA63" s="258">
        <f>'SMPT_rég_0,7%'!$H53</f>
        <v>6.9999999999998952E-3</v>
      </c>
      <c r="AB63" s="231">
        <f>'SMPT_rég_0,4%'!$H53</f>
        <v>4.0000000000000036E-3</v>
      </c>
      <c r="AD63" s="225">
        <f t="shared" si="4"/>
        <v>2066</v>
      </c>
      <c r="AE63" s="230">
        <f>SMPT_FPE!I53</f>
        <v>6.9999999999998952E-3</v>
      </c>
      <c r="AF63" s="230">
        <f>SMPT_FPE!J53</f>
        <v>1.0000000000000009E-2</v>
      </c>
      <c r="AG63" s="258">
        <v>6.9999999999998952E-3</v>
      </c>
      <c r="AH63" s="258">
        <f>SMPT_FPE!K53</f>
        <v>6.9999999999998952E-3</v>
      </c>
      <c r="AI63" s="231">
        <f>SMPT_FPE!L53</f>
        <v>4.0000000000000036E-3</v>
      </c>
      <c r="AK63" s="225">
        <f t="shared" si="5"/>
        <v>2066</v>
      </c>
      <c r="AL63" s="230">
        <f>TI_SMPT_CNRACL!$I53</f>
        <v>6.9999999999998952E-3</v>
      </c>
      <c r="AM63" s="230">
        <f>TI_SMPT_CNRACL!J53</f>
        <v>1.0000000000000009E-2</v>
      </c>
      <c r="AN63" s="258">
        <v>6.9999999999998952E-3</v>
      </c>
      <c r="AO63" s="258">
        <f>TI_SMPT_CNRACL!$K53</f>
        <v>6.9999999999998952E-3</v>
      </c>
      <c r="AP63" s="231">
        <f>TI_SMPT_CNRACL!L53</f>
        <v>4.0000000000000036E-3</v>
      </c>
    </row>
    <row r="64" spans="2:42" x14ac:dyDescent="0.25">
      <c r="B64" s="225">
        <f t="shared" si="0"/>
        <v>2067</v>
      </c>
      <c r="C64" s="230">
        <f>'SMPT_CSR_rég_0,7%'!$C54</f>
        <v>6.9999999999999993E-3</v>
      </c>
      <c r="D64" s="230">
        <f>'SMPT_rég_1,0%'!$C54</f>
        <v>0.01</v>
      </c>
      <c r="E64" s="258">
        <v>6.9999999999999993E-3</v>
      </c>
      <c r="F64" s="258">
        <f>'SMPT_rég_0,7%'!$C54</f>
        <v>6.9999999999999993E-3</v>
      </c>
      <c r="G64" s="231">
        <f>'SMPT_rég_0,4%'!$C54</f>
        <v>4.0000000000000001E-3</v>
      </c>
      <c r="I64" s="225">
        <f t="shared" si="1"/>
        <v>2067</v>
      </c>
      <c r="J64" s="230">
        <f>'SMPT_CSR_rég_0,7%'!$D54</f>
        <v>7.1253767331025397E-3</v>
      </c>
      <c r="K64" s="230">
        <f>'SMPT_rég_1,0%'!$D54</f>
        <v>1.0124209184020794E-2</v>
      </c>
      <c r="L64" s="258">
        <v>6.8707501578531005E-3</v>
      </c>
      <c r="M64" s="258">
        <f>'SMPT_rég_0,7%'!$D54</f>
        <v>7.1237735439777516E-3</v>
      </c>
      <c r="N64" s="231">
        <f>'SMPT_rég_0,4%'!$D54</f>
        <v>4.1233217947902467E-3</v>
      </c>
      <c r="P64" s="225">
        <f t="shared" si="2"/>
        <v>2067</v>
      </c>
      <c r="Q64" s="230">
        <f>'SMPT_CSR_rég_0,7%'!$F54</f>
        <v>6.9999999999998952E-3</v>
      </c>
      <c r="R64" s="230">
        <f>'SMPT_rég_1,0%'!$F54</f>
        <v>1.0000000000000009E-2</v>
      </c>
      <c r="S64" s="258">
        <v>6.9999999999998952E-3</v>
      </c>
      <c r="T64" s="258">
        <f>'SMPT_rég_0,7%'!$F54</f>
        <v>6.9999999999998952E-3</v>
      </c>
      <c r="U64" s="231">
        <f>'SMPT_rég_0,4%'!$F54</f>
        <v>4.0000000000000036E-3</v>
      </c>
      <c r="W64" s="225">
        <f t="shared" si="3"/>
        <v>2067</v>
      </c>
      <c r="X64" s="230">
        <f>'SMPT_CSR_rég_0,7%'!$H54</f>
        <v>6.9999999999998952E-3</v>
      </c>
      <c r="Y64" s="230">
        <f>'SMPT_rég_1,0%'!$H54</f>
        <v>1.0000000000000009E-2</v>
      </c>
      <c r="Z64" s="258">
        <v>6.9999999999998952E-3</v>
      </c>
      <c r="AA64" s="258">
        <f>'SMPT_rég_0,7%'!$H54</f>
        <v>6.9999999999998952E-3</v>
      </c>
      <c r="AB64" s="231">
        <f>'SMPT_rég_0,4%'!$H54</f>
        <v>4.0000000000000036E-3</v>
      </c>
      <c r="AD64" s="225">
        <f t="shared" si="4"/>
        <v>2067</v>
      </c>
      <c r="AE64" s="230">
        <f>SMPT_FPE!I54</f>
        <v>6.9999999999998952E-3</v>
      </c>
      <c r="AF64" s="230">
        <f>SMPT_FPE!J54</f>
        <v>1.0000000000000009E-2</v>
      </c>
      <c r="AG64" s="258">
        <v>6.9999999999998952E-3</v>
      </c>
      <c r="AH64" s="258">
        <f>SMPT_FPE!K54</f>
        <v>6.9999999999998952E-3</v>
      </c>
      <c r="AI64" s="231">
        <f>SMPT_FPE!L54</f>
        <v>4.0000000000000036E-3</v>
      </c>
      <c r="AK64" s="225">
        <f t="shared" si="5"/>
        <v>2067</v>
      </c>
      <c r="AL64" s="230">
        <f>TI_SMPT_CNRACL!$I54</f>
        <v>6.9999999999998952E-3</v>
      </c>
      <c r="AM64" s="230">
        <f>TI_SMPT_CNRACL!J54</f>
        <v>1.0000000000000009E-2</v>
      </c>
      <c r="AN64" s="258">
        <v>6.9999999999998952E-3</v>
      </c>
      <c r="AO64" s="258">
        <f>TI_SMPT_CNRACL!$K54</f>
        <v>6.9999999999998952E-3</v>
      </c>
      <c r="AP64" s="231">
        <f>TI_SMPT_CNRACL!L54</f>
        <v>4.0000000000000036E-3</v>
      </c>
    </row>
    <row r="65" spans="2:42" x14ac:dyDescent="0.25">
      <c r="B65" s="225">
        <f t="shared" si="0"/>
        <v>2068</v>
      </c>
      <c r="C65" s="230">
        <f>'SMPT_CSR_rég_0,7%'!$C55</f>
        <v>6.9999999999999993E-3</v>
      </c>
      <c r="D65" s="230">
        <f>'SMPT_rég_1,0%'!$C55</f>
        <v>0.01</v>
      </c>
      <c r="E65" s="258">
        <v>6.9999999999999993E-3</v>
      </c>
      <c r="F65" s="258">
        <f>'SMPT_rég_0,7%'!$C55</f>
        <v>6.9999999999999993E-3</v>
      </c>
      <c r="G65" s="231">
        <f>'SMPT_rég_0,4%'!$C55</f>
        <v>4.0000000000000001E-3</v>
      </c>
      <c r="I65" s="225">
        <f t="shared" si="1"/>
        <v>2068</v>
      </c>
      <c r="J65" s="230">
        <f>'SMPT_CSR_rég_0,7%'!$D55</f>
        <v>7.1253767331025397E-3</v>
      </c>
      <c r="K65" s="230">
        <f>'SMPT_rég_1,0%'!$D55</f>
        <v>1.0124209184020794E-2</v>
      </c>
      <c r="L65" s="258">
        <v>6.8707501578531005E-3</v>
      </c>
      <c r="M65" s="258">
        <f>'SMPT_rég_0,7%'!$D55</f>
        <v>7.1237735439777516E-3</v>
      </c>
      <c r="N65" s="231">
        <f>'SMPT_rég_0,4%'!$D55</f>
        <v>4.1233217947902467E-3</v>
      </c>
      <c r="P65" s="225">
        <f t="shared" si="2"/>
        <v>2068</v>
      </c>
      <c r="Q65" s="230">
        <f>'SMPT_CSR_rég_0,7%'!$F55</f>
        <v>6.9999999999998952E-3</v>
      </c>
      <c r="R65" s="230">
        <f>'SMPT_rég_1,0%'!$F55</f>
        <v>1.0000000000000009E-2</v>
      </c>
      <c r="S65" s="258">
        <v>6.9999999999998952E-3</v>
      </c>
      <c r="T65" s="258">
        <f>'SMPT_rég_0,7%'!$F55</f>
        <v>6.9999999999998952E-3</v>
      </c>
      <c r="U65" s="231">
        <f>'SMPT_rég_0,4%'!$F55</f>
        <v>4.0000000000000036E-3</v>
      </c>
      <c r="W65" s="225">
        <f t="shared" si="3"/>
        <v>2068</v>
      </c>
      <c r="X65" s="230">
        <f>'SMPT_CSR_rég_0,7%'!$H55</f>
        <v>6.9999999999998952E-3</v>
      </c>
      <c r="Y65" s="230">
        <f>'SMPT_rég_1,0%'!$H55</f>
        <v>1.0000000000000009E-2</v>
      </c>
      <c r="Z65" s="258">
        <v>6.9999999999998952E-3</v>
      </c>
      <c r="AA65" s="258">
        <f>'SMPT_rég_0,7%'!$H55</f>
        <v>6.9999999999998952E-3</v>
      </c>
      <c r="AB65" s="231">
        <f>'SMPT_rég_0,4%'!$H55</f>
        <v>4.0000000000000036E-3</v>
      </c>
      <c r="AD65" s="225">
        <f t="shared" si="4"/>
        <v>2068</v>
      </c>
      <c r="AE65" s="230">
        <f>SMPT_FPE!I55</f>
        <v>6.9999999999998952E-3</v>
      </c>
      <c r="AF65" s="230">
        <f>SMPT_FPE!J55</f>
        <v>1.0000000000000009E-2</v>
      </c>
      <c r="AG65" s="258">
        <v>6.9999999999998952E-3</v>
      </c>
      <c r="AH65" s="258">
        <f>SMPT_FPE!K55</f>
        <v>6.9999999999998952E-3</v>
      </c>
      <c r="AI65" s="231">
        <f>SMPT_FPE!L55</f>
        <v>4.0000000000000036E-3</v>
      </c>
      <c r="AK65" s="225">
        <f t="shared" si="5"/>
        <v>2068</v>
      </c>
      <c r="AL65" s="230">
        <f>TI_SMPT_CNRACL!$I55</f>
        <v>6.9999999999998952E-3</v>
      </c>
      <c r="AM65" s="230">
        <f>TI_SMPT_CNRACL!J55</f>
        <v>1.0000000000000009E-2</v>
      </c>
      <c r="AN65" s="258">
        <v>6.9999999999998952E-3</v>
      </c>
      <c r="AO65" s="258">
        <f>TI_SMPT_CNRACL!$K55</f>
        <v>6.9999999999998952E-3</v>
      </c>
      <c r="AP65" s="231">
        <f>TI_SMPT_CNRACL!L55</f>
        <v>4.0000000000000036E-3</v>
      </c>
    </row>
    <row r="66" spans="2:42" x14ac:dyDescent="0.25">
      <c r="B66" s="225">
        <f t="shared" si="0"/>
        <v>2069</v>
      </c>
      <c r="C66" s="230">
        <f>'SMPT_CSR_rég_0,7%'!$C56</f>
        <v>6.9999999999999993E-3</v>
      </c>
      <c r="D66" s="230">
        <f>'SMPT_rég_1,0%'!$C56</f>
        <v>0.01</v>
      </c>
      <c r="E66" s="258">
        <v>6.9999999999999993E-3</v>
      </c>
      <c r="F66" s="258">
        <f>'SMPT_rég_0,7%'!$C56</f>
        <v>6.9999999999999993E-3</v>
      </c>
      <c r="G66" s="231">
        <f>'SMPT_rég_0,4%'!$C56</f>
        <v>4.0000000000000001E-3</v>
      </c>
      <c r="I66" s="225">
        <f t="shared" si="1"/>
        <v>2069</v>
      </c>
      <c r="J66" s="230">
        <f>'SMPT_CSR_rég_0,7%'!$D56</f>
        <v>7.1253767331025397E-3</v>
      </c>
      <c r="K66" s="230">
        <f>'SMPT_rég_1,0%'!$D56</f>
        <v>1.0124209184020794E-2</v>
      </c>
      <c r="L66" s="258">
        <v>6.8707501578531005E-3</v>
      </c>
      <c r="M66" s="258">
        <f>'SMPT_rég_0,7%'!$D56</f>
        <v>7.1237735439777516E-3</v>
      </c>
      <c r="N66" s="231">
        <f>'SMPT_rég_0,4%'!$D56</f>
        <v>4.1233217947902467E-3</v>
      </c>
      <c r="P66" s="225">
        <f t="shared" si="2"/>
        <v>2069</v>
      </c>
      <c r="Q66" s="230">
        <f>'SMPT_CSR_rég_0,7%'!$F56</f>
        <v>6.9999999999998952E-3</v>
      </c>
      <c r="R66" s="230">
        <f>'SMPT_rég_1,0%'!$F56</f>
        <v>1.0000000000000009E-2</v>
      </c>
      <c r="S66" s="258">
        <v>6.9999999999998952E-3</v>
      </c>
      <c r="T66" s="258">
        <f>'SMPT_rég_0,7%'!$F56</f>
        <v>6.9999999999998952E-3</v>
      </c>
      <c r="U66" s="231">
        <f>'SMPT_rég_0,4%'!$F56</f>
        <v>4.0000000000000036E-3</v>
      </c>
      <c r="W66" s="225">
        <f t="shared" si="3"/>
        <v>2069</v>
      </c>
      <c r="X66" s="230">
        <f>'SMPT_CSR_rég_0,7%'!$H56</f>
        <v>6.9999999999998952E-3</v>
      </c>
      <c r="Y66" s="230">
        <f>'SMPT_rég_1,0%'!$H56</f>
        <v>1.0000000000000009E-2</v>
      </c>
      <c r="Z66" s="258">
        <v>6.9999999999998952E-3</v>
      </c>
      <c r="AA66" s="258">
        <f>'SMPT_rég_0,7%'!$H56</f>
        <v>6.9999999999998952E-3</v>
      </c>
      <c r="AB66" s="231">
        <f>'SMPT_rég_0,4%'!$H56</f>
        <v>4.0000000000000036E-3</v>
      </c>
      <c r="AD66" s="225">
        <f t="shared" si="4"/>
        <v>2069</v>
      </c>
      <c r="AE66" s="230">
        <f>SMPT_FPE!I56</f>
        <v>6.9999999999998952E-3</v>
      </c>
      <c r="AF66" s="230">
        <f>SMPT_FPE!J56</f>
        <v>1.0000000000000009E-2</v>
      </c>
      <c r="AG66" s="258">
        <v>6.9999999999998952E-3</v>
      </c>
      <c r="AH66" s="258">
        <f>SMPT_FPE!K56</f>
        <v>6.9999999999998952E-3</v>
      </c>
      <c r="AI66" s="231">
        <f>SMPT_FPE!L56</f>
        <v>4.0000000000000036E-3</v>
      </c>
      <c r="AK66" s="225">
        <f t="shared" si="5"/>
        <v>2069</v>
      </c>
      <c r="AL66" s="230">
        <f>TI_SMPT_CNRACL!$I56</f>
        <v>6.9999999999998952E-3</v>
      </c>
      <c r="AM66" s="230">
        <f>TI_SMPT_CNRACL!J56</f>
        <v>1.0000000000000009E-2</v>
      </c>
      <c r="AN66" s="258">
        <v>6.9999999999998952E-3</v>
      </c>
      <c r="AO66" s="258">
        <f>TI_SMPT_CNRACL!$K56</f>
        <v>6.9999999999998952E-3</v>
      </c>
      <c r="AP66" s="231">
        <f>TI_SMPT_CNRACL!L56</f>
        <v>4.0000000000000036E-3</v>
      </c>
    </row>
    <row r="67" spans="2:42" ht="15.75" thickBot="1" x14ac:dyDescent="0.3">
      <c r="B67" s="226">
        <f t="shared" si="0"/>
        <v>2070</v>
      </c>
      <c r="C67" s="232">
        <f>'SMPT_CSR_rég_0,7%'!$C57</f>
        <v>6.9999999999999993E-3</v>
      </c>
      <c r="D67" s="232">
        <f>'SMPT_rég_1,0%'!$C57</f>
        <v>0.01</v>
      </c>
      <c r="E67" s="259">
        <v>6.9999999999999993E-3</v>
      </c>
      <c r="F67" s="259">
        <f>'SMPT_rég_0,7%'!$C57</f>
        <v>6.9999999999999993E-3</v>
      </c>
      <c r="G67" s="233">
        <f>'SMPT_rég_0,4%'!$C57</f>
        <v>4.0000000000000001E-3</v>
      </c>
      <c r="I67" s="226">
        <f t="shared" si="1"/>
        <v>2070</v>
      </c>
      <c r="J67" s="232">
        <f>'SMPT_CSR_rég_0,7%'!$D57</f>
        <v>7.1253767331025397E-3</v>
      </c>
      <c r="K67" s="232">
        <f>'SMPT_rég_1,0%'!$D57</f>
        <v>1.0124209184020794E-2</v>
      </c>
      <c r="L67" s="259">
        <v>6.8707501578531005E-3</v>
      </c>
      <c r="M67" s="259">
        <f>'SMPT_rég_0,7%'!$D57</f>
        <v>7.1237735439777516E-3</v>
      </c>
      <c r="N67" s="233">
        <f>'SMPT_rég_0,4%'!$D57</f>
        <v>4.1233217947902467E-3</v>
      </c>
      <c r="P67" s="226">
        <f t="shared" si="2"/>
        <v>2070</v>
      </c>
      <c r="Q67" s="232">
        <f>'SMPT_CSR_rég_0,7%'!$F57</f>
        <v>6.9999999999998952E-3</v>
      </c>
      <c r="R67" s="232">
        <f>'SMPT_rég_1,0%'!$F57</f>
        <v>1.0000000000000009E-2</v>
      </c>
      <c r="S67" s="259">
        <v>6.9999999999998952E-3</v>
      </c>
      <c r="T67" s="259">
        <f>'SMPT_rég_0,7%'!$F57</f>
        <v>6.9999999999998952E-3</v>
      </c>
      <c r="U67" s="233">
        <f>'SMPT_rég_0,4%'!$F57</f>
        <v>4.0000000000000036E-3</v>
      </c>
      <c r="W67" s="226">
        <f t="shared" si="3"/>
        <v>2070</v>
      </c>
      <c r="X67" s="232">
        <f>'SMPT_CSR_rég_0,7%'!$H57</f>
        <v>6.9999999999998952E-3</v>
      </c>
      <c r="Y67" s="232">
        <f>'SMPT_rég_1,0%'!$H57</f>
        <v>1.0000000000000009E-2</v>
      </c>
      <c r="Z67" s="259">
        <v>6.9999999999998952E-3</v>
      </c>
      <c r="AA67" s="259">
        <f>'SMPT_rég_0,7%'!$H57</f>
        <v>6.9999999999998952E-3</v>
      </c>
      <c r="AB67" s="233">
        <f>'SMPT_rég_0,4%'!$H57</f>
        <v>4.0000000000000036E-3</v>
      </c>
      <c r="AD67" s="226">
        <f t="shared" si="4"/>
        <v>2070</v>
      </c>
      <c r="AE67" s="232">
        <f>SMPT_FPE!I57</f>
        <v>6.9999999999998952E-3</v>
      </c>
      <c r="AF67" s="232">
        <f>SMPT_FPE!J57</f>
        <v>1.0000000000000009E-2</v>
      </c>
      <c r="AG67" s="259">
        <v>6.9999999999998952E-3</v>
      </c>
      <c r="AH67" s="259">
        <f>SMPT_FPE!K57</f>
        <v>6.9999999999998952E-3</v>
      </c>
      <c r="AI67" s="233">
        <f>SMPT_FPE!L57</f>
        <v>4.0000000000000036E-3</v>
      </c>
      <c r="AK67" s="226">
        <f t="shared" si="5"/>
        <v>2070</v>
      </c>
      <c r="AL67" s="232">
        <f>TI_SMPT_CNRACL!$I57</f>
        <v>6.9999999999998952E-3</v>
      </c>
      <c r="AM67" s="232">
        <f>TI_SMPT_CNRACL!J57</f>
        <v>1.0000000000000009E-2</v>
      </c>
      <c r="AN67" s="259">
        <v>6.9999999999998952E-3</v>
      </c>
      <c r="AO67" s="259">
        <f>TI_SMPT_CNRACL!$K57</f>
        <v>6.9999999999998952E-3</v>
      </c>
      <c r="AP67" s="233">
        <f>TI_SMPT_CNRACL!L57</f>
        <v>4.0000000000000036E-3</v>
      </c>
    </row>
  </sheetData>
  <mergeCells count="6">
    <mergeCell ref="AK1:AP1"/>
    <mergeCell ref="B1:G1"/>
    <mergeCell ref="I1:N1"/>
    <mergeCell ref="P1:U1"/>
    <mergeCell ref="W1:AB1"/>
    <mergeCell ref="AD1:AI1"/>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AT57"/>
  <sheetViews>
    <sheetView topLeftCell="K1" zoomScaleNormal="100" workbookViewId="0">
      <selection activeCell="Z3" sqref="Z3"/>
    </sheetView>
  </sheetViews>
  <sheetFormatPr baseColWidth="10" defaultColWidth="10.85546875" defaultRowHeight="15" x14ac:dyDescent="0.25"/>
  <cols>
    <col min="1" max="1" width="2.42578125" style="1" customWidth="1"/>
    <col min="2" max="2" width="7.7109375" style="1" customWidth="1"/>
    <col min="3" max="3" width="10.85546875" style="2"/>
    <col min="4" max="4" width="11.7109375" style="3" customWidth="1"/>
    <col min="5" max="25" width="10.85546875" style="3"/>
    <col min="26" max="16384" width="10.85546875" style="1"/>
  </cols>
  <sheetData>
    <row r="1" spans="2:46" ht="23.25" x14ac:dyDescent="0.35">
      <c r="B1" s="58" t="s">
        <v>1</v>
      </c>
    </row>
    <row r="3" spans="2:46" ht="15.75" thickBot="1" x14ac:dyDescent="0.3">
      <c r="B3" s="207" t="s">
        <v>98</v>
      </c>
      <c r="C3" s="4"/>
      <c r="D3" s="5"/>
      <c r="E3" s="5"/>
      <c r="F3" s="5"/>
      <c r="G3" s="5"/>
      <c r="H3" s="5"/>
      <c r="I3" s="5"/>
      <c r="J3" s="215"/>
      <c r="K3" s="162"/>
      <c r="L3" s="162"/>
      <c r="M3" s="162"/>
      <c r="N3" s="162"/>
      <c r="O3" s="162"/>
      <c r="P3" s="162"/>
      <c r="Q3" s="162"/>
      <c r="R3" s="162"/>
      <c r="S3" s="162"/>
      <c r="T3" s="162"/>
      <c r="U3" s="162"/>
      <c r="V3" s="162"/>
      <c r="W3" s="162"/>
      <c r="X3" s="162"/>
      <c r="Y3" s="162"/>
      <c r="Z3" s="162"/>
      <c r="AA3" s="162"/>
      <c r="AB3" s="162"/>
      <c r="AC3" s="162"/>
    </row>
    <row r="4" spans="2:46" ht="27.75" customHeight="1" x14ac:dyDescent="0.2">
      <c r="B4" s="400" t="s">
        <v>0</v>
      </c>
      <c r="C4" s="402" t="s">
        <v>4</v>
      </c>
      <c r="D4" s="403"/>
      <c r="E4" s="403"/>
      <c r="F4" s="403"/>
      <c r="G4" s="403"/>
      <c r="H4" s="403"/>
      <c r="I4" s="403"/>
      <c r="J4" s="403"/>
      <c r="K4" s="403"/>
      <c r="L4" s="403"/>
      <c r="M4" s="403"/>
      <c r="N4" s="403"/>
      <c r="O4" s="403"/>
      <c r="P4" s="403"/>
      <c r="Q4" s="403"/>
      <c r="R4" s="403"/>
      <c r="S4" s="403"/>
      <c r="T4" s="403"/>
      <c r="U4" s="403"/>
      <c r="V4" s="403"/>
      <c r="W4" s="403"/>
      <c r="X4" s="403"/>
      <c r="Y4" s="404" t="s">
        <v>3</v>
      </c>
      <c r="Z4" s="403"/>
      <c r="AA4" s="403"/>
      <c r="AB4" s="403"/>
      <c r="AC4" s="403"/>
      <c r="AD4" s="403"/>
      <c r="AE4" s="403"/>
      <c r="AF4" s="403"/>
      <c r="AG4" s="403"/>
      <c r="AH4" s="403"/>
      <c r="AI4" s="403"/>
      <c r="AJ4" s="403"/>
      <c r="AK4" s="403"/>
      <c r="AL4" s="403"/>
      <c r="AM4" s="403"/>
      <c r="AN4" s="403"/>
      <c r="AO4" s="403"/>
      <c r="AP4" s="403"/>
      <c r="AQ4" s="403"/>
      <c r="AR4" s="403"/>
      <c r="AS4" s="403"/>
      <c r="AT4" s="405"/>
    </row>
    <row r="5" spans="2:46" s="6" customFormat="1" ht="44.25" customHeight="1" thickBot="1" x14ac:dyDescent="0.25">
      <c r="B5" s="401"/>
      <c r="C5" s="7" t="s">
        <v>2</v>
      </c>
      <c r="D5" s="8" t="str">
        <f>Z5</f>
        <v>CNAV</v>
      </c>
      <c r="E5" s="8" t="str">
        <f t="shared" ref="E5:X5" si="0">AA5</f>
        <v>MSA_SA</v>
      </c>
      <c r="F5" s="8" t="str">
        <f t="shared" si="0"/>
        <v>FPE civils et militaires</v>
      </c>
      <c r="G5" s="8" t="str">
        <f t="shared" si="0"/>
        <v>FSPOEIE</v>
      </c>
      <c r="H5" s="8" t="str">
        <f t="shared" si="0"/>
        <v>CNRACL</v>
      </c>
      <c r="I5" s="8" t="str">
        <f t="shared" si="0"/>
        <v>CANSSM</v>
      </c>
      <c r="J5" s="8" t="str">
        <f t="shared" si="0"/>
        <v>SNCF</v>
      </c>
      <c r="K5" s="8" t="str">
        <f t="shared" si="0"/>
        <v>RATP</v>
      </c>
      <c r="L5" s="8" t="str">
        <f t="shared" si="0"/>
        <v>ENIM</v>
      </c>
      <c r="M5" s="8" t="str">
        <f t="shared" si="0"/>
        <v>CNIEG</v>
      </c>
      <c r="N5" s="8" t="str">
        <f t="shared" si="0"/>
        <v>CRPCEN</v>
      </c>
      <c r="O5" s="8" t="str">
        <f t="shared" si="0"/>
        <v>BDF</v>
      </c>
      <c r="P5" s="8" t="str">
        <f t="shared" si="0"/>
        <v>MSA_EXA</v>
      </c>
      <c r="Q5" s="8" t="str">
        <f t="shared" si="0"/>
        <v>Régime général des non salariés</v>
      </c>
      <c r="R5" s="8" t="str">
        <f t="shared" si="0"/>
        <v>Auto-entrepreneurs SSI</v>
      </c>
      <c r="S5" s="265" t="str">
        <f t="shared" si="0"/>
        <v>CNAVPL_RB</v>
      </c>
      <c r="T5" s="265" t="str">
        <f t="shared" si="0"/>
        <v>Auto-entrepreneurs CNAVPL</v>
      </c>
      <c r="U5" s="265" t="str">
        <f t="shared" si="0"/>
        <v>CNBF_RB</v>
      </c>
      <c r="V5" s="265" t="str">
        <f t="shared" si="0"/>
        <v>CRPNPAC</v>
      </c>
      <c r="W5" s="265" t="str">
        <f t="shared" si="0"/>
        <v>AGIRC-ARRCO</v>
      </c>
      <c r="X5" s="265" t="str">
        <f t="shared" si="0"/>
        <v>IRCANTEC</v>
      </c>
      <c r="Y5" s="290" t="str">
        <f>C5</f>
        <v>SMPT Ensemble</v>
      </c>
      <c r="Z5" s="8" t="s">
        <v>50</v>
      </c>
      <c r="AA5" s="8" t="s">
        <v>78</v>
      </c>
      <c r="AB5" s="8" t="s">
        <v>61</v>
      </c>
      <c r="AC5" s="8" t="s">
        <v>51</v>
      </c>
      <c r="AD5" s="8" t="s">
        <v>52</v>
      </c>
      <c r="AE5" s="8" t="s">
        <v>53</v>
      </c>
      <c r="AF5" s="8" t="s">
        <v>54</v>
      </c>
      <c r="AG5" s="8" t="s">
        <v>55</v>
      </c>
      <c r="AH5" s="8" t="s">
        <v>56</v>
      </c>
      <c r="AI5" s="8" t="s">
        <v>57</v>
      </c>
      <c r="AJ5" s="8" t="s">
        <v>58</v>
      </c>
      <c r="AK5" s="8" t="s">
        <v>59</v>
      </c>
      <c r="AL5" s="8" t="s">
        <v>79</v>
      </c>
      <c r="AM5" s="8" t="s">
        <v>80</v>
      </c>
      <c r="AN5" s="8" t="s">
        <v>88</v>
      </c>
      <c r="AO5" s="265" t="s">
        <v>81</v>
      </c>
      <c r="AP5" s="265" t="s">
        <v>92</v>
      </c>
      <c r="AQ5" s="265" t="s">
        <v>82</v>
      </c>
      <c r="AR5" s="265" t="s">
        <v>89</v>
      </c>
      <c r="AS5" s="265" t="s">
        <v>91</v>
      </c>
      <c r="AT5" s="9" t="s">
        <v>90</v>
      </c>
    </row>
    <row r="6" spans="2:46" x14ac:dyDescent="0.25">
      <c r="B6" s="346">
        <v>2019</v>
      </c>
      <c r="C6" s="347">
        <v>6.0999999999999995E-3</v>
      </c>
      <c r="D6" s="348"/>
      <c r="E6" s="348"/>
      <c r="F6" s="348"/>
      <c r="G6" s="348"/>
      <c r="H6" s="348"/>
      <c r="I6" s="348"/>
      <c r="J6" s="348"/>
      <c r="K6" s="348"/>
      <c r="L6" s="348"/>
      <c r="M6" s="348"/>
      <c r="N6" s="348"/>
      <c r="O6" s="348"/>
      <c r="P6" s="348"/>
      <c r="Q6" s="348"/>
      <c r="R6" s="349"/>
      <c r="S6" s="349"/>
      <c r="T6" s="349"/>
      <c r="U6" s="349"/>
      <c r="V6" s="349"/>
      <c r="W6" s="349"/>
      <c r="X6" s="349"/>
      <c r="Y6" s="350"/>
      <c r="Z6" s="351"/>
      <c r="AA6" s="351"/>
      <c r="AB6" s="351"/>
      <c r="AC6" s="351"/>
      <c r="AD6" s="351"/>
      <c r="AE6" s="351"/>
      <c r="AF6" s="351"/>
      <c r="AG6" s="351"/>
      <c r="AH6" s="351"/>
      <c r="AI6" s="351"/>
      <c r="AJ6" s="351"/>
      <c r="AK6" s="351"/>
      <c r="AL6" s="351"/>
      <c r="AM6" s="351"/>
      <c r="AN6" s="351"/>
      <c r="AO6" s="351"/>
      <c r="AP6" s="351"/>
      <c r="AQ6" s="351"/>
      <c r="AR6" s="351"/>
      <c r="AS6" s="351"/>
      <c r="AT6" s="352"/>
    </row>
    <row r="7" spans="2:46" x14ac:dyDescent="0.25">
      <c r="B7" s="146">
        <f t="shared" ref="B7:B57" si="1">B6+1</f>
        <v>2020</v>
      </c>
      <c r="C7" s="147">
        <v>-3.78E-2</v>
      </c>
      <c r="D7" s="148">
        <f>(1+Z7)/(1+LOOKUP($B7,Prix!$B$6:$B$127,Prix!$J$6:$J$127))-1</f>
        <v>-5.0256001145803531E-2</v>
      </c>
      <c r="E7" s="148">
        <f>(1+AA7)/(1+LOOKUP($B7,Prix!$B$6:$B$127,Prix!$J$6:$J$127))-1</f>
        <v>-5.079443815181317E-2</v>
      </c>
      <c r="F7" s="148">
        <f>(1+AB7)/(1+LOOKUP($B7,Prix!$B$6:$B$127,Prix!$J$6:$J$127))-1</f>
        <v>7.7779240881183931E-3</v>
      </c>
      <c r="G7" s="148">
        <f>(1+AC7)/(1+LOOKUP($B7,Prix!$B$6:$B$127,Prix!$J$6:$J$127))-1</f>
        <v>-6.040713161326039E-5</v>
      </c>
      <c r="H7" s="148">
        <f>(1+AD7)/(1+LOOKUP($B7,Prix!$B$6:$B$127,Prix!$J$6:$J$127))-1</f>
        <v>1.1024165537308006E-2</v>
      </c>
      <c r="I7" s="148">
        <f>(1+AE7)/(1+LOOKUP($B7,Prix!$B$6:$B$127,Prix!$J$6:$J$127))-1</f>
        <v>-1.5812891950583885E-2</v>
      </c>
      <c r="J7" s="148">
        <f>(1+AF7)/(1+LOOKUP($B7,Prix!$B$6:$B$127,Prix!$J$6:$J$127))-1</f>
        <v>-8.2249345423992981E-2</v>
      </c>
      <c r="K7" s="148">
        <f>(1+AG7)/(1+LOOKUP($B7,Prix!$B$6:$B$127,Prix!$J$6:$J$127))-1</f>
        <v>-6.8992429062673E-2</v>
      </c>
      <c r="L7" s="148">
        <f>(1+AH7)/(1+LOOKUP($B7,Prix!$B$6:$B$127,Prix!$J$6:$J$127))-1</f>
        <v>-2.599229016062754E-2</v>
      </c>
      <c r="M7" s="148">
        <f>(1+AI7)/(1+LOOKUP($B7,Prix!$B$6:$B$127,Prix!$J$6:$J$127))-1</f>
        <v>-1.4316741402334521E-2</v>
      </c>
      <c r="N7" s="148">
        <f>(1+AJ7)/(1+LOOKUP($B7,Prix!$B$6:$B$127,Prix!$J$6:$J$127))-1</f>
        <v>-9.0723690773885535E-2</v>
      </c>
      <c r="O7" s="148">
        <f>(1+AK7)/(1+LOOKUP($B7,Prix!$B$6:$B$127,Prix!$J$6:$J$127))-1</f>
        <v>1.9341186358811546E-2</v>
      </c>
      <c r="P7" s="148">
        <f>(1+AL7)/(1+LOOKUP($B7,Prix!$B$6:$B$127,Prix!$J$6:$J$127))-1</f>
        <v>1.4448122129930629E-2</v>
      </c>
      <c r="Q7" s="148">
        <f>(1+AM7)/(1+LOOKUP($B7,Prix!$B$6:$B$127,Prix!$J$6:$J$127))-1</f>
        <v>-2.8225186344183362E-2</v>
      </c>
      <c r="R7" s="148">
        <f>(1+AN7)/(1+LOOKUP($B7,Prix!$B$6:$B$127,Prix!$J$6:$J$127))-1</f>
        <v>0.44483181144179418</v>
      </c>
      <c r="S7" s="266">
        <f>(1+AO7)/(1+LOOKUP($B7,Prix!$B$6:$B$127,Prix!$J$6:$J$127))-1</f>
        <v>-5.4600862618622736E-2</v>
      </c>
      <c r="T7" s="266">
        <f>(1+AP7)/(1+LOOKUP($B7,Prix!$B$6:$B$127,Prix!$J$6:$J$127))-1</f>
        <v>0.14842662832197018</v>
      </c>
      <c r="U7" s="266">
        <f>(1+AQ7)/(1+LOOKUP($B7,Prix!$B$6:$B$127,Prix!$J$6:$J$127))-1</f>
        <v>-5.6004380624263272E-2</v>
      </c>
      <c r="V7" s="266">
        <f>(1+AR7)/(1+LOOKUP($B7,Prix!$B$6:$B$127,Prix!$J$6:$J$127))-1</f>
        <v>-4.7741812279195051E-3</v>
      </c>
      <c r="W7" s="266">
        <f>(1+AS7)/(1+LOOKUP($B7,Prix!$B$6:$B$127,Prix!$J$6:$J$127))-1</f>
        <v>-5.0256001145803531E-2</v>
      </c>
      <c r="X7" s="266">
        <f>(1+AT7)/(1+LOOKUP($B7,Prix!$B$6:$B$127,Prix!$J$6:$J$127))-1</f>
        <v>1.8640363769351076E-2</v>
      </c>
      <c r="Y7" s="291">
        <v>-4.5699999999999998E-2</v>
      </c>
      <c r="Z7" s="117">
        <v>-4.5699999999999963E-2</v>
      </c>
      <c r="AA7" s="117">
        <v>-4.6241019933218719E-2</v>
      </c>
      <c r="AB7" s="117">
        <v>1.2612318811749512E-2</v>
      </c>
      <c r="AC7" s="117">
        <v>4.7363864636491559E-3</v>
      </c>
      <c r="AD7" s="117">
        <v>1.5874132751820813E-2</v>
      </c>
      <c r="AE7" s="117">
        <v>-1.1091664338334861E-2</v>
      </c>
      <c r="AF7" s="117">
        <v>-7.784681901808288E-2</v>
      </c>
      <c r="AG7" s="117">
        <v>-6.4526308123704634E-2</v>
      </c>
      <c r="AH7" s="117">
        <v>-2.1319893970282222E-2</v>
      </c>
      <c r="AI7" s="117">
        <v>-9.5883366311665386E-3</v>
      </c>
      <c r="AJ7" s="117">
        <v>-8.6361816509153089E-2</v>
      </c>
      <c r="AK7" s="117">
        <v>2.4231051015622507E-2</v>
      </c>
      <c r="AL7" s="117">
        <v>1.9314514349684675E-2</v>
      </c>
      <c r="AM7" s="117">
        <v>-2.3563501542994469E-2</v>
      </c>
      <c r="AN7" s="117">
        <v>0.45176279010168963</v>
      </c>
      <c r="AO7" s="117">
        <v>-5.0065704135549782E-2</v>
      </c>
      <c r="AP7" s="117">
        <v>0.15393572660615895</v>
      </c>
      <c r="AQ7" s="117">
        <v>-5.1475954934079304E-2</v>
      </c>
      <c r="AR7" s="117">
        <v>0</v>
      </c>
      <c r="AS7" s="117">
        <v>-4.5699999999999963E-2</v>
      </c>
      <c r="AT7" s="120">
        <v>2.3526866521770495E-2</v>
      </c>
    </row>
    <row r="8" spans="2:46" x14ac:dyDescent="0.25">
      <c r="B8" s="146">
        <f t="shared" si="1"/>
        <v>2021</v>
      </c>
      <c r="C8" s="147">
        <v>3.32E-2</v>
      </c>
      <c r="D8" s="148">
        <f>(1+Z8)/(1+LOOKUP($B8,Prix!$B$6:$B$127,Prix!$J$6:$J$127))-1</f>
        <v>4.975960544856739E-2</v>
      </c>
      <c r="E8" s="148">
        <f>(1+AA8)/(1+LOOKUP($B8,Prix!$B$6:$B$127,Prix!$J$6:$J$127))-1</f>
        <v>4.9367417625818755E-2</v>
      </c>
      <c r="F8" s="148">
        <f>(1+AB8)/(1+LOOKUP($B8,Prix!$B$6:$B$127,Prix!$J$6:$J$127))-1</f>
        <v>-1.563737887633132E-2</v>
      </c>
      <c r="G8" s="148">
        <f>(1+AC8)/(1+LOOKUP($B8,Prix!$B$6:$B$127,Prix!$J$6:$J$127))-1</f>
        <v>-1.2757322618370814E-3</v>
      </c>
      <c r="H8" s="148">
        <f>(1+AD8)/(1+LOOKUP($B8,Prix!$B$6:$B$127,Prix!$J$6:$J$127))-1</f>
        <v>2.7920393749242711E-2</v>
      </c>
      <c r="I8" s="148">
        <f>(1+AE8)/(1+LOOKUP($B8,Prix!$B$6:$B$127,Prix!$J$6:$J$127))-1</f>
        <v>5.0320894907380787E-2</v>
      </c>
      <c r="J8" s="148">
        <f>(1+AF8)/(1+LOOKUP($B8,Prix!$B$6:$B$127,Prix!$J$6:$J$127))-1</f>
        <v>7.3143569706112688E-2</v>
      </c>
      <c r="K8" s="148">
        <f>(1+AG8)/(1+LOOKUP($B8,Prix!$B$6:$B$127,Prix!$J$6:$J$127))-1</f>
        <v>2.0237978404286538E-2</v>
      </c>
      <c r="L8" s="148">
        <f>(1+AH8)/(1+LOOKUP($B8,Prix!$B$6:$B$127,Prix!$J$6:$J$127))-1</f>
        <v>2.4879085284428504E-2</v>
      </c>
      <c r="M8" s="148">
        <f>(1+AI8)/(1+LOOKUP($B8,Prix!$B$6:$B$127,Prix!$J$6:$J$127))-1</f>
        <v>-4.8283134883916445E-2</v>
      </c>
      <c r="N8" s="148">
        <f>(1+AJ8)/(1+LOOKUP($B8,Prix!$B$6:$B$127,Prix!$J$6:$J$127))-1</f>
        <v>8.0211040945203038E-2</v>
      </c>
      <c r="O8" s="148">
        <f>(1+AK8)/(1+LOOKUP($B8,Prix!$B$6:$B$127,Prix!$J$6:$J$127))-1</f>
        <v>2.6741737310149283E-2</v>
      </c>
      <c r="P8" s="148">
        <f>(1+AL8)/(1+LOOKUP($B8,Prix!$B$6:$B$127,Prix!$J$6:$J$127))-1</f>
        <v>3.4363352576112227E-3</v>
      </c>
      <c r="Q8" s="148">
        <f>(1+AM8)/(1+LOOKUP($B8,Prix!$B$6:$B$127,Prix!$J$6:$J$127))-1</f>
        <v>2.2366415827450137E-2</v>
      </c>
      <c r="R8" s="148">
        <f>(1+AN8)/(1+LOOKUP($B8,Prix!$B$6:$B$127,Prix!$J$6:$J$127))-1</f>
        <v>-9.6599203097606612E-2</v>
      </c>
      <c r="S8" s="266">
        <f>(1+AO8)/(1+LOOKUP($B8,Prix!$B$6:$B$127,Prix!$J$6:$J$127))-1</f>
        <v>3.3382956343768422E-2</v>
      </c>
      <c r="T8" s="266">
        <f>(1+AP8)/(1+LOOKUP($B8,Prix!$B$6:$B$127,Prix!$J$6:$J$127))-1</f>
        <v>-8.8132240124857208E-2</v>
      </c>
      <c r="U8" s="266">
        <f>(1+AQ8)/(1+LOOKUP($B8,Prix!$B$6:$B$127,Prix!$J$6:$J$127))-1</f>
        <v>7.0980808910956483E-2</v>
      </c>
      <c r="V8" s="266">
        <f>(1+AR8)/(1+LOOKUP($B8,Prix!$B$6:$B$127,Prix!$J$6:$J$127))-1</f>
        <v>-1.6157820573038939E-2</v>
      </c>
      <c r="W8" s="266">
        <f>(1+AS8)/(1+LOOKUP($B8,Prix!$B$6:$B$127,Prix!$J$6:$J$127))-1</f>
        <v>4.975960544856739E-2</v>
      </c>
      <c r="X8" s="266">
        <f>(1+AT8)/(1+LOOKUP($B8,Prix!$B$6:$B$127,Prix!$J$6:$J$127))-1</f>
        <v>5.2653187303630666E-4</v>
      </c>
      <c r="Y8" s="291">
        <v>6.7000000000000004E-2</v>
      </c>
      <c r="Z8" s="117">
        <v>6.6999999999999948E-2</v>
      </c>
      <c r="AA8" s="117">
        <v>6.6601371204701554E-2</v>
      </c>
      <c r="AB8" s="117">
        <v>5.28989006154168E-4</v>
      </c>
      <c r="AC8" s="117">
        <v>1.5126499577269525E-2</v>
      </c>
      <c r="AD8" s="117">
        <v>4.4802118921100753E-2</v>
      </c>
      <c r="AE8" s="117">
        <v>6.7570507618549325E-2</v>
      </c>
      <c r="AF8" s="117">
        <v>9.0768003391728191E-2</v>
      </c>
      <c r="AG8" s="117">
        <v>3.6993533859794647E-2</v>
      </c>
      <c r="AH8" s="117">
        <v>4.1710862489519718E-2</v>
      </c>
      <c r="AI8" s="117">
        <v>-3.2652914240360098E-2</v>
      </c>
      <c r="AJ8" s="117">
        <v>9.7951545007322283E-2</v>
      </c>
      <c r="AK8" s="117">
        <v>4.360410519111424E-2</v>
      </c>
      <c r="AL8" s="117">
        <v>1.9915954245896206E-2</v>
      </c>
      <c r="AM8" s="117">
        <v>3.9156927001165354E-2</v>
      </c>
      <c r="AN8" s="117">
        <v>-8.176248610465231E-2</v>
      </c>
      <c r="AO8" s="117">
        <v>5.0354394183081741E-2</v>
      </c>
      <c r="AP8" s="117">
        <v>-7.3156468645956818E-2</v>
      </c>
      <c r="AQ8" s="117">
        <v>8.8569723179330762E-2</v>
      </c>
      <c r="AR8" s="117">
        <v>0</v>
      </c>
      <c r="AS8" s="117">
        <v>6.6999999999999948E-2</v>
      </c>
      <c r="AT8" s="120">
        <v>1.6958362626608547E-2</v>
      </c>
    </row>
    <row r="9" spans="2:46" x14ac:dyDescent="0.25">
      <c r="B9" s="146">
        <f t="shared" si="1"/>
        <v>2022</v>
      </c>
      <c r="C9" s="147">
        <v>-2.0000000000000001E-4</v>
      </c>
      <c r="D9" s="148">
        <f>(1+Z9)/(1+LOOKUP($B9,Prix!$B$6:$B$127,Prix!$J$6:$J$127))-1</f>
        <v>4.1657185047672129E-5</v>
      </c>
      <c r="E9" s="148">
        <f>(1+AA9)/(1+LOOKUP($B9,Prix!$B$6:$B$127,Prix!$J$6:$J$127))-1</f>
        <v>4.1657185047894174E-5</v>
      </c>
      <c r="F9" s="148">
        <f>(1+AB9)/(1+LOOKUP($B9,Prix!$B$6:$B$127,Prix!$J$6:$J$127))-1</f>
        <v>-2.8350085034723693E-2</v>
      </c>
      <c r="G9" s="148">
        <f>(1+AC9)/(1+LOOKUP($B9,Prix!$B$6:$B$127,Prix!$J$6:$J$127))-1</f>
        <v>-1.1616202602985903E-2</v>
      </c>
      <c r="H9" s="148">
        <f>(1+AD9)/(1+LOOKUP($B9,Prix!$B$6:$B$127,Prix!$J$6:$J$127))-1</f>
        <v>-1.3651354963357343E-2</v>
      </c>
      <c r="I9" s="148">
        <f>(1+AE9)/(1+LOOKUP($B9,Prix!$B$6:$B$127,Prix!$J$6:$J$127))-1</f>
        <v>-4.2839469903822591E-3</v>
      </c>
      <c r="J9" s="148">
        <f>(1+AF9)/(1+LOOKUP($B9,Prix!$B$6:$B$127,Prix!$J$6:$J$127))-1</f>
        <v>4.7391512828317106E-2</v>
      </c>
      <c r="K9" s="148">
        <f>(1+AG9)/(1+LOOKUP($B9,Prix!$B$6:$B$127,Prix!$J$6:$J$127))-1</f>
        <v>-1.1711784641663447E-2</v>
      </c>
      <c r="L9" s="148">
        <f>(1+AH9)/(1+LOOKUP($B9,Prix!$B$6:$B$127,Prix!$J$6:$J$127))-1</f>
        <v>-1.9351979437106537E-2</v>
      </c>
      <c r="M9" s="148">
        <f>(1+AI9)/(1+LOOKUP($B9,Prix!$B$6:$B$127,Prix!$J$6:$J$127))-1</f>
        <v>-7.17947954230439E-2</v>
      </c>
      <c r="N9" s="148">
        <f>(1+AJ9)/(1+LOOKUP($B9,Prix!$B$6:$B$127,Prix!$J$6:$J$127))-1</f>
        <v>-8.7824814466925694E-2</v>
      </c>
      <c r="O9" s="148">
        <f>(1+AK9)/(1+LOOKUP($B9,Prix!$B$6:$B$127,Prix!$J$6:$J$127))-1</f>
        <v>-0.11281985110346193</v>
      </c>
      <c r="P9" s="148">
        <f>(1+AL9)/(1+LOOKUP($B9,Prix!$B$6:$B$127,Prix!$J$6:$J$127))-1</f>
        <v>-4.9859052832444961E-3</v>
      </c>
      <c r="Q9" s="148">
        <f>(1+AM9)/(1+LOOKUP($B9,Prix!$B$6:$B$127,Prix!$J$6:$J$127))-1</f>
        <v>1.8319469267327193E-2</v>
      </c>
      <c r="R9" s="148">
        <f>(1+AN9)/(1+LOOKUP($B9,Prix!$B$6:$B$127,Prix!$J$6:$J$127))-1</f>
        <v>-8.7625427912759735E-3</v>
      </c>
      <c r="S9" s="266">
        <f>(1+AO9)/(1+LOOKUP($B9,Prix!$B$6:$B$127,Prix!$J$6:$J$127))-1</f>
        <v>-3.4070957336714169E-2</v>
      </c>
      <c r="T9" s="266">
        <f>(1+AP9)/(1+LOOKUP($B9,Prix!$B$6:$B$127,Prix!$J$6:$J$127))-1</f>
        <v>6.9888278814866922E-2</v>
      </c>
      <c r="U9" s="266">
        <f>(1+AQ9)/(1+LOOKUP($B9,Prix!$B$6:$B$127,Prix!$J$6:$J$127))-1</f>
        <v>-1.9036765791356602E-2</v>
      </c>
      <c r="V9" s="266">
        <f>(1+AR9)/(1+LOOKUP($B9,Prix!$B$6:$B$127,Prix!$J$6:$J$127))-1</f>
        <v>-9.5848778401015355E-3</v>
      </c>
      <c r="W9" s="266">
        <f>(1+AS9)/(1+LOOKUP($B9,Prix!$B$6:$B$127,Prix!$J$6:$J$127))-1</f>
        <v>4.1657185047672129E-5</v>
      </c>
      <c r="X9" s="266">
        <f>(1+AT9)/(1+LOOKUP($B9,Prix!$B$6:$B$127,Prix!$J$6:$J$127))-1</f>
        <v>-2.1576571962234836E-2</v>
      </c>
      <c r="Y9" s="291">
        <v>5.2274927395934201E-2</v>
      </c>
      <c r="Z9" s="117">
        <v>5.2274927395934201E-2</v>
      </c>
      <c r="AA9" s="117">
        <v>5.2274927395934423E-2</v>
      </c>
      <c r="AB9" s="117">
        <v>2.2400253407802717E-2</v>
      </c>
      <c r="AC9" s="117">
        <v>4.0008164832687099E-2</v>
      </c>
      <c r="AD9" s="117">
        <v>3.7866714237241306E-2</v>
      </c>
      <c r="AE9" s="117">
        <v>4.7723392180434754E-2</v>
      </c>
      <c r="AF9" s="117">
        <v>0.10209791781963173</v>
      </c>
      <c r="AG9" s="117">
        <v>3.990759043952341E-2</v>
      </c>
      <c r="AH9" s="117">
        <v>3.1868339908404764E-2</v>
      </c>
      <c r="AI9" s="117">
        <v>-2.33136217504476E-2</v>
      </c>
      <c r="AJ9" s="117">
        <v>-4.0180906232412883E-2</v>
      </c>
      <c r="AK9" s="117">
        <v>-6.6481460987306451E-2</v>
      </c>
      <c r="AL9" s="117">
        <v>4.698476983770572E-2</v>
      </c>
      <c r="AM9" s="117">
        <v>7.1507409606700989E-2</v>
      </c>
      <c r="AN9" s="117">
        <v>4.3010874419437961E-2</v>
      </c>
      <c r="AO9" s="117">
        <v>1.6380573684496413E-2</v>
      </c>
      <c r="AP9" s="117">
        <v>0.12576971451435637</v>
      </c>
      <c r="AQ9" s="117">
        <v>3.2200017507845402E-2</v>
      </c>
      <c r="AR9" s="117">
        <v>4.2145587911040172E-2</v>
      </c>
      <c r="AS9" s="117">
        <v>5.2274927395934201E-2</v>
      </c>
      <c r="AT9" s="120">
        <v>2.9527554481071583E-2</v>
      </c>
    </row>
    <row r="10" spans="2:46" x14ac:dyDescent="0.25">
      <c r="B10" s="146">
        <f t="shared" si="1"/>
        <v>2023</v>
      </c>
      <c r="C10" s="147">
        <v>-9.5999999999999992E-3</v>
      </c>
      <c r="D10" s="148">
        <f>(1+Z10)/(1+LOOKUP($B10,Prix!$B$6:$B$127,Prix!$J$6:$J$127))-1</f>
        <v>-5.0634843148712472E-3</v>
      </c>
      <c r="E10" s="148">
        <f>(1+AA10)/(1+LOOKUP($B10,Prix!$B$6:$B$127,Prix!$J$6:$J$127))-1</f>
        <v>-5.0634843148712472E-3</v>
      </c>
      <c r="F10" s="148">
        <f>(1+AB10)/(1+LOOKUP($B10,Prix!$B$6:$B$127,Prix!$J$6:$J$127))-1</f>
        <v>-4.9015748223246725E-5</v>
      </c>
      <c r="G10" s="148">
        <f>(1+AC10)/(1+LOOKUP($B10,Prix!$B$6:$B$127,Prix!$J$6:$J$127))-1</f>
        <v>-4.14666060560831E-3</v>
      </c>
      <c r="H10" s="148">
        <f>(1+AD10)/(1+LOOKUP($B10,Prix!$B$6:$B$127,Prix!$J$6:$J$127))-1</f>
        <v>-1.2911410076343555E-2</v>
      </c>
      <c r="I10" s="148">
        <f>(1+AE10)/(1+LOOKUP($B10,Prix!$B$6:$B$127,Prix!$J$6:$J$127))-1</f>
        <v>-3.4333821688240507E-3</v>
      </c>
      <c r="J10" s="148">
        <f>(1+AF10)/(1+LOOKUP($B10,Prix!$B$6:$B$127,Prix!$J$6:$J$127))-1</f>
        <v>-2.4766159741954619E-2</v>
      </c>
      <c r="K10" s="148">
        <f>(1+AG10)/(1+LOOKUP($B10,Prix!$B$6:$B$127,Prix!$J$6:$J$127))-1</f>
        <v>1.2654667347637982E-3</v>
      </c>
      <c r="L10" s="148">
        <f>(1+AH10)/(1+LOOKUP($B10,Prix!$B$6:$B$127,Prix!$J$6:$J$127))-1</f>
        <v>0.2404995036619344</v>
      </c>
      <c r="M10" s="148">
        <f>(1+AI10)/(1+LOOKUP($B10,Prix!$B$6:$B$127,Prix!$J$6:$J$127))-1</f>
        <v>-1.7409252371977768E-2</v>
      </c>
      <c r="N10" s="148">
        <f>(1+AJ10)/(1+LOOKUP($B10,Prix!$B$6:$B$127,Prix!$J$6:$J$127))-1</f>
        <v>-1.4551226596363875E-2</v>
      </c>
      <c r="O10" s="148">
        <f>(1+AK10)/(1+LOOKUP($B10,Prix!$B$6:$B$127,Prix!$J$6:$J$127))-1</f>
        <v>-0.11983625231056283</v>
      </c>
      <c r="P10" s="148">
        <f>(1+AL10)/(1+LOOKUP($B10,Prix!$B$6:$B$127,Prix!$J$6:$J$127))-1</f>
        <v>9.1202390719178128E-2</v>
      </c>
      <c r="Q10" s="148">
        <f>(1+AM10)/(1+LOOKUP($B10,Prix!$B$6:$B$127,Prix!$J$6:$J$127))-1</f>
        <v>-3.0379562066811139E-2</v>
      </c>
      <c r="R10" s="148">
        <f>(1+AN10)/(1+LOOKUP($B10,Prix!$B$6:$B$127,Prix!$J$6:$J$127))-1</f>
        <v>-4.3402676707686716E-2</v>
      </c>
      <c r="S10" s="266">
        <f>(1+AO10)/(1+LOOKUP($B10,Prix!$B$6:$B$127,Prix!$J$6:$J$127))-1</f>
        <v>-3.5912240900380699E-2</v>
      </c>
      <c r="T10" s="266">
        <f>(1+AP10)/(1+LOOKUP($B10,Prix!$B$6:$B$127,Prix!$J$6:$J$127))-1</f>
        <v>-3.0741924226904693E-2</v>
      </c>
      <c r="U10" s="266">
        <f>(1+AQ10)/(1+LOOKUP($B10,Prix!$B$6:$B$127,Prix!$J$6:$J$127))-1</f>
        <v>-7.4045808982863615E-2</v>
      </c>
      <c r="V10" s="266">
        <f>(1+AR10)/(1+LOOKUP($B10,Prix!$B$6:$B$127,Prix!$J$6:$J$127))-1</f>
        <v>-6.5400570228344446E-3</v>
      </c>
      <c r="W10" s="266">
        <f>(1+AS10)/(1+LOOKUP($B10,Prix!$B$6:$B$127,Prix!$J$6:$J$127))-1</f>
        <v>-5.0634843148712472E-3</v>
      </c>
      <c r="X10" s="266">
        <f>(1+AT10)/(1+LOOKUP($B10,Prix!$B$6:$B$127,Prix!$J$6:$J$127))-1</f>
        <v>1.6730303787457768E-2</v>
      </c>
      <c r="Y10" s="291">
        <v>4.3435340572556713E-2</v>
      </c>
      <c r="Z10" s="117">
        <v>4.3435340572556713E-2</v>
      </c>
      <c r="AA10" s="117">
        <v>4.3435340572556713E-2</v>
      </c>
      <c r="AB10" s="117">
        <v>4.8694242657407516E-2</v>
      </c>
      <c r="AC10" s="117">
        <v>4.4396855447363492E-2</v>
      </c>
      <c r="AD10" s="117">
        <v>3.5204862586661223E-2</v>
      </c>
      <c r="AE10" s="117">
        <v>4.5144903103546463E-2</v>
      </c>
      <c r="AF10" s="117">
        <v>2.2772245470159769E-2</v>
      </c>
      <c r="AG10" s="117">
        <v>5.0072800440431164E-2</v>
      </c>
      <c r="AH10" s="117">
        <v>0.30096845545190098</v>
      </c>
      <c r="AI10" s="117">
        <v>3.0487770055028784E-2</v>
      </c>
      <c r="AJ10" s="117">
        <v>3.3485112148246898E-2</v>
      </c>
      <c r="AK10" s="117">
        <v>-7.6932100338557463E-2</v>
      </c>
      <c r="AL10" s="117">
        <v>0.1443937580375132</v>
      </c>
      <c r="AM10" s="117">
        <v>1.6885214213121058E-2</v>
      </c>
      <c r="AN10" s="117">
        <v>3.227279413874129E-3</v>
      </c>
      <c r="AO10" s="117">
        <v>1.1082841366237606E-2</v>
      </c>
      <c r="AP10" s="117">
        <v>1.6505188474828181E-2</v>
      </c>
      <c r="AQ10" s="117">
        <v>-2.8909572191920252E-2</v>
      </c>
      <c r="AR10" s="117">
        <v>4.1886791371552823E-2</v>
      </c>
      <c r="AS10" s="117">
        <v>4.3435340572556713E-2</v>
      </c>
      <c r="AT10" s="120">
        <v>6.6291480991988783E-2</v>
      </c>
    </row>
    <row r="11" spans="2:46" x14ac:dyDescent="0.25">
      <c r="B11" s="146">
        <f t="shared" si="1"/>
        <v>2024</v>
      </c>
      <c r="C11" s="147">
        <v>3.7000000000000002E-3</v>
      </c>
      <c r="D11" s="148">
        <f>(1+Z11)/(1+LOOKUP($B11,Prix!$B$6:$B$127,Prix!$J$6:$J$127))-1</f>
        <v>8.8184777165747352E-3</v>
      </c>
      <c r="E11" s="148">
        <f>(1+AA11)/(1+LOOKUP($B11,Prix!$B$6:$B$127,Prix!$J$6:$J$127))-1</f>
        <v>8.8184777165747352E-3</v>
      </c>
      <c r="F11" s="148">
        <f>(1+AB11)/(1+LOOKUP($B11,Prix!$B$6:$B$127,Prix!$J$6:$J$127))-1</f>
        <v>-1.5115915916452449E-2</v>
      </c>
      <c r="G11" s="148">
        <f>(1+AC11)/(1+LOOKUP($B11,Prix!$B$6:$B$127,Prix!$J$6:$J$127))-1</f>
        <v>1.2069784020340313E-2</v>
      </c>
      <c r="H11" s="148">
        <f>(1+AD11)/(1+LOOKUP($B11,Prix!$B$6:$B$127,Prix!$J$6:$J$127))-1</f>
        <v>2.7281372245453461E-2</v>
      </c>
      <c r="I11" s="148">
        <f>(1+AE11)/(1+LOOKUP($B11,Prix!$B$6:$B$127,Prix!$J$6:$J$127))-1</f>
        <v>-2.2092103403982821E-2</v>
      </c>
      <c r="J11" s="148">
        <f>(1+AF11)/(1+LOOKUP($B11,Prix!$B$6:$B$127,Prix!$J$6:$J$127))-1</f>
        <v>4.9930879043171172E-2</v>
      </c>
      <c r="K11" s="148">
        <f>(1+AG11)/(1+LOOKUP($B11,Prix!$B$6:$B$127,Prix!$J$6:$J$127))-1</f>
        <v>7.5776208005533086E-2</v>
      </c>
      <c r="L11" s="148">
        <f>(1+AH11)/(1+LOOKUP($B11,Prix!$B$6:$B$127,Prix!$J$6:$J$127))-1</f>
        <v>-4.1102195518854523E-2</v>
      </c>
      <c r="M11" s="148">
        <f>(1+AI11)/(1+LOOKUP($B11,Prix!$B$6:$B$127,Prix!$J$6:$J$127))-1</f>
        <v>1.7648144080315564E-2</v>
      </c>
      <c r="N11" s="148">
        <f>(1+AJ11)/(1+LOOKUP($B11,Prix!$B$6:$B$127,Prix!$J$6:$J$127))-1</f>
        <v>3.4506974251105715E-2</v>
      </c>
      <c r="O11" s="148">
        <f>(1+AK11)/(1+LOOKUP($B11,Prix!$B$6:$B$127,Prix!$J$6:$J$127))-1</f>
        <v>-3.7637618086379887E-2</v>
      </c>
      <c r="P11" s="148">
        <f>(1+AL11)/(1+LOOKUP($B11,Prix!$B$6:$B$127,Prix!$J$6:$J$127))-1</f>
        <v>-2.4645271177277217E-2</v>
      </c>
      <c r="Q11" s="148">
        <f>(1+AM11)/(1+LOOKUP($B11,Prix!$B$6:$B$127,Prix!$J$6:$J$127))-1</f>
        <v>3.5183484693892764E-2</v>
      </c>
      <c r="R11" s="148">
        <f>(1+AN11)/(1+LOOKUP($B11,Prix!$B$6:$B$127,Prix!$J$6:$J$127))-1</f>
        <v>-1.902930599290209E-2</v>
      </c>
      <c r="S11" s="266">
        <f>(1+AO11)/(1+LOOKUP($B11,Prix!$B$6:$B$127,Prix!$J$6:$J$127))-1</f>
        <v>6.3352230238731044E-2</v>
      </c>
      <c r="T11" s="266">
        <f>(1+AP11)/(1+LOOKUP($B11,Prix!$B$6:$B$127,Prix!$J$6:$J$127))-1</f>
        <v>0.18814545460107235</v>
      </c>
      <c r="U11" s="266">
        <f>(1+AQ11)/(1+LOOKUP($B11,Prix!$B$6:$B$127,Prix!$J$6:$J$127))-1</f>
        <v>1.5093992280740931E-2</v>
      </c>
      <c r="V11" s="266">
        <f>(1+AR11)/(1+LOOKUP($B11,Prix!$B$6:$B$127,Prix!$J$6:$J$127))-1</f>
        <v>6.6897594501473812E-3</v>
      </c>
      <c r="W11" s="266">
        <f>(1+AS11)/(1+LOOKUP($B11,Prix!$B$6:$B$127,Prix!$J$6:$J$127))-1</f>
        <v>8.8184777165747352E-3</v>
      </c>
      <c r="X11" s="266">
        <f>(1+AT11)/(1+LOOKUP($B11,Prix!$B$6:$B$127,Prix!$J$6:$J$127))-1</f>
        <v>1.1159253109223055E-2</v>
      </c>
      <c r="Y11" s="291">
        <f>(C11+1)*(1+Prix!I81)-1</f>
        <v>2.3779126585511179E-2</v>
      </c>
      <c r="Z11" s="117">
        <v>2.8999999999999915E-2</v>
      </c>
      <c r="AA11" s="117">
        <v>2.8999999999999915E-2</v>
      </c>
      <c r="AB11" s="117">
        <v>4.5867962449193111E-3</v>
      </c>
      <c r="AC11" s="117">
        <v>3.2316349036495939E-2</v>
      </c>
      <c r="AD11" s="117">
        <v>4.7832246722143923E-2</v>
      </c>
      <c r="AE11" s="117">
        <v>-2.5289506245442794E-3</v>
      </c>
      <c r="AF11" s="117">
        <v>7.093485934240884E-2</v>
      </c>
      <c r="AG11" s="117">
        <v>9.7297226893870548E-2</v>
      </c>
      <c r="AH11" s="117">
        <v>-2.1919341679315085E-2</v>
      </c>
      <c r="AI11" s="117">
        <v>3.8006304790188183E-2</v>
      </c>
      <c r="AJ11" s="117">
        <v>5.5202397674023018E-2</v>
      </c>
      <c r="AK11" s="117">
        <v>-1.8385455002213558E-2</v>
      </c>
      <c r="AL11" s="117">
        <v>-5.1331947940865819E-3</v>
      </c>
      <c r="AM11" s="117">
        <v>5.5892441781069557E-2</v>
      </c>
      <c r="AN11" s="117">
        <v>5.9511837856884853E-4</v>
      </c>
      <c r="AO11" s="117">
        <v>8.4624706113942016E-2</v>
      </c>
      <c r="AP11" s="117">
        <v>0.21191443236826846</v>
      </c>
      <c r="AQ11" s="117">
        <v>3.5401056908814121E-2</v>
      </c>
      <c r="AR11" s="117">
        <v>2.6828696495417192E-2</v>
      </c>
      <c r="AS11" s="117">
        <v>2.8999999999999915E-2</v>
      </c>
      <c r="AT11" s="120">
        <v>3.1387602856449481E-2</v>
      </c>
    </row>
    <row r="12" spans="2:46" x14ac:dyDescent="0.25">
      <c r="B12" s="146">
        <f t="shared" si="1"/>
        <v>2025</v>
      </c>
      <c r="C12" s="147">
        <v>3.9000000000000003E-3</v>
      </c>
      <c r="D12" s="148">
        <f>(1+Z12)/(1+LOOKUP($B12,Prix!$B$6:$B$127,Prix!$J$6:$J$127))-1</f>
        <v>9.92028629620334E-3</v>
      </c>
      <c r="E12" s="148">
        <f>(1+AA12)/(1+LOOKUP($B12,Prix!$B$6:$B$127,Prix!$J$6:$J$127))-1</f>
        <v>9.92028629620334E-3</v>
      </c>
      <c r="F12" s="148">
        <f>(1+AB12)/(1+LOOKUP($B12,Prix!$B$6:$B$127,Prix!$J$6:$J$127))-1</f>
        <v>3.4031539375616315E-3</v>
      </c>
      <c r="G12" s="148">
        <f>(1+AC12)/(1+LOOKUP($B12,Prix!$B$6:$B$127,Prix!$J$6:$J$127))-1</f>
        <v>-2.0439012323156813E-3</v>
      </c>
      <c r="H12" s="148">
        <f>(1+AD12)/(1+LOOKUP($B12,Prix!$B$6:$B$127,Prix!$J$6:$J$127))-1</f>
        <v>-2.7767995775592746E-3</v>
      </c>
      <c r="I12" s="148">
        <f>(1+AE12)/(1+LOOKUP($B12,Prix!$B$6:$B$127,Prix!$J$6:$J$127))-1</f>
        <v>-3.8487958745137774E-2</v>
      </c>
      <c r="J12" s="148">
        <f>(1+AF12)/(1+LOOKUP($B12,Prix!$B$6:$B$127,Prix!$J$6:$J$127))-1</f>
        <v>-1.1475188996578067E-3</v>
      </c>
      <c r="K12" s="148">
        <f>(1+AG12)/(1+LOOKUP($B12,Prix!$B$6:$B$127,Prix!$J$6:$J$127))-1</f>
        <v>1.1476104792301767E-2</v>
      </c>
      <c r="L12" s="148">
        <f>(1+AH12)/(1+LOOKUP($B12,Prix!$B$6:$B$127,Prix!$J$6:$J$127))-1</f>
        <v>4.7114551718080433E-2</v>
      </c>
      <c r="M12" s="148">
        <f>(1+AI12)/(1+LOOKUP($B12,Prix!$B$6:$B$127,Prix!$J$6:$J$127))-1</f>
        <v>1.527434989915033E-3</v>
      </c>
      <c r="N12" s="148">
        <f>(1+AJ12)/(1+LOOKUP($B12,Prix!$B$6:$B$127,Prix!$J$6:$J$127))-1</f>
        <v>3.3265986735149244E-3</v>
      </c>
      <c r="O12" s="148">
        <f>(1+AK12)/(1+LOOKUP($B12,Prix!$B$6:$B$127,Prix!$J$6:$J$127))-1</f>
        <v>-2.105952819450474E-3</v>
      </c>
      <c r="P12" s="148">
        <f>(1+AL12)/(1+LOOKUP($B12,Prix!$B$6:$B$127,Prix!$J$6:$J$127))-1</f>
        <v>1.7680902214705085E-2</v>
      </c>
      <c r="Q12" s="148">
        <f>(1+AM12)/(1+LOOKUP($B12,Prix!$B$6:$B$127,Prix!$J$6:$J$127))-1</f>
        <v>1.7680902214705085E-2</v>
      </c>
      <c r="R12" s="148">
        <f>(1+AN12)/(1+LOOKUP($B12,Prix!$B$6:$B$127,Prix!$J$6:$J$127))-1</f>
        <v>1.790037205456807E-2</v>
      </c>
      <c r="S12" s="266">
        <f>(1+AO12)/(1+LOOKUP($B12,Prix!$B$6:$B$127,Prix!$J$6:$J$127))-1</f>
        <v>1.7680902214705085E-2</v>
      </c>
      <c r="T12" s="266">
        <f>(1+AP12)/(1+LOOKUP($B12,Prix!$B$6:$B$127,Prix!$J$6:$J$127))-1</f>
        <v>1.790037205456807E-2</v>
      </c>
      <c r="U12" s="266">
        <f>(1+AQ12)/(1+LOOKUP($B12,Prix!$B$6:$B$127,Prix!$J$6:$J$127))-1</f>
        <v>1.7680902214705085E-2</v>
      </c>
      <c r="V12" s="266">
        <f>(1+AR12)/(1+LOOKUP($B12,Prix!$B$6:$B$127,Prix!$J$6:$J$127))-1</f>
        <v>1.2062906210527524E-2</v>
      </c>
      <c r="W12" s="266">
        <f>(1+AS12)/(1+LOOKUP($B12,Prix!$B$6:$B$127,Prix!$J$6:$J$127))-1</f>
        <v>9.92028629620334E-3</v>
      </c>
      <c r="X12" s="266">
        <f>(1+AT12)/(1+LOOKUP($B12,Prix!$B$6:$B$127,Prix!$J$6:$J$127))-1</f>
        <v>1.4539333825078771E-3</v>
      </c>
      <c r="Y12" s="291">
        <f>(C12+1)*(1+Prix!I82)-1</f>
        <v>1.3367593056251126E-2</v>
      </c>
      <c r="Z12" s="117">
        <v>1.9444655546033918E-2</v>
      </c>
      <c r="AA12" s="117">
        <v>1.9444655546033918E-2</v>
      </c>
      <c r="AB12" s="117">
        <v>1.286606133156476E-2</v>
      </c>
      <c r="AC12" s="117">
        <v>7.367636003600575E-3</v>
      </c>
      <c r="AD12" s="117">
        <v>6.627825831198475E-3</v>
      </c>
      <c r="AE12" s="117">
        <v>-2.9420118596431455E-2</v>
      </c>
      <c r="AF12" s="117">
        <v>8.2724719503119992E-3</v>
      </c>
      <c r="AG12" s="117">
        <v>2.1015146675253726E-2</v>
      </c>
      <c r="AH12" s="117">
        <v>5.6989693125536922E-2</v>
      </c>
      <c r="AI12" s="117">
        <v>1.0972652829496221E-2</v>
      </c>
      <c r="AJ12" s="117">
        <v>1.2788784089147409E-2</v>
      </c>
      <c r="AK12" s="117">
        <v>7.3049992195581837E-3</v>
      </c>
      <c r="AL12" s="117">
        <v>2.7278460381143343E-2</v>
      </c>
      <c r="AM12" s="117">
        <v>2.7278460381143343E-2</v>
      </c>
      <c r="AN12" s="117">
        <v>2.750000000000008E-2</v>
      </c>
      <c r="AO12" s="117">
        <v>2.7278460381143343E-2</v>
      </c>
      <c r="AP12" s="117">
        <v>2.750000000000008E-2</v>
      </c>
      <c r="AQ12" s="117">
        <v>2.7278460381143343E-2</v>
      </c>
      <c r="AR12" s="117">
        <v>2.1607482107856013E-2</v>
      </c>
      <c r="AS12" s="117">
        <v>1.9444655546033918E-2</v>
      </c>
      <c r="AT12" s="120">
        <v>1.0898458042182702E-2</v>
      </c>
    </row>
    <row r="13" spans="2:46" x14ac:dyDescent="0.25">
      <c r="B13" s="146">
        <f t="shared" si="1"/>
        <v>2026</v>
      </c>
      <c r="C13" s="147">
        <v>-2E-3</v>
      </c>
      <c r="D13" s="148">
        <f>(1+Z13)/(1+LOOKUP($B13,Prix!$B$6:$B$127,Prix!$J$6:$J$127))-1</f>
        <v>3.5065059549850286E-3</v>
      </c>
      <c r="E13" s="148">
        <f>(1+AA13)/(1+LOOKUP($B13,Prix!$B$6:$B$127,Prix!$J$6:$J$127))-1</f>
        <v>3.5065059549850286E-3</v>
      </c>
      <c r="F13" s="148">
        <f>(1+AB13)/(1+LOOKUP($B13,Prix!$B$6:$B$127,Prix!$J$6:$J$127))-1</f>
        <v>-1.7375085893786224E-2</v>
      </c>
      <c r="G13" s="148">
        <f>(1+AC13)/(1+LOOKUP($B13,Prix!$B$6:$B$127,Prix!$J$6:$J$127))-1</f>
        <v>-4.1914498236801379E-3</v>
      </c>
      <c r="H13" s="148">
        <f>(1+AD13)/(1+LOOKUP($B13,Prix!$B$6:$B$127,Prix!$J$6:$J$127))-1</f>
        <v>-1.7410065441879952E-2</v>
      </c>
      <c r="I13" s="148">
        <f>(1+AE13)/(1+LOOKUP($B13,Prix!$B$6:$B$127,Prix!$J$6:$J$127))-1</f>
        <v>3.1831047246688726E-4</v>
      </c>
      <c r="J13" s="148">
        <f>(1+AF13)/(1+LOOKUP($B13,Prix!$B$6:$B$127,Prix!$J$6:$J$127))-1</f>
        <v>1.3015429122842592E-2</v>
      </c>
      <c r="K13" s="148">
        <f>(1+AG13)/(1+LOOKUP($B13,Prix!$B$6:$B$127,Prix!$J$6:$J$127))-1</f>
        <v>3.0517071471378721E-3</v>
      </c>
      <c r="L13" s="148">
        <f>(1+AH13)/(1+LOOKUP($B13,Prix!$B$6:$B$127,Prix!$J$6:$J$127))-1</f>
        <v>1.3575891089816938E-2</v>
      </c>
      <c r="M13" s="148">
        <f>(1+AI13)/(1+LOOKUP($B13,Prix!$B$6:$B$127,Prix!$J$6:$J$127))-1</f>
        <v>-3.4857987948558877E-3</v>
      </c>
      <c r="N13" s="148">
        <f>(1+AJ13)/(1+LOOKUP($B13,Prix!$B$6:$B$127,Prix!$J$6:$J$127))-1</f>
        <v>-1.3124089128185634E-2</v>
      </c>
      <c r="O13" s="148">
        <f>(1+AK13)/(1+LOOKUP($B13,Prix!$B$6:$B$127,Prix!$J$6:$J$127))-1</f>
        <v>-2.0000000000001128E-3</v>
      </c>
      <c r="P13" s="148">
        <f>(1+AL13)/(1+LOOKUP($B13,Prix!$B$6:$B$127,Prix!$J$6:$J$127))-1</f>
        <v>8.2751565336058874E-3</v>
      </c>
      <c r="Q13" s="148">
        <f>(1+AM13)/(1+LOOKUP($B13,Prix!$B$6:$B$127,Prix!$J$6:$J$127))-1</f>
        <v>8.2751565336058874E-3</v>
      </c>
      <c r="R13" s="148">
        <f>(1+AN13)/(1+LOOKUP($B13,Prix!$B$6:$B$127,Prix!$J$6:$J$127))-1</f>
        <v>8.6384607833513982E-3</v>
      </c>
      <c r="S13" s="266">
        <f>(1+AO13)/(1+LOOKUP($B13,Prix!$B$6:$B$127,Prix!$J$6:$J$127))-1</f>
        <v>8.2751565336058874E-3</v>
      </c>
      <c r="T13" s="266">
        <f>(1+AP13)/(1+LOOKUP($B13,Prix!$B$6:$B$127,Prix!$J$6:$J$127))-1</f>
        <v>8.6384607833513982E-3</v>
      </c>
      <c r="U13" s="266">
        <f>(1+AQ13)/(1+LOOKUP($B13,Prix!$B$6:$B$127,Prix!$J$6:$J$127))-1</f>
        <v>8.2751565336058874E-3</v>
      </c>
      <c r="V13" s="266">
        <f>(1+AR13)/(1+LOOKUP($B13,Prix!$B$6:$B$127,Prix!$J$6:$J$127))-1</f>
        <v>-1.4492430077073237E-4</v>
      </c>
      <c r="W13" s="266">
        <f>(1+AS13)/(1+LOOKUP($B13,Prix!$B$6:$B$127,Prix!$J$6:$J$127))-1</f>
        <v>3.5065059549850286E-3</v>
      </c>
      <c r="X13" s="266">
        <f>(1+AT13)/(1+LOOKUP($B13,Prix!$B$6:$B$127,Prix!$J$6:$J$127))-1</f>
        <v>-1.8974343464361887E-4</v>
      </c>
      <c r="Y13" s="291">
        <f>(C13+1)*(1+Prix!I83)-1</f>
        <v>1.6662599999999861E-2</v>
      </c>
      <c r="Z13" s="117">
        <v>2.22720776163432E-2</v>
      </c>
      <c r="AA13" s="117">
        <v>2.22720776163432E-2</v>
      </c>
      <c r="AB13" s="117">
        <v>9.9999999999988987E-4</v>
      </c>
      <c r="AC13" s="117">
        <v>1.4430170064616998E-2</v>
      </c>
      <c r="AD13" s="117">
        <v>9.6436633435681429E-4</v>
      </c>
      <c r="AE13" s="117">
        <v>1.9024262878301945E-2</v>
      </c>
      <c r="AF13" s="117">
        <v>3.1958817647439686E-2</v>
      </c>
      <c r="AG13" s="117">
        <v>2.1808774070789294E-2</v>
      </c>
      <c r="AH13" s="117">
        <v>3.2529760253196427E-2</v>
      </c>
      <c r="AI13" s="117">
        <v>1.5149016767680212E-2</v>
      </c>
      <c r="AJ13" s="117">
        <v>5.3304904051172386E-3</v>
      </c>
      <c r="AK13" s="117">
        <v>1.6662599999999861E-2</v>
      </c>
      <c r="AL13" s="117">
        <v>2.7129901960784242E-2</v>
      </c>
      <c r="AM13" s="117">
        <v>2.7129901960784242E-2</v>
      </c>
      <c r="AN13" s="117">
        <v>2.750000000000008E-2</v>
      </c>
      <c r="AO13" s="117">
        <v>2.7129901960784242E-2</v>
      </c>
      <c r="AP13" s="117">
        <v>2.750000000000008E-2</v>
      </c>
      <c r="AQ13" s="117">
        <v>2.7129901960784242E-2</v>
      </c>
      <c r="AR13" s="117">
        <v>1.8552365614804778E-2</v>
      </c>
      <c r="AS13" s="117">
        <v>2.22720776163432E-2</v>
      </c>
      <c r="AT13" s="120">
        <v>1.850670836312851E-2</v>
      </c>
    </row>
    <row r="14" spans="2:46" x14ac:dyDescent="0.25">
      <c r="B14" s="146">
        <f t="shared" si="1"/>
        <v>2027</v>
      </c>
      <c r="C14" s="147">
        <v>4.7999999999999996E-3</v>
      </c>
      <c r="D14" s="148">
        <f>(1+Z14)/(1+LOOKUP($B14,Prix!$B$6:$B$127,Prix!$J$6:$J$127))-1</f>
        <v>1.1986398648964558E-2</v>
      </c>
      <c r="E14" s="148">
        <f>(1+AA14)/(1+LOOKUP($B14,Prix!$B$6:$B$127,Prix!$J$6:$J$127))-1</f>
        <v>1.1986398648964558E-2</v>
      </c>
      <c r="F14" s="148">
        <f>(1+AB14)/(1+LOOKUP($B14,Prix!$B$6:$B$127,Prix!$J$6:$J$127))-1</f>
        <v>-1.4860742052947629E-2</v>
      </c>
      <c r="G14" s="148">
        <f>(1+AC14)/(1+LOOKUP($B14,Prix!$B$6:$B$127,Prix!$J$6:$J$127))-1</f>
        <v>1.9379282944276266E-3</v>
      </c>
      <c r="H14" s="148">
        <f>(1+AD14)/(1+LOOKUP($B14,Prix!$B$6:$B$127,Prix!$J$6:$J$127))-1</f>
        <v>-1.4860742052947629E-2</v>
      </c>
      <c r="I14" s="148">
        <f>(1+AE14)/(1+LOOKUP($B14,Prix!$B$6:$B$127,Prix!$J$6:$J$127))-1</f>
        <v>5.7014142866502748E-3</v>
      </c>
      <c r="J14" s="148">
        <f>(1+AF14)/(1+LOOKUP($B14,Prix!$B$6:$B$127,Prix!$J$6:$J$127))-1</f>
        <v>1.6621973082615815E-2</v>
      </c>
      <c r="K14" s="148">
        <f>(1+AG14)/(1+LOOKUP($B14,Prix!$B$6:$B$127,Prix!$J$6:$J$127))-1</f>
        <v>7.9975638489537815E-3</v>
      </c>
      <c r="L14" s="148">
        <f>(1+AH14)/(1+LOOKUP($B14,Prix!$B$6:$B$127,Prix!$J$6:$J$127))-1</f>
        <v>1.3476748298524521E-2</v>
      </c>
      <c r="M14" s="148">
        <f>(1+AI14)/(1+LOOKUP($B14,Prix!$B$6:$B$127,Prix!$J$6:$J$127))-1</f>
        <v>8.1119315322675245E-3</v>
      </c>
      <c r="N14" s="148">
        <f>(1+AJ14)/(1+LOOKUP($B14,Prix!$B$6:$B$127,Prix!$J$6:$J$127))-1</f>
        <v>-1.0621143955981793E-2</v>
      </c>
      <c r="O14" s="148">
        <f>(1+AK14)/(1+LOOKUP($B14,Prix!$B$6:$B$127,Prix!$J$6:$J$127))-1</f>
        <v>4.7999999999999154E-3</v>
      </c>
      <c r="P14" s="148">
        <f>(1+AL14)/(1+LOOKUP($B14,Prix!$B$6:$B$127,Prix!$J$6:$J$127))-1</f>
        <v>1.0855134298577207E-2</v>
      </c>
      <c r="Q14" s="148">
        <f>(1+AM14)/(1+LOOKUP($B14,Prix!$B$6:$B$127,Prix!$J$6:$J$127))-1</f>
        <v>1.0855134298577207E-2</v>
      </c>
      <c r="R14" s="148">
        <f>(1+AN14)/(1+LOOKUP($B14,Prix!$B$6:$B$127,Prix!$J$6:$J$127))-1</f>
        <v>1.1219368172423971E-2</v>
      </c>
      <c r="S14" s="266">
        <f>(1+AO14)/(1+LOOKUP($B14,Prix!$B$6:$B$127,Prix!$J$6:$J$127))-1</f>
        <v>1.0855134298577207E-2</v>
      </c>
      <c r="T14" s="266">
        <f>(1+AP14)/(1+LOOKUP($B14,Prix!$B$6:$B$127,Prix!$J$6:$J$127))-1</f>
        <v>1.1219368172423971E-2</v>
      </c>
      <c r="U14" s="266">
        <f>(1+AQ14)/(1+LOOKUP($B14,Prix!$B$6:$B$127,Prix!$J$6:$J$127))-1</f>
        <v>1.0855134298577207E-2</v>
      </c>
      <c r="V14" s="266">
        <f>(1+AR14)/(1+LOOKUP($B14,Prix!$B$6:$B$127,Prix!$J$6:$J$127))-1</f>
        <v>6.8168744767573841E-3</v>
      </c>
      <c r="W14" s="266">
        <f>(1+AS14)/(1+LOOKUP($B14,Prix!$B$6:$B$127,Prix!$J$6:$J$127))-1</f>
        <v>1.1986398648964558E-2</v>
      </c>
      <c r="X14" s="266">
        <f>(1+AT14)/(1+LOOKUP($B14,Prix!$B$6:$B$127,Prix!$J$6:$J$127))-1</f>
        <v>-1.8238979850138115E-4</v>
      </c>
      <c r="Y14" s="291">
        <f>(C14+1)*(1+Prix!I84)-1</f>
        <v>2.0977279999999876E-2</v>
      </c>
      <c r="Z14" s="117">
        <v>2.8279379667212945E-2</v>
      </c>
      <c r="AA14" s="117">
        <v>2.8279379667212945E-2</v>
      </c>
      <c r="AB14" s="117">
        <v>9.9999999999988987E-4</v>
      </c>
      <c r="AC14" s="117">
        <v>1.8069128939967927E-2</v>
      </c>
      <c r="AD14" s="117">
        <v>9.9999999999988987E-4</v>
      </c>
      <c r="AE14" s="117">
        <v>2.1893207056665309E-2</v>
      </c>
      <c r="AF14" s="117">
        <v>3.2989586849246022E-2</v>
      </c>
      <c r="AG14" s="117">
        <v>2.4226324626921869E-2</v>
      </c>
      <c r="AH14" s="117">
        <v>2.9793723946130779E-2</v>
      </c>
      <c r="AI14" s="117">
        <v>2.4342533629936991E-2</v>
      </c>
      <c r="AJ14" s="117">
        <v>5.3078556263268517E-3</v>
      </c>
      <c r="AK14" s="117">
        <v>2.0977279999999876E-2</v>
      </c>
      <c r="AL14" s="117">
        <v>2.7129901960784242E-2</v>
      </c>
      <c r="AM14" s="117">
        <v>2.7129901960784242E-2</v>
      </c>
      <c r="AN14" s="117">
        <v>2.750000000000008E-2</v>
      </c>
      <c r="AO14" s="117">
        <v>2.7129901960784242E-2</v>
      </c>
      <c r="AP14" s="117">
        <v>2.750000000000008E-2</v>
      </c>
      <c r="AQ14" s="117">
        <v>2.7129901960784242E-2</v>
      </c>
      <c r="AR14" s="117">
        <v>2.3026626155833174E-2</v>
      </c>
      <c r="AS14" s="117">
        <v>2.8279379667212945E-2</v>
      </c>
      <c r="AT14" s="120">
        <v>1.5914673725742734E-2</v>
      </c>
    </row>
    <row r="15" spans="2:46" x14ac:dyDescent="0.25">
      <c r="B15" s="146">
        <f t="shared" si="1"/>
        <v>2028</v>
      </c>
      <c r="C15" s="147">
        <v>5.3E-3</v>
      </c>
      <c r="D15" s="148">
        <f>(1+Z15)/(1+LOOKUP($B15,Prix!$B$6:$B$127,Prix!$J$6:$J$127))-1</f>
        <v>1.1022416228022358E-2</v>
      </c>
      <c r="E15" s="148">
        <f>(1+AA15)/(1+LOOKUP($B15,Prix!$B$6:$B$127,Prix!$J$6:$J$127))-1</f>
        <v>1.1022416228022358E-2</v>
      </c>
      <c r="F15" s="148">
        <f>(1+AB15)/(1+LOOKUP($B15,Prix!$B$6:$B$127,Prix!$J$6:$J$127))-1</f>
        <v>-1.1252972972973119E-2</v>
      </c>
      <c r="G15" s="148">
        <f>(1+AC15)/(1+LOOKUP($B15,Prix!$B$6:$B$127,Prix!$J$6:$J$127))-1</f>
        <v>5.3000000000000824E-3</v>
      </c>
      <c r="H15" s="148">
        <f>(1+AD15)/(1+LOOKUP($B15,Prix!$B$6:$B$127,Prix!$J$6:$J$127))-1</f>
        <v>-1.1245968812650053E-2</v>
      </c>
      <c r="I15" s="148">
        <f>(1+AE15)/(1+LOOKUP($B15,Prix!$B$6:$B$127,Prix!$J$6:$J$127))-1</f>
        <v>5.3000000000000824E-3</v>
      </c>
      <c r="J15" s="148">
        <f>(1+AF15)/(1+LOOKUP($B15,Prix!$B$6:$B$127,Prix!$J$6:$J$127))-1</f>
        <v>5.3000000000000824E-3</v>
      </c>
      <c r="K15" s="148">
        <f>(1+AG15)/(1+LOOKUP($B15,Prix!$B$6:$B$127,Prix!$J$6:$J$127))-1</f>
        <v>5.3000000000000824E-3</v>
      </c>
      <c r="L15" s="148">
        <f>(1+AH15)/(1+LOOKUP($B15,Prix!$B$6:$B$127,Prix!$J$6:$J$127))-1</f>
        <v>5.3000000000000824E-3</v>
      </c>
      <c r="M15" s="148">
        <f>(1+AI15)/(1+LOOKUP($B15,Prix!$B$6:$B$127,Prix!$J$6:$J$127))-1</f>
        <v>5.3000000000000824E-3</v>
      </c>
      <c r="N15" s="148">
        <f>(1+AJ15)/(1+LOOKUP($B15,Prix!$B$6:$B$127,Prix!$J$6:$J$127))-1</f>
        <v>5.3000000000000824E-3</v>
      </c>
      <c r="O15" s="148">
        <f>(1+AK15)/(1+LOOKUP($B15,Prix!$B$6:$B$127,Prix!$J$6:$J$127))-1</f>
        <v>5.3000000000000824E-3</v>
      </c>
      <c r="P15" s="148">
        <f>(1+AL15)/(1+LOOKUP($B15,Prix!$B$6:$B$127,Prix!$J$6:$J$127))-1</f>
        <v>5.3000000000000824E-3</v>
      </c>
      <c r="Q15" s="148">
        <f>(1+AM15)/(1+LOOKUP($B15,Prix!$B$6:$B$127,Prix!$J$6:$J$127))-1</f>
        <v>5.3000000000000824E-3</v>
      </c>
      <c r="R15" s="148">
        <f>(1+AN15)/(1+LOOKUP($B15,Prix!$B$6:$B$127,Prix!$J$6:$J$127))-1</f>
        <v>5.3000000000000824E-3</v>
      </c>
      <c r="S15" s="266">
        <f>(1+AO15)/(1+LOOKUP($B15,Prix!$B$6:$B$127,Prix!$J$6:$J$127))-1</f>
        <v>5.3000000000000824E-3</v>
      </c>
      <c r="T15" s="266">
        <f>(1+AP15)/(1+LOOKUP($B15,Prix!$B$6:$B$127,Prix!$J$6:$J$127))-1</f>
        <v>5.3000000000000824E-3</v>
      </c>
      <c r="U15" s="266">
        <f>(1+AQ15)/(1+LOOKUP($B15,Prix!$B$6:$B$127,Prix!$J$6:$J$127))-1</f>
        <v>5.3000000000000824E-3</v>
      </c>
      <c r="V15" s="266">
        <f>(1+AR15)/(1+LOOKUP($B15,Prix!$B$6:$B$127,Prix!$J$6:$J$127))-1</f>
        <v>7.9223564338803953E-3</v>
      </c>
      <c r="W15" s="266">
        <f>(1+AS15)/(1+LOOKUP($B15,Prix!$B$6:$B$127,Prix!$J$6:$J$127))-1</f>
        <v>1.1022416228022358E-2</v>
      </c>
      <c r="X15" s="266">
        <f>(1+AT15)/(1+LOOKUP($B15,Prix!$B$6:$B$127,Prix!$J$6:$J$127))-1</f>
        <v>4.9220878215261443E-4</v>
      </c>
      <c r="Y15" s="291">
        <f>(C15+1)*(1+Prix!I85)-1</f>
        <v>2.2892750000000239E-2</v>
      </c>
      <c r="Z15" s="117">
        <v>2.8715308512012871E-2</v>
      </c>
      <c r="AA15" s="117">
        <v>2.8715308512012871E-2</v>
      </c>
      <c r="AB15" s="117">
        <v>6.0500999999999472E-3</v>
      </c>
      <c r="AC15" s="117">
        <v>2.2892750000000239E-2</v>
      </c>
      <c r="AD15" s="117">
        <v>6.0572267331286955E-3</v>
      </c>
      <c r="AE15" s="117">
        <v>2.2892750000000239E-2</v>
      </c>
      <c r="AF15" s="117">
        <v>2.2892750000000239E-2</v>
      </c>
      <c r="AG15" s="117">
        <v>2.2892750000000239E-2</v>
      </c>
      <c r="AH15" s="117">
        <v>2.2892750000000239E-2</v>
      </c>
      <c r="AI15" s="117">
        <v>2.2892750000000239E-2</v>
      </c>
      <c r="AJ15" s="117">
        <v>2.2892750000000239E-2</v>
      </c>
      <c r="AK15" s="117">
        <v>2.2892750000000239E-2</v>
      </c>
      <c r="AL15" s="117">
        <v>2.2892750000000239E-2</v>
      </c>
      <c r="AM15" s="117">
        <v>2.2892750000000239E-2</v>
      </c>
      <c r="AN15" s="117">
        <v>2.2892750000000239E-2</v>
      </c>
      <c r="AO15" s="117">
        <v>2.2892750000000239E-2</v>
      </c>
      <c r="AP15" s="117">
        <v>2.2892750000000239E-2</v>
      </c>
      <c r="AQ15" s="117">
        <v>2.2892750000000239E-2</v>
      </c>
      <c r="AR15" s="117">
        <v>2.5560997671473462E-2</v>
      </c>
      <c r="AS15" s="117">
        <v>2.8715308512012871E-2</v>
      </c>
      <c r="AT15" s="120">
        <v>1.8000822435840336E-2</v>
      </c>
    </row>
    <row r="16" spans="2:46" x14ac:dyDescent="0.25">
      <c r="B16" s="146">
        <f t="shared" si="1"/>
        <v>2029</v>
      </c>
      <c r="C16" s="147">
        <v>6.0000000000000001E-3</v>
      </c>
      <c r="D16" s="148">
        <f>(1+Z16)/(1+LOOKUP($B16,Prix!$B$6:$B$127,Prix!$J$6:$J$127))-1</f>
        <v>1.1110881140545814E-2</v>
      </c>
      <c r="E16" s="148">
        <f>(1+AA16)/(1+LOOKUP($B16,Prix!$B$6:$B$127,Prix!$J$6:$J$127))-1</f>
        <v>1.1110881140546036E-2</v>
      </c>
      <c r="F16" s="148">
        <f>(1+AB16)/(1+LOOKUP($B16,Prix!$B$6:$B$127,Prix!$J$6:$J$127))-1</f>
        <v>-6.2897297297297428E-3</v>
      </c>
      <c r="G16" s="148">
        <f>(1+AC16)/(1+LOOKUP($B16,Prix!$B$6:$B$127,Prix!$J$6:$J$127))-1</f>
        <v>6.0000000000000053E-3</v>
      </c>
      <c r="H16" s="148">
        <f>(1+AD16)/(1+LOOKUP($B16,Prix!$B$6:$B$127,Prix!$J$6:$J$127))-1</f>
        <v>-6.2757214090838342E-3</v>
      </c>
      <c r="I16" s="148">
        <f>(1+AE16)/(1+LOOKUP($B16,Prix!$B$6:$B$127,Prix!$J$6:$J$127))-1</f>
        <v>6.0000000000000053E-3</v>
      </c>
      <c r="J16" s="148">
        <f>(1+AF16)/(1+LOOKUP($B16,Prix!$B$6:$B$127,Prix!$J$6:$J$127))-1</f>
        <v>6.0000000000000053E-3</v>
      </c>
      <c r="K16" s="148">
        <f>(1+AG16)/(1+LOOKUP($B16,Prix!$B$6:$B$127,Prix!$J$6:$J$127))-1</f>
        <v>6.0000000000000053E-3</v>
      </c>
      <c r="L16" s="148">
        <f>(1+AH16)/(1+LOOKUP($B16,Prix!$B$6:$B$127,Prix!$J$6:$J$127))-1</f>
        <v>6.0000000000000053E-3</v>
      </c>
      <c r="M16" s="148">
        <f>(1+AI16)/(1+LOOKUP($B16,Prix!$B$6:$B$127,Prix!$J$6:$J$127))-1</f>
        <v>6.0000000000000053E-3</v>
      </c>
      <c r="N16" s="148">
        <f>(1+AJ16)/(1+LOOKUP($B16,Prix!$B$6:$B$127,Prix!$J$6:$J$127))-1</f>
        <v>6.0000000000000053E-3</v>
      </c>
      <c r="O16" s="148">
        <f>(1+AK16)/(1+LOOKUP($B16,Prix!$B$6:$B$127,Prix!$J$6:$J$127))-1</f>
        <v>6.0000000000000053E-3</v>
      </c>
      <c r="P16" s="148">
        <f>(1+AL16)/(1+LOOKUP($B16,Prix!$B$6:$B$127,Prix!$J$6:$J$127))-1</f>
        <v>6.0000000000000053E-3</v>
      </c>
      <c r="Q16" s="148">
        <f>(1+AM16)/(1+LOOKUP($B16,Prix!$B$6:$B$127,Prix!$J$6:$J$127))-1</f>
        <v>6.0000000000000053E-3</v>
      </c>
      <c r="R16" s="148">
        <f>(1+AN16)/(1+LOOKUP($B16,Prix!$B$6:$B$127,Prix!$J$6:$J$127))-1</f>
        <v>6.0000000000000053E-3</v>
      </c>
      <c r="S16" s="266">
        <f>(1+AO16)/(1+LOOKUP($B16,Prix!$B$6:$B$127,Prix!$J$6:$J$127))-1</f>
        <v>6.0000000000000053E-3</v>
      </c>
      <c r="T16" s="266">
        <f>(1+AP16)/(1+LOOKUP($B16,Prix!$B$6:$B$127,Prix!$J$6:$J$127))-1</f>
        <v>6.0000000000000053E-3</v>
      </c>
      <c r="U16" s="266">
        <f>(1+AQ16)/(1+LOOKUP($B16,Prix!$B$6:$B$127,Prix!$J$6:$J$127))-1</f>
        <v>6.0000000000000053E-3</v>
      </c>
      <c r="V16" s="266">
        <f>(1+AR16)/(1+LOOKUP($B16,Prix!$B$6:$B$127,Prix!$J$6:$J$127))-1</f>
        <v>8.2589300463362658E-3</v>
      </c>
      <c r="W16" s="266">
        <f>(1+AS16)/(1+LOOKUP($B16,Prix!$B$6:$B$127,Prix!$J$6:$J$127))-1</f>
        <v>1.1110881140545814E-2</v>
      </c>
      <c r="X16" s="266">
        <f>(1+AT16)/(1+LOOKUP($B16,Prix!$B$6:$B$127,Prix!$J$6:$J$127))-1</f>
        <v>2.4902654566767435E-3</v>
      </c>
      <c r="Y16" s="291">
        <f>(C16+1)*(1+Prix!I86)-1</f>
        <v>2.3605000000000098E-2</v>
      </c>
      <c r="Z16" s="117">
        <v>2.8805321560505526E-2</v>
      </c>
      <c r="AA16" s="117">
        <v>2.8805321560505748E-2</v>
      </c>
      <c r="AB16" s="117">
        <v>1.1100200000000005E-2</v>
      </c>
      <c r="AC16" s="117">
        <v>2.3605000000000098E-2</v>
      </c>
      <c r="AD16" s="117">
        <v>1.1114453466257279E-2</v>
      </c>
      <c r="AE16" s="117">
        <v>2.3605000000000098E-2</v>
      </c>
      <c r="AF16" s="117">
        <v>2.3605000000000098E-2</v>
      </c>
      <c r="AG16" s="117">
        <v>2.3605000000000098E-2</v>
      </c>
      <c r="AH16" s="117">
        <v>2.3605000000000098E-2</v>
      </c>
      <c r="AI16" s="117">
        <v>2.3605000000000098E-2</v>
      </c>
      <c r="AJ16" s="117">
        <v>2.3605000000000098E-2</v>
      </c>
      <c r="AK16" s="117">
        <v>2.3605000000000098E-2</v>
      </c>
      <c r="AL16" s="117">
        <v>2.3605000000000098E-2</v>
      </c>
      <c r="AM16" s="117">
        <v>2.3605000000000098E-2</v>
      </c>
      <c r="AN16" s="117">
        <v>2.3605000000000098E-2</v>
      </c>
      <c r="AO16" s="117">
        <v>2.3605000000000098E-2</v>
      </c>
      <c r="AP16" s="117">
        <v>2.3605000000000098E-2</v>
      </c>
      <c r="AQ16" s="117">
        <v>2.3605000000000098E-2</v>
      </c>
      <c r="AR16" s="117">
        <v>2.5903461322147159E-2</v>
      </c>
      <c r="AS16" s="117">
        <v>2.8805321560505526E-2</v>
      </c>
      <c r="AT16" s="120">
        <v>2.0033845102168657E-2</v>
      </c>
    </row>
    <row r="17" spans="2:46" x14ac:dyDescent="0.25">
      <c r="B17" s="146">
        <f t="shared" si="1"/>
        <v>2030</v>
      </c>
      <c r="C17" s="147">
        <v>8.199999999999999E-3</v>
      </c>
      <c r="D17" s="148">
        <f>(1+Z17)/(1+LOOKUP($B17,Prix!$B$6:$B$127,Prix!$J$6:$J$127))-1</f>
        <v>1.1127211157744288E-2</v>
      </c>
      <c r="E17" s="148">
        <f>(1+AA17)/(1+LOOKUP($B17,Prix!$B$6:$B$127,Prix!$J$6:$J$127))-1</f>
        <v>1.1127211157744288E-2</v>
      </c>
      <c r="F17" s="148">
        <f>(1+AB17)/(1+LOOKUP($B17,Prix!$B$6:$B$127,Prix!$J$6:$J$127))-1</f>
        <v>-1.3264864864864778E-3</v>
      </c>
      <c r="G17" s="148">
        <f>(1+AC17)/(1+LOOKUP($B17,Prix!$B$6:$B$127,Prix!$J$6:$J$127))-1</f>
        <v>8.1999999999999851E-3</v>
      </c>
      <c r="H17" s="148">
        <f>(1+AD17)/(1+LOOKUP($B17,Prix!$B$6:$B$127,Prix!$J$6:$J$127))-1</f>
        <v>-1.3054740055176151E-3</v>
      </c>
      <c r="I17" s="148">
        <f>(1+AE17)/(1+LOOKUP($B17,Prix!$B$6:$B$127,Prix!$J$6:$J$127))-1</f>
        <v>8.1999999999999851E-3</v>
      </c>
      <c r="J17" s="148">
        <f>(1+AF17)/(1+LOOKUP($B17,Prix!$B$6:$B$127,Prix!$J$6:$J$127))-1</f>
        <v>8.1999999999999851E-3</v>
      </c>
      <c r="K17" s="148">
        <f>(1+AG17)/(1+LOOKUP($B17,Prix!$B$6:$B$127,Prix!$J$6:$J$127))-1</f>
        <v>8.1999999999999851E-3</v>
      </c>
      <c r="L17" s="148">
        <f>(1+AH17)/(1+LOOKUP($B17,Prix!$B$6:$B$127,Prix!$J$6:$J$127))-1</f>
        <v>8.1999999999999851E-3</v>
      </c>
      <c r="M17" s="148">
        <f>(1+AI17)/(1+LOOKUP($B17,Prix!$B$6:$B$127,Prix!$J$6:$J$127))-1</f>
        <v>8.1999999999999851E-3</v>
      </c>
      <c r="N17" s="148">
        <f>(1+AJ17)/(1+LOOKUP($B17,Prix!$B$6:$B$127,Prix!$J$6:$J$127))-1</f>
        <v>8.1999999999999851E-3</v>
      </c>
      <c r="O17" s="148">
        <f>(1+AK17)/(1+LOOKUP($B17,Prix!$B$6:$B$127,Prix!$J$6:$J$127))-1</f>
        <v>8.1999999999999851E-3</v>
      </c>
      <c r="P17" s="148">
        <f>(1+AL17)/(1+LOOKUP($B17,Prix!$B$6:$B$127,Prix!$J$6:$J$127))-1</f>
        <v>8.1999999999999851E-3</v>
      </c>
      <c r="Q17" s="148">
        <f>(1+AM17)/(1+LOOKUP($B17,Prix!$B$6:$B$127,Prix!$J$6:$J$127))-1</f>
        <v>8.1999999999999851E-3</v>
      </c>
      <c r="R17" s="148">
        <f>(1+AN17)/(1+LOOKUP($B17,Prix!$B$6:$B$127,Prix!$J$6:$J$127))-1</f>
        <v>8.1999999999999851E-3</v>
      </c>
      <c r="S17" s="266">
        <f>(1+AO17)/(1+LOOKUP($B17,Prix!$B$6:$B$127,Prix!$J$6:$J$127))-1</f>
        <v>8.1999999999999851E-3</v>
      </c>
      <c r="T17" s="266">
        <f>(1+AP17)/(1+LOOKUP($B17,Prix!$B$6:$B$127,Prix!$J$6:$J$127))-1</f>
        <v>8.1999999999999851E-3</v>
      </c>
      <c r="U17" s="266">
        <f>(1+AQ17)/(1+LOOKUP($B17,Prix!$B$6:$B$127,Prix!$J$6:$J$127))-1</f>
        <v>8.1999999999999851E-3</v>
      </c>
      <c r="V17" s="266">
        <f>(1+AR17)/(1+LOOKUP($B17,Prix!$B$6:$B$127,Prix!$J$6:$J$127))-1</f>
        <v>1.2533416651126172E-2</v>
      </c>
      <c r="W17" s="266">
        <f>(1+AS17)/(1+LOOKUP($B17,Prix!$B$6:$B$127,Prix!$J$6:$J$127))-1</f>
        <v>1.1127211157744288E-2</v>
      </c>
      <c r="X17" s="266">
        <f>(1+AT17)/(1+LOOKUP($B17,Prix!$B$6:$B$127,Prix!$J$6:$J$127))-1</f>
        <v>4.4877842008437252E-3</v>
      </c>
      <c r="Y17" s="291">
        <f>(C17+1)*(1+Prix!I87)-1</f>
        <v>2.584350000000013E-2</v>
      </c>
      <c r="Z17" s="117">
        <v>2.8821937353004978E-2</v>
      </c>
      <c r="AA17" s="117">
        <v>2.8821937353004978E-2</v>
      </c>
      <c r="AB17" s="117">
        <v>1.6150300000000062E-2</v>
      </c>
      <c r="AC17" s="117">
        <v>2.584350000000013E-2</v>
      </c>
      <c r="AD17" s="117">
        <v>1.6171680199385863E-2</v>
      </c>
      <c r="AE17" s="117">
        <v>2.584350000000013E-2</v>
      </c>
      <c r="AF17" s="117">
        <v>2.584350000000013E-2</v>
      </c>
      <c r="AG17" s="117">
        <v>2.584350000000013E-2</v>
      </c>
      <c r="AH17" s="117">
        <v>2.584350000000013E-2</v>
      </c>
      <c r="AI17" s="117">
        <v>2.584350000000013E-2</v>
      </c>
      <c r="AJ17" s="117">
        <v>2.584350000000013E-2</v>
      </c>
      <c r="AK17" s="117">
        <v>2.584350000000013E-2</v>
      </c>
      <c r="AL17" s="117">
        <v>2.584350000000013E-2</v>
      </c>
      <c r="AM17" s="117">
        <v>2.584350000000013E-2</v>
      </c>
      <c r="AN17" s="117">
        <v>2.584350000000013E-2</v>
      </c>
      <c r="AO17" s="117">
        <v>2.584350000000013E-2</v>
      </c>
      <c r="AP17" s="117">
        <v>2.584350000000013E-2</v>
      </c>
      <c r="AQ17" s="117">
        <v>2.584350000000013E-2</v>
      </c>
      <c r="AR17" s="117">
        <v>3.0252751442521042E-2</v>
      </c>
      <c r="AS17" s="117">
        <v>2.8821937353004978E-2</v>
      </c>
      <c r="AT17" s="120">
        <v>2.2066320424358521E-2</v>
      </c>
    </row>
    <row r="18" spans="2:46" x14ac:dyDescent="0.25">
      <c r="B18" s="146">
        <f t="shared" si="1"/>
        <v>2031</v>
      </c>
      <c r="C18" s="147">
        <v>8.3999999999999995E-3</v>
      </c>
      <c r="D18" s="148">
        <f>(1+Z18)/(1+LOOKUP($B18,Prix!$B$6:$B$127,Prix!$J$6:$J$127))-1</f>
        <v>1.0733917668311888E-2</v>
      </c>
      <c r="E18" s="148">
        <f>(1+AA18)/(1+LOOKUP($B18,Prix!$B$6:$B$127,Prix!$J$6:$J$127))-1</f>
        <v>1.0733917668311888E-2</v>
      </c>
      <c r="F18" s="148">
        <f>(1+AB18)/(1+LOOKUP($B18,Prix!$B$6:$B$127,Prix!$J$6:$J$127))-1</f>
        <v>9.8280098280079109E-4</v>
      </c>
      <c r="G18" s="148">
        <f>(1+AC18)/(1+LOOKUP($B18,Prix!$B$6:$B$127,Prix!$J$6:$J$127))-1</f>
        <v>8.3999999999999631E-3</v>
      </c>
      <c r="H18" s="148">
        <f>(1+AD18)/(1+LOOKUP($B18,Prix!$B$6:$B$127,Prix!$J$6:$J$127))-1</f>
        <v>9.8280098280079109E-4</v>
      </c>
      <c r="I18" s="148">
        <f>(1+AE18)/(1+LOOKUP($B18,Prix!$B$6:$B$127,Prix!$J$6:$J$127))-1</f>
        <v>8.3999999999999631E-3</v>
      </c>
      <c r="J18" s="148">
        <f>(1+AF18)/(1+LOOKUP($B18,Prix!$B$6:$B$127,Prix!$J$6:$J$127))-1</f>
        <v>8.3999999999999631E-3</v>
      </c>
      <c r="K18" s="148">
        <f>(1+AG18)/(1+LOOKUP($B18,Prix!$B$6:$B$127,Prix!$J$6:$J$127))-1</f>
        <v>8.3999999999999631E-3</v>
      </c>
      <c r="L18" s="148">
        <f>(1+AH18)/(1+LOOKUP($B18,Prix!$B$6:$B$127,Prix!$J$6:$J$127))-1</f>
        <v>8.3999999999999631E-3</v>
      </c>
      <c r="M18" s="148">
        <f>(1+AI18)/(1+LOOKUP($B18,Prix!$B$6:$B$127,Prix!$J$6:$J$127))-1</f>
        <v>8.3999999999999631E-3</v>
      </c>
      <c r="N18" s="148">
        <f>(1+AJ18)/(1+LOOKUP($B18,Prix!$B$6:$B$127,Prix!$J$6:$J$127))-1</f>
        <v>8.3999999999999631E-3</v>
      </c>
      <c r="O18" s="148">
        <f>(1+AK18)/(1+LOOKUP($B18,Prix!$B$6:$B$127,Prix!$J$6:$J$127))-1</f>
        <v>8.3999999999999631E-3</v>
      </c>
      <c r="P18" s="148">
        <f>(1+AL18)/(1+LOOKUP($B18,Prix!$B$6:$B$127,Prix!$J$6:$J$127))-1</f>
        <v>8.3999999999999631E-3</v>
      </c>
      <c r="Q18" s="148">
        <f>(1+AM18)/(1+LOOKUP($B18,Prix!$B$6:$B$127,Prix!$J$6:$J$127))-1</f>
        <v>8.3999999999999631E-3</v>
      </c>
      <c r="R18" s="148">
        <f>(1+AN18)/(1+LOOKUP($B18,Prix!$B$6:$B$127,Prix!$J$6:$J$127))-1</f>
        <v>8.3999999999999631E-3</v>
      </c>
      <c r="S18" s="266">
        <f>(1+AO18)/(1+LOOKUP($B18,Prix!$B$6:$B$127,Prix!$J$6:$J$127))-1</f>
        <v>8.3999999999999631E-3</v>
      </c>
      <c r="T18" s="266">
        <f>(1+AP18)/(1+LOOKUP($B18,Prix!$B$6:$B$127,Prix!$J$6:$J$127))-1</f>
        <v>8.3999999999999631E-3</v>
      </c>
      <c r="U18" s="266">
        <f>(1+AQ18)/(1+LOOKUP($B18,Prix!$B$6:$B$127,Prix!$J$6:$J$127))-1</f>
        <v>8.3999999999999631E-3</v>
      </c>
      <c r="V18" s="266">
        <f>(1+AR18)/(1+LOOKUP($B18,Prix!$B$6:$B$127,Prix!$J$6:$J$127))-1</f>
        <v>8.8752134191596443E-3</v>
      </c>
      <c r="W18" s="266">
        <f>(1+AS18)/(1+LOOKUP($B18,Prix!$B$6:$B$127,Prix!$J$6:$J$127))-1</f>
        <v>1.0390211290388862E-2</v>
      </c>
      <c r="X18" s="266">
        <f>(1+AT18)/(1+LOOKUP($B18,Prix!$B$6:$B$127,Prix!$J$6:$J$127))-1</f>
        <v>6.493956153428071E-3</v>
      </c>
      <c r="Y18" s="291">
        <f>(C18+1)*(1+Prix!I88)-1</f>
        <v>2.6046999999999931E-2</v>
      </c>
      <c r="Z18" s="117">
        <v>2.8421761227507503E-2</v>
      </c>
      <c r="AA18" s="117">
        <v>2.8421761227507503E-2</v>
      </c>
      <c r="AB18" s="117">
        <v>1.8499999999999961E-2</v>
      </c>
      <c r="AC18" s="117">
        <v>2.6046999999999931E-2</v>
      </c>
      <c r="AD18" s="117">
        <v>1.8499999999999961E-2</v>
      </c>
      <c r="AE18" s="117">
        <v>2.6046999999999931E-2</v>
      </c>
      <c r="AF18" s="117">
        <v>2.6046999999999931E-2</v>
      </c>
      <c r="AG18" s="117">
        <v>2.6046999999999931E-2</v>
      </c>
      <c r="AH18" s="117">
        <v>2.6046999999999931E-2</v>
      </c>
      <c r="AI18" s="117">
        <v>2.6046999999999931E-2</v>
      </c>
      <c r="AJ18" s="117">
        <v>2.6046999999999931E-2</v>
      </c>
      <c r="AK18" s="117">
        <v>2.6046999999999931E-2</v>
      </c>
      <c r="AL18" s="117">
        <v>2.6046999999999931E-2</v>
      </c>
      <c r="AM18" s="117">
        <v>2.6046999999999931E-2</v>
      </c>
      <c r="AN18" s="117">
        <v>2.6046999999999931E-2</v>
      </c>
      <c r="AO18" s="117">
        <v>2.6046999999999931E-2</v>
      </c>
      <c r="AP18" s="117">
        <v>2.6046999999999931E-2</v>
      </c>
      <c r="AQ18" s="117">
        <v>2.6046999999999931E-2</v>
      </c>
      <c r="AR18" s="117">
        <v>2.653052965399505E-2</v>
      </c>
      <c r="AS18" s="117">
        <v>2.8072039987970809E-2</v>
      </c>
      <c r="AT18" s="120">
        <v>2.4107600386113148E-2</v>
      </c>
    </row>
    <row r="19" spans="2:46" x14ac:dyDescent="0.25">
      <c r="B19" s="146">
        <f t="shared" si="1"/>
        <v>2032</v>
      </c>
      <c r="C19" s="147">
        <v>8.6E-3</v>
      </c>
      <c r="D19" s="148">
        <f>(1+Z19)/(1+LOOKUP($B19,Prix!$B$6:$B$127,Prix!$J$6:$J$127))-1</f>
        <v>1.0340624178879265E-2</v>
      </c>
      <c r="E19" s="148">
        <f>(1+AA19)/(1+LOOKUP($B19,Prix!$B$6:$B$127,Prix!$J$6:$J$127))-1</f>
        <v>1.0340624178879265E-2</v>
      </c>
      <c r="F19" s="148">
        <f>(1+AB19)/(1+LOOKUP($B19,Prix!$B$6:$B$127,Prix!$J$6:$J$127))-1</f>
        <v>9.8280098280079109E-4</v>
      </c>
      <c r="G19" s="148">
        <f>(1+AC19)/(1+LOOKUP($B19,Prix!$B$6:$B$127,Prix!$J$6:$J$127))-1</f>
        <v>8.599999999999941E-3</v>
      </c>
      <c r="H19" s="148">
        <f>(1+AD19)/(1+LOOKUP($B19,Prix!$B$6:$B$127,Prix!$J$6:$J$127))-1</f>
        <v>9.8280098280079109E-4</v>
      </c>
      <c r="I19" s="148">
        <f>(1+AE19)/(1+LOOKUP($B19,Prix!$B$6:$B$127,Prix!$J$6:$J$127))-1</f>
        <v>8.599999999999941E-3</v>
      </c>
      <c r="J19" s="148">
        <f>(1+AF19)/(1+LOOKUP($B19,Prix!$B$6:$B$127,Prix!$J$6:$J$127))-1</f>
        <v>8.599999999999941E-3</v>
      </c>
      <c r="K19" s="148">
        <f>(1+AG19)/(1+LOOKUP($B19,Prix!$B$6:$B$127,Prix!$J$6:$J$127))-1</f>
        <v>8.599999999999941E-3</v>
      </c>
      <c r="L19" s="148">
        <f>(1+AH19)/(1+LOOKUP($B19,Prix!$B$6:$B$127,Prix!$J$6:$J$127))-1</f>
        <v>8.599999999999941E-3</v>
      </c>
      <c r="M19" s="148">
        <f>(1+AI19)/(1+LOOKUP($B19,Prix!$B$6:$B$127,Prix!$J$6:$J$127))-1</f>
        <v>8.599999999999941E-3</v>
      </c>
      <c r="N19" s="148">
        <f>(1+AJ19)/(1+LOOKUP($B19,Prix!$B$6:$B$127,Prix!$J$6:$J$127))-1</f>
        <v>8.599999999999941E-3</v>
      </c>
      <c r="O19" s="148">
        <f>(1+AK19)/(1+LOOKUP($B19,Prix!$B$6:$B$127,Prix!$J$6:$J$127))-1</f>
        <v>8.599999999999941E-3</v>
      </c>
      <c r="P19" s="148">
        <f>(1+AL19)/(1+LOOKUP($B19,Prix!$B$6:$B$127,Prix!$J$6:$J$127))-1</f>
        <v>8.599999999999941E-3</v>
      </c>
      <c r="Q19" s="148">
        <f>(1+AM19)/(1+LOOKUP($B19,Prix!$B$6:$B$127,Prix!$J$6:$J$127))-1</f>
        <v>8.599999999999941E-3</v>
      </c>
      <c r="R19" s="148">
        <f>(1+AN19)/(1+LOOKUP($B19,Prix!$B$6:$B$127,Prix!$J$6:$J$127))-1</f>
        <v>8.599999999999941E-3</v>
      </c>
      <c r="S19" s="266">
        <f>(1+AO19)/(1+LOOKUP($B19,Prix!$B$6:$B$127,Prix!$J$6:$J$127))-1</f>
        <v>8.599999999999941E-3</v>
      </c>
      <c r="T19" s="266">
        <f>(1+AP19)/(1+LOOKUP($B19,Prix!$B$6:$B$127,Prix!$J$6:$J$127))-1</f>
        <v>8.599999999999941E-3</v>
      </c>
      <c r="U19" s="266">
        <f>(1+AQ19)/(1+LOOKUP($B19,Prix!$B$6:$B$127,Prix!$J$6:$J$127))-1</f>
        <v>8.599999999999941E-3</v>
      </c>
      <c r="V19" s="266">
        <f>(1+AR19)/(1+LOOKUP($B19,Prix!$B$6:$B$127,Prix!$J$6:$J$127))-1</f>
        <v>8.5798983534213225E-3</v>
      </c>
      <c r="W19" s="266">
        <f>(1+AS19)/(1+LOOKUP($B19,Prix!$B$6:$B$127,Prix!$J$6:$J$127))-1</f>
        <v>9.1829656955608741E-3</v>
      </c>
      <c r="X19" s="266">
        <f>(1+AT19)/(1+LOOKUP($B19,Prix!$B$6:$B$127,Prix!$J$6:$J$127))-1</f>
        <v>8.483502158990408E-3</v>
      </c>
      <c r="Y19" s="291">
        <f>(C19+1)*(1+Prix!I89)-1</f>
        <v>2.6250499999999954E-2</v>
      </c>
      <c r="Z19" s="117">
        <v>2.8021585102009805E-2</v>
      </c>
      <c r="AA19" s="117">
        <v>2.8021585102009805E-2</v>
      </c>
      <c r="AB19" s="117">
        <v>1.8499999999999961E-2</v>
      </c>
      <c r="AC19" s="117">
        <v>2.6250499999999954E-2</v>
      </c>
      <c r="AD19" s="117">
        <v>1.8499999999999961E-2</v>
      </c>
      <c r="AE19" s="117">
        <v>2.6250499999999954E-2</v>
      </c>
      <c r="AF19" s="117">
        <v>2.6250499999999954E-2</v>
      </c>
      <c r="AG19" s="117">
        <v>2.6250499999999954E-2</v>
      </c>
      <c r="AH19" s="117">
        <v>2.6250499999999954E-2</v>
      </c>
      <c r="AI19" s="117">
        <v>2.6250499999999954E-2</v>
      </c>
      <c r="AJ19" s="117">
        <v>2.6250499999999954E-2</v>
      </c>
      <c r="AK19" s="117">
        <v>2.6250499999999954E-2</v>
      </c>
      <c r="AL19" s="117">
        <v>2.6250499999999954E-2</v>
      </c>
      <c r="AM19" s="117">
        <v>2.6250499999999954E-2</v>
      </c>
      <c r="AN19" s="117">
        <v>2.6250499999999954E-2</v>
      </c>
      <c r="AO19" s="117">
        <v>2.6250499999999954E-2</v>
      </c>
      <c r="AP19" s="117">
        <v>2.6250499999999954E-2</v>
      </c>
      <c r="AQ19" s="117">
        <v>2.6250499999999954E-2</v>
      </c>
      <c r="AR19" s="117">
        <v>2.6230046574606369E-2</v>
      </c>
      <c r="AS19" s="117">
        <v>2.6843667595233267E-2</v>
      </c>
      <c r="AT19" s="120">
        <v>2.613196344677271E-2</v>
      </c>
    </row>
    <row r="20" spans="2:46" x14ac:dyDescent="0.25">
      <c r="B20" s="146">
        <f t="shared" si="1"/>
        <v>2033</v>
      </c>
      <c r="C20" s="147">
        <v>8.8000000000000005E-3</v>
      </c>
      <c r="D20" s="148">
        <f>(1+Z20)/(1+LOOKUP($B20,Prix!$B$6:$B$127,Prix!$J$6:$J$127))-1</f>
        <v>9.9473306894466429E-3</v>
      </c>
      <c r="E20" s="148">
        <f>(1+AA20)/(1+LOOKUP($B20,Prix!$B$6:$B$127,Prix!$J$6:$J$127))-1</f>
        <v>9.9473306894466429E-3</v>
      </c>
      <c r="F20" s="148">
        <f>(1+AB20)/(1+LOOKUP($B20,Prix!$B$6:$B$127,Prix!$J$6:$J$127))-1</f>
        <v>2.6862407862406901E-3</v>
      </c>
      <c r="G20" s="148">
        <f>(1+AC20)/(1+LOOKUP($B20,Prix!$B$6:$B$127,Prix!$J$6:$J$127))-1</f>
        <v>8.799999999999919E-3</v>
      </c>
      <c r="H20" s="148">
        <f>(1+AD20)/(1+LOOKUP($B20,Prix!$B$6:$B$127,Prix!$J$6:$J$127))-1</f>
        <v>2.6862407862406901E-3</v>
      </c>
      <c r="I20" s="148">
        <f>(1+AE20)/(1+LOOKUP($B20,Prix!$B$6:$B$127,Prix!$J$6:$J$127))-1</f>
        <v>8.799999999999919E-3</v>
      </c>
      <c r="J20" s="148">
        <f>(1+AF20)/(1+LOOKUP($B20,Prix!$B$6:$B$127,Prix!$J$6:$J$127))-1</f>
        <v>8.799999999999919E-3</v>
      </c>
      <c r="K20" s="148">
        <f>(1+AG20)/(1+LOOKUP($B20,Prix!$B$6:$B$127,Prix!$J$6:$J$127))-1</f>
        <v>8.799999999999919E-3</v>
      </c>
      <c r="L20" s="148">
        <f>(1+AH20)/(1+LOOKUP($B20,Prix!$B$6:$B$127,Prix!$J$6:$J$127))-1</f>
        <v>8.799999999999919E-3</v>
      </c>
      <c r="M20" s="148">
        <f>(1+AI20)/(1+LOOKUP($B20,Prix!$B$6:$B$127,Prix!$J$6:$J$127))-1</f>
        <v>8.799999999999919E-3</v>
      </c>
      <c r="N20" s="148">
        <f>(1+AJ20)/(1+LOOKUP($B20,Prix!$B$6:$B$127,Prix!$J$6:$J$127))-1</f>
        <v>8.799999999999919E-3</v>
      </c>
      <c r="O20" s="148">
        <f>(1+AK20)/(1+LOOKUP($B20,Prix!$B$6:$B$127,Prix!$J$6:$J$127))-1</f>
        <v>8.799999999999919E-3</v>
      </c>
      <c r="P20" s="148">
        <f>(1+AL20)/(1+LOOKUP($B20,Prix!$B$6:$B$127,Prix!$J$6:$J$127))-1</f>
        <v>8.799999999999919E-3</v>
      </c>
      <c r="Q20" s="148">
        <f>(1+AM20)/(1+LOOKUP($B20,Prix!$B$6:$B$127,Prix!$J$6:$J$127))-1</f>
        <v>8.799999999999919E-3</v>
      </c>
      <c r="R20" s="148">
        <f>(1+AN20)/(1+LOOKUP($B20,Prix!$B$6:$B$127,Prix!$J$6:$J$127))-1</f>
        <v>8.799999999999919E-3</v>
      </c>
      <c r="S20" s="266">
        <f>(1+AO20)/(1+LOOKUP($B20,Prix!$B$6:$B$127,Prix!$J$6:$J$127))-1</f>
        <v>8.799999999999919E-3</v>
      </c>
      <c r="T20" s="266">
        <f>(1+AP20)/(1+LOOKUP($B20,Prix!$B$6:$B$127,Prix!$J$6:$J$127))-1</f>
        <v>8.799999999999919E-3</v>
      </c>
      <c r="U20" s="266">
        <f>(1+AQ20)/(1+LOOKUP($B20,Prix!$B$6:$B$127,Prix!$J$6:$J$127))-1</f>
        <v>8.799999999999919E-3</v>
      </c>
      <c r="V20" s="266">
        <f>(1+AR20)/(1+LOOKUP($B20,Prix!$B$6:$B$127,Prix!$J$6:$J$127))-1</f>
        <v>8.3699649951158861E-3</v>
      </c>
      <c r="W20" s="266">
        <f>(1+AS20)/(1+LOOKUP($B20,Prix!$B$6:$B$127,Prix!$J$6:$J$127))-1</f>
        <v>8.8448354494898851E-3</v>
      </c>
      <c r="X20" s="266">
        <f>(1+AT20)/(1+LOOKUP($B20,Prix!$B$6:$B$127,Prix!$J$6:$J$127))-1</f>
        <v>8.699433104659704E-3</v>
      </c>
      <c r="Y20" s="291">
        <f>(C20+1)*(1+Prix!I90)-1</f>
        <v>2.6453999999999978E-2</v>
      </c>
      <c r="Z20" s="117">
        <v>2.7621408976512107E-2</v>
      </c>
      <c r="AA20" s="117">
        <v>2.7621408976512107E-2</v>
      </c>
      <c r="AB20" s="117">
        <v>2.023324999999998E-2</v>
      </c>
      <c r="AC20" s="117">
        <v>2.6453999999999978E-2</v>
      </c>
      <c r="AD20" s="117">
        <v>2.023324999999998E-2</v>
      </c>
      <c r="AE20" s="117">
        <v>2.6453999999999978E-2</v>
      </c>
      <c r="AF20" s="117">
        <v>2.6453999999999978E-2</v>
      </c>
      <c r="AG20" s="117">
        <v>2.6453999999999978E-2</v>
      </c>
      <c r="AH20" s="117">
        <v>2.6453999999999978E-2</v>
      </c>
      <c r="AI20" s="117">
        <v>2.6453999999999978E-2</v>
      </c>
      <c r="AJ20" s="117">
        <v>2.6453999999999978E-2</v>
      </c>
      <c r="AK20" s="117">
        <v>2.6453999999999978E-2</v>
      </c>
      <c r="AL20" s="117">
        <v>2.6453999999999978E-2</v>
      </c>
      <c r="AM20" s="117">
        <v>2.6453999999999978E-2</v>
      </c>
      <c r="AN20" s="117">
        <v>2.6453999999999978E-2</v>
      </c>
      <c r="AO20" s="117">
        <v>2.6453999999999978E-2</v>
      </c>
      <c r="AP20" s="117">
        <v>2.6453999999999978E-2</v>
      </c>
      <c r="AQ20" s="117">
        <v>2.6453999999999978E-2</v>
      </c>
      <c r="AR20" s="117">
        <v>2.6016439382530399E-2</v>
      </c>
      <c r="AS20" s="117">
        <v>2.6499620069855956E-2</v>
      </c>
      <c r="AT20" s="120">
        <v>2.6351673183991231E-2</v>
      </c>
    </row>
    <row r="21" spans="2:46" x14ac:dyDescent="0.25">
      <c r="B21" s="146">
        <f t="shared" si="1"/>
        <v>2034</v>
      </c>
      <c r="C21" s="147">
        <v>8.8999999999999999E-3</v>
      </c>
      <c r="D21" s="148">
        <f>(1+Z21)/(1+LOOKUP($B21,Prix!$B$6:$B$127,Prix!$J$6:$J$127))-1</f>
        <v>9.5540372000142426E-3</v>
      </c>
      <c r="E21" s="148">
        <f>(1+AA21)/(1+LOOKUP($B21,Prix!$B$6:$B$127,Prix!$J$6:$J$127))-1</f>
        <v>9.5540372000142426E-3</v>
      </c>
      <c r="F21" s="148">
        <f>(1+AB21)/(1+LOOKUP($B21,Prix!$B$6:$B$127,Prix!$J$6:$J$127))-1</f>
        <v>4.3896805896805891E-3</v>
      </c>
      <c r="G21" s="148">
        <f>(1+AC21)/(1+LOOKUP($B21,Prix!$B$6:$B$127,Prix!$J$6:$J$127))-1</f>
        <v>8.899999999999908E-3</v>
      </c>
      <c r="H21" s="148">
        <f>(1+AD21)/(1+LOOKUP($B21,Prix!$B$6:$B$127,Prix!$J$6:$J$127))-1</f>
        <v>4.3896805896805891E-3</v>
      </c>
      <c r="I21" s="148">
        <f>(1+AE21)/(1+LOOKUP($B21,Prix!$B$6:$B$127,Prix!$J$6:$J$127))-1</f>
        <v>8.899999999999908E-3</v>
      </c>
      <c r="J21" s="148">
        <f>(1+AF21)/(1+LOOKUP($B21,Prix!$B$6:$B$127,Prix!$J$6:$J$127))-1</f>
        <v>8.899999999999908E-3</v>
      </c>
      <c r="K21" s="148">
        <f>(1+AG21)/(1+LOOKUP($B21,Prix!$B$6:$B$127,Prix!$J$6:$J$127))-1</f>
        <v>8.899999999999908E-3</v>
      </c>
      <c r="L21" s="148">
        <f>(1+AH21)/(1+LOOKUP($B21,Prix!$B$6:$B$127,Prix!$J$6:$J$127))-1</f>
        <v>8.899999999999908E-3</v>
      </c>
      <c r="M21" s="148">
        <f>(1+AI21)/(1+LOOKUP($B21,Prix!$B$6:$B$127,Prix!$J$6:$J$127))-1</f>
        <v>8.899999999999908E-3</v>
      </c>
      <c r="N21" s="148">
        <f>(1+AJ21)/(1+LOOKUP($B21,Prix!$B$6:$B$127,Prix!$J$6:$J$127))-1</f>
        <v>8.899999999999908E-3</v>
      </c>
      <c r="O21" s="148">
        <f>(1+AK21)/(1+LOOKUP($B21,Prix!$B$6:$B$127,Prix!$J$6:$J$127))-1</f>
        <v>8.899999999999908E-3</v>
      </c>
      <c r="P21" s="148">
        <f>(1+AL21)/(1+LOOKUP($B21,Prix!$B$6:$B$127,Prix!$J$6:$J$127))-1</f>
        <v>8.899999999999908E-3</v>
      </c>
      <c r="Q21" s="148">
        <f>(1+AM21)/(1+LOOKUP($B21,Prix!$B$6:$B$127,Prix!$J$6:$J$127))-1</f>
        <v>8.899999999999908E-3</v>
      </c>
      <c r="R21" s="148">
        <f>(1+AN21)/(1+LOOKUP($B21,Prix!$B$6:$B$127,Prix!$J$6:$J$127))-1</f>
        <v>8.899999999999908E-3</v>
      </c>
      <c r="S21" s="266">
        <f>(1+AO21)/(1+LOOKUP($B21,Prix!$B$6:$B$127,Prix!$J$6:$J$127))-1</f>
        <v>8.899999999999908E-3</v>
      </c>
      <c r="T21" s="266">
        <f>(1+AP21)/(1+LOOKUP($B21,Prix!$B$6:$B$127,Prix!$J$6:$J$127))-1</f>
        <v>8.899999999999908E-3</v>
      </c>
      <c r="U21" s="266">
        <f>(1+AQ21)/(1+LOOKUP($B21,Prix!$B$6:$B$127,Prix!$J$6:$J$127))-1</f>
        <v>8.899999999999908E-3</v>
      </c>
      <c r="V21" s="266">
        <f>(1+AR21)/(1+LOOKUP($B21,Prix!$B$6:$B$127,Prix!$J$6:$J$127))-1</f>
        <v>8.9054565790782636E-3</v>
      </c>
      <c r="W21" s="266">
        <f>(1+AS21)/(1+LOOKUP($B21,Prix!$B$6:$B$127,Prix!$J$6:$J$127))-1</f>
        <v>9.0596216203471247E-3</v>
      </c>
      <c r="X21" s="266">
        <f>(1+AT21)/(1+LOOKUP($B21,Prix!$B$6:$B$127,Prix!$J$6:$J$127))-1</f>
        <v>8.8067746324471674E-3</v>
      </c>
      <c r="Y21" s="291">
        <f>(C21+1)*(1+Prix!I91)-1</f>
        <v>2.6555749999999989E-2</v>
      </c>
      <c r="Z21" s="117">
        <v>2.7221232851014632E-2</v>
      </c>
      <c r="AA21" s="117">
        <v>2.7221232851014632E-2</v>
      </c>
      <c r="AB21" s="117">
        <v>2.19665E-2</v>
      </c>
      <c r="AC21" s="117">
        <v>2.6555749999999989E-2</v>
      </c>
      <c r="AD21" s="117">
        <v>2.19665E-2</v>
      </c>
      <c r="AE21" s="117">
        <v>2.6555749999999989E-2</v>
      </c>
      <c r="AF21" s="117">
        <v>2.6555749999999989E-2</v>
      </c>
      <c r="AG21" s="117">
        <v>2.6555749999999989E-2</v>
      </c>
      <c r="AH21" s="117">
        <v>2.6555749999999989E-2</v>
      </c>
      <c r="AI21" s="117">
        <v>2.6555749999999989E-2</v>
      </c>
      <c r="AJ21" s="117">
        <v>2.6555749999999989E-2</v>
      </c>
      <c r="AK21" s="117">
        <v>2.6555749999999989E-2</v>
      </c>
      <c r="AL21" s="117">
        <v>2.6555749999999989E-2</v>
      </c>
      <c r="AM21" s="117">
        <v>2.6555749999999989E-2</v>
      </c>
      <c r="AN21" s="117">
        <v>2.6555749999999989E-2</v>
      </c>
      <c r="AO21" s="117">
        <v>2.6555749999999989E-2</v>
      </c>
      <c r="AP21" s="117">
        <v>2.6555749999999989E-2</v>
      </c>
      <c r="AQ21" s="117">
        <v>2.6555749999999989E-2</v>
      </c>
      <c r="AR21" s="117">
        <v>2.6561302069212145E-2</v>
      </c>
      <c r="AS21" s="117">
        <v>2.6718164998703164E-2</v>
      </c>
      <c r="AT21" s="120">
        <v>2.6460893188515078E-2</v>
      </c>
    </row>
    <row r="22" spans="2:46" x14ac:dyDescent="0.25">
      <c r="B22" s="146">
        <f t="shared" si="1"/>
        <v>2035</v>
      </c>
      <c r="C22" s="147">
        <v>9.1000000000000004E-3</v>
      </c>
      <c r="D22" s="148">
        <f>(1+Z22)/(1+LOOKUP($B22,Prix!$B$6:$B$127,Prix!$J$6:$J$127))-1</f>
        <v>9.5540372000142426E-3</v>
      </c>
      <c r="E22" s="148">
        <f>(1+AA22)/(1+LOOKUP($B22,Prix!$B$6:$B$127,Prix!$J$6:$J$127))-1</f>
        <v>9.5540372000142426E-3</v>
      </c>
      <c r="F22" s="148">
        <f>(1+AB22)/(1+LOOKUP($B22,Prix!$B$6:$B$127,Prix!$J$6:$J$127))-1</f>
        <v>6.093120393120266E-3</v>
      </c>
      <c r="G22" s="148">
        <f>(1+AC22)/(1+LOOKUP($B22,Prix!$B$6:$B$127,Prix!$J$6:$J$127))-1</f>
        <v>9.100000000000108E-3</v>
      </c>
      <c r="H22" s="148">
        <f>(1+AD22)/(1+LOOKUP($B22,Prix!$B$6:$B$127,Prix!$J$6:$J$127))-1</f>
        <v>6.093120393120266E-3</v>
      </c>
      <c r="I22" s="148">
        <f>(1+AE22)/(1+LOOKUP($B22,Prix!$B$6:$B$127,Prix!$J$6:$J$127))-1</f>
        <v>9.100000000000108E-3</v>
      </c>
      <c r="J22" s="148">
        <f>(1+AF22)/(1+LOOKUP($B22,Prix!$B$6:$B$127,Prix!$J$6:$J$127))-1</f>
        <v>9.100000000000108E-3</v>
      </c>
      <c r="K22" s="148">
        <f>(1+AG22)/(1+LOOKUP($B22,Prix!$B$6:$B$127,Prix!$J$6:$J$127))-1</f>
        <v>9.100000000000108E-3</v>
      </c>
      <c r="L22" s="148">
        <f>(1+AH22)/(1+LOOKUP($B22,Prix!$B$6:$B$127,Prix!$J$6:$J$127))-1</f>
        <v>9.100000000000108E-3</v>
      </c>
      <c r="M22" s="148">
        <f>(1+AI22)/(1+LOOKUP($B22,Prix!$B$6:$B$127,Prix!$J$6:$J$127))-1</f>
        <v>9.100000000000108E-3</v>
      </c>
      <c r="N22" s="148">
        <f>(1+AJ22)/(1+LOOKUP($B22,Prix!$B$6:$B$127,Prix!$J$6:$J$127))-1</f>
        <v>9.100000000000108E-3</v>
      </c>
      <c r="O22" s="148">
        <f>(1+AK22)/(1+LOOKUP($B22,Prix!$B$6:$B$127,Prix!$J$6:$J$127))-1</f>
        <v>9.100000000000108E-3</v>
      </c>
      <c r="P22" s="148">
        <f>(1+AL22)/(1+LOOKUP($B22,Prix!$B$6:$B$127,Prix!$J$6:$J$127))-1</f>
        <v>9.100000000000108E-3</v>
      </c>
      <c r="Q22" s="148">
        <f>(1+AM22)/(1+LOOKUP($B22,Prix!$B$6:$B$127,Prix!$J$6:$J$127))-1</f>
        <v>9.100000000000108E-3</v>
      </c>
      <c r="R22" s="148">
        <f>(1+AN22)/(1+LOOKUP($B22,Prix!$B$6:$B$127,Prix!$J$6:$J$127))-1</f>
        <v>9.100000000000108E-3</v>
      </c>
      <c r="S22" s="266">
        <f>(1+AO22)/(1+LOOKUP($B22,Prix!$B$6:$B$127,Prix!$J$6:$J$127))-1</f>
        <v>9.100000000000108E-3</v>
      </c>
      <c r="T22" s="266">
        <f>(1+AP22)/(1+LOOKUP($B22,Prix!$B$6:$B$127,Prix!$J$6:$J$127))-1</f>
        <v>9.100000000000108E-3</v>
      </c>
      <c r="U22" s="266">
        <f>(1+AQ22)/(1+LOOKUP($B22,Prix!$B$6:$B$127,Prix!$J$6:$J$127))-1</f>
        <v>9.100000000000108E-3</v>
      </c>
      <c r="V22" s="266">
        <f>(1+AR22)/(1+LOOKUP($B22,Prix!$B$6:$B$127,Prix!$J$6:$J$127))-1</f>
        <v>9.1052061122820493E-3</v>
      </c>
      <c r="W22" s="266">
        <f>(1+AS22)/(1+LOOKUP($B22,Prix!$B$6:$B$127,Prix!$J$6:$J$127))-1</f>
        <v>9.0596216203471247E-3</v>
      </c>
      <c r="X22" s="266">
        <f>(1+AT22)/(1+LOOKUP($B22,Prix!$B$6:$B$127,Prix!$J$6:$J$127))-1</f>
        <v>9.0274969536685568E-3</v>
      </c>
      <c r="Y22" s="291">
        <f>(C22+1)*(1+Prix!I92)-1</f>
        <v>2.6759250000000234E-2</v>
      </c>
      <c r="Z22" s="117">
        <v>2.7221232851014632E-2</v>
      </c>
      <c r="AA22" s="117">
        <v>2.7221232851014632E-2</v>
      </c>
      <c r="AB22" s="117">
        <v>2.3699750000000019E-2</v>
      </c>
      <c r="AC22" s="117">
        <v>2.6759250000000234E-2</v>
      </c>
      <c r="AD22" s="117">
        <v>2.3699750000000019E-2</v>
      </c>
      <c r="AE22" s="117">
        <v>2.6759250000000234E-2</v>
      </c>
      <c r="AF22" s="117">
        <v>2.6759250000000234E-2</v>
      </c>
      <c r="AG22" s="117">
        <v>2.6759250000000234E-2</v>
      </c>
      <c r="AH22" s="117">
        <v>2.6759250000000234E-2</v>
      </c>
      <c r="AI22" s="117">
        <v>2.6759250000000234E-2</v>
      </c>
      <c r="AJ22" s="117">
        <v>2.6759250000000234E-2</v>
      </c>
      <c r="AK22" s="117">
        <v>2.6759250000000234E-2</v>
      </c>
      <c r="AL22" s="117">
        <v>2.6759250000000234E-2</v>
      </c>
      <c r="AM22" s="117">
        <v>2.6759250000000234E-2</v>
      </c>
      <c r="AN22" s="117">
        <v>2.6759250000000234E-2</v>
      </c>
      <c r="AO22" s="117">
        <v>2.6759250000000234E-2</v>
      </c>
      <c r="AP22" s="117">
        <v>2.6759250000000234E-2</v>
      </c>
      <c r="AQ22" s="117">
        <v>2.6759250000000234E-2</v>
      </c>
      <c r="AR22" s="117">
        <v>2.6764547219247037E-2</v>
      </c>
      <c r="AS22" s="117">
        <v>2.6718164998703164E-2</v>
      </c>
      <c r="AT22" s="120">
        <v>2.6685478150357822E-2</v>
      </c>
    </row>
    <row r="23" spans="2:46" x14ac:dyDescent="0.25">
      <c r="B23" s="146">
        <f t="shared" si="1"/>
        <v>2036</v>
      </c>
      <c r="C23" s="147">
        <v>9.300000000000001E-3</v>
      </c>
      <c r="D23" s="148">
        <f>(1+Z23)/(1+LOOKUP($B23,Prix!$B$6:$B$127,Prix!$J$6:$J$127))-1</f>
        <v>9.6874854352673179E-3</v>
      </c>
      <c r="E23" s="148">
        <f>(1+AA23)/(1+LOOKUP($B23,Prix!$B$6:$B$127,Prix!$J$6:$J$127))-1</f>
        <v>9.6874854352673179E-3</v>
      </c>
      <c r="F23" s="148">
        <f>(1+AB23)/(1+LOOKUP($B23,Prix!$B$6:$B$127,Prix!$J$6:$J$127))-1</f>
        <v>7.796560196560165E-3</v>
      </c>
      <c r="G23" s="148">
        <f>(1+AC23)/(1+LOOKUP($B23,Prix!$B$6:$B$127,Prix!$J$6:$J$127))-1</f>
        <v>9.300000000000086E-3</v>
      </c>
      <c r="H23" s="148">
        <f>(1+AD23)/(1+LOOKUP($B23,Prix!$B$6:$B$127,Prix!$J$6:$J$127))-1</f>
        <v>7.796560196560165E-3</v>
      </c>
      <c r="I23" s="148">
        <f>(1+AE23)/(1+LOOKUP($B23,Prix!$B$6:$B$127,Prix!$J$6:$J$127))-1</f>
        <v>9.300000000000086E-3</v>
      </c>
      <c r="J23" s="148">
        <f>(1+AF23)/(1+LOOKUP($B23,Prix!$B$6:$B$127,Prix!$J$6:$J$127))-1</f>
        <v>9.300000000000086E-3</v>
      </c>
      <c r="K23" s="148">
        <f>(1+AG23)/(1+LOOKUP($B23,Prix!$B$6:$B$127,Prix!$J$6:$J$127))-1</f>
        <v>9.300000000000086E-3</v>
      </c>
      <c r="L23" s="148">
        <f>(1+AH23)/(1+LOOKUP($B23,Prix!$B$6:$B$127,Prix!$J$6:$J$127))-1</f>
        <v>9.300000000000086E-3</v>
      </c>
      <c r="M23" s="148">
        <f>(1+AI23)/(1+LOOKUP($B23,Prix!$B$6:$B$127,Prix!$J$6:$J$127))-1</f>
        <v>9.300000000000086E-3</v>
      </c>
      <c r="N23" s="148">
        <f>(1+AJ23)/(1+LOOKUP($B23,Prix!$B$6:$B$127,Prix!$J$6:$J$127))-1</f>
        <v>9.300000000000086E-3</v>
      </c>
      <c r="O23" s="148">
        <f>(1+AK23)/(1+LOOKUP($B23,Prix!$B$6:$B$127,Prix!$J$6:$J$127))-1</f>
        <v>9.300000000000086E-3</v>
      </c>
      <c r="P23" s="148">
        <f>(1+AL23)/(1+LOOKUP($B23,Prix!$B$6:$B$127,Prix!$J$6:$J$127))-1</f>
        <v>9.300000000000086E-3</v>
      </c>
      <c r="Q23" s="148">
        <f>(1+AM23)/(1+LOOKUP($B23,Prix!$B$6:$B$127,Prix!$J$6:$J$127))-1</f>
        <v>9.300000000000086E-3</v>
      </c>
      <c r="R23" s="148">
        <f>(1+AN23)/(1+LOOKUP($B23,Prix!$B$6:$B$127,Prix!$J$6:$J$127))-1</f>
        <v>9.300000000000086E-3</v>
      </c>
      <c r="S23" s="266">
        <f>(1+AO23)/(1+LOOKUP($B23,Prix!$B$6:$B$127,Prix!$J$6:$J$127))-1</f>
        <v>9.300000000000086E-3</v>
      </c>
      <c r="T23" s="266">
        <f>(1+AP23)/(1+LOOKUP($B23,Prix!$B$6:$B$127,Prix!$J$6:$J$127))-1</f>
        <v>9.300000000000086E-3</v>
      </c>
      <c r="U23" s="266">
        <f>(1+AQ23)/(1+LOOKUP($B23,Prix!$B$6:$B$127,Prix!$J$6:$J$127))-1</f>
        <v>9.300000000000086E-3</v>
      </c>
      <c r="V23" s="266">
        <f>(1+AR23)/(1+LOOKUP($B23,Prix!$B$6:$B$127,Prix!$J$6:$J$127))-1</f>
        <v>9.3043421929488446E-3</v>
      </c>
      <c r="W23" s="266">
        <f>(1+AS23)/(1+LOOKUP($B23,Prix!$B$6:$B$127,Prix!$J$6:$J$127))-1</f>
        <v>9.3646792492647624E-3</v>
      </c>
      <c r="X23" s="266">
        <f>(1+AT23)/(1+LOOKUP($B23,Prix!$B$6:$B$127,Prix!$J$6:$J$127))-1</f>
        <v>9.250052517864038E-3</v>
      </c>
      <c r="Y23" s="291">
        <f>(C23+1)*(1+Prix!I93)-1</f>
        <v>2.6962750000000257E-2</v>
      </c>
      <c r="Z23" s="117">
        <v>2.7357016430384462E-2</v>
      </c>
      <c r="AA23" s="117">
        <v>2.7357016430384462E-2</v>
      </c>
      <c r="AB23" s="117">
        <v>2.5433000000000039E-2</v>
      </c>
      <c r="AC23" s="117">
        <v>2.6962750000000257E-2</v>
      </c>
      <c r="AD23" s="117">
        <v>2.5433000000000039E-2</v>
      </c>
      <c r="AE23" s="117">
        <v>2.6962750000000257E-2</v>
      </c>
      <c r="AF23" s="117">
        <v>2.6962750000000257E-2</v>
      </c>
      <c r="AG23" s="117">
        <v>2.6962750000000257E-2</v>
      </c>
      <c r="AH23" s="117">
        <v>2.6962750000000257E-2</v>
      </c>
      <c r="AI23" s="117">
        <v>2.6962750000000257E-2</v>
      </c>
      <c r="AJ23" s="117">
        <v>2.6962750000000257E-2</v>
      </c>
      <c r="AK23" s="117">
        <v>2.6962750000000257E-2</v>
      </c>
      <c r="AL23" s="117">
        <v>2.6962750000000257E-2</v>
      </c>
      <c r="AM23" s="117">
        <v>2.6962750000000257E-2</v>
      </c>
      <c r="AN23" s="117">
        <v>2.6962750000000257E-2</v>
      </c>
      <c r="AO23" s="117">
        <v>2.6962750000000257E-2</v>
      </c>
      <c r="AP23" s="117">
        <v>2.6962750000000257E-2</v>
      </c>
      <c r="AQ23" s="117">
        <v>2.6962750000000257E-2</v>
      </c>
      <c r="AR23" s="117">
        <v>2.6967168181325496E-2</v>
      </c>
      <c r="AS23" s="117">
        <v>2.702856113612695E-2</v>
      </c>
      <c r="AT23" s="120">
        <v>2.6911928436926802E-2</v>
      </c>
    </row>
    <row r="24" spans="2:46" x14ac:dyDescent="0.25">
      <c r="B24" s="146">
        <f t="shared" si="1"/>
        <v>2037</v>
      </c>
      <c r="C24" s="147">
        <v>9.4999999999999998E-3</v>
      </c>
      <c r="D24" s="148">
        <f>(1+Z24)/(1+LOOKUP($B24,Prix!$B$6:$B$127,Prix!$J$6:$J$127))-1</f>
        <v>9.8370544763313195E-3</v>
      </c>
      <c r="E24" s="148">
        <f>(1+AA24)/(1+LOOKUP($B24,Prix!$B$6:$B$127,Prix!$J$6:$J$127))-1</f>
        <v>9.8370544763313195E-3</v>
      </c>
      <c r="F24" s="148">
        <f>(1+AB24)/(1+LOOKUP($B24,Prix!$B$6:$B$127,Prix!$J$6:$J$127))-1</f>
        <v>9.5000000000000639E-3</v>
      </c>
      <c r="G24" s="148">
        <f>(1+AC24)/(1+LOOKUP($B24,Prix!$B$6:$B$127,Prix!$J$6:$J$127))-1</f>
        <v>9.5000000000000639E-3</v>
      </c>
      <c r="H24" s="148">
        <f>(1+AD24)/(1+LOOKUP($B24,Prix!$B$6:$B$127,Prix!$J$6:$J$127))-1</f>
        <v>9.5000000000000639E-3</v>
      </c>
      <c r="I24" s="148">
        <f>(1+AE24)/(1+LOOKUP($B24,Prix!$B$6:$B$127,Prix!$J$6:$J$127))-1</f>
        <v>9.5000000000000639E-3</v>
      </c>
      <c r="J24" s="148">
        <f>(1+AF24)/(1+LOOKUP($B24,Prix!$B$6:$B$127,Prix!$J$6:$J$127))-1</f>
        <v>9.5000000000000639E-3</v>
      </c>
      <c r="K24" s="148">
        <f>(1+AG24)/(1+LOOKUP($B24,Prix!$B$6:$B$127,Prix!$J$6:$J$127))-1</f>
        <v>9.5000000000000639E-3</v>
      </c>
      <c r="L24" s="148">
        <f>(1+AH24)/(1+LOOKUP($B24,Prix!$B$6:$B$127,Prix!$J$6:$J$127))-1</f>
        <v>9.5000000000000639E-3</v>
      </c>
      <c r="M24" s="148">
        <f>(1+AI24)/(1+LOOKUP($B24,Prix!$B$6:$B$127,Prix!$J$6:$J$127))-1</f>
        <v>9.5000000000000639E-3</v>
      </c>
      <c r="N24" s="148">
        <f>(1+AJ24)/(1+LOOKUP($B24,Prix!$B$6:$B$127,Prix!$J$6:$J$127))-1</f>
        <v>9.5000000000000639E-3</v>
      </c>
      <c r="O24" s="148">
        <f>(1+AK24)/(1+LOOKUP($B24,Prix!$B$6:$B$127,Prix!$J$6:$J$127))-1</f>
        <v>9.5000000000000639E-3</v>
      </c>
      <c r="P24" s="148">
        <f>(1+AL24)/(1+LOOKUP($B24,Prix!$B$6:$B$127,Prix!$J$6:$J$127))-1</f>
        <v>9.5000000000000639E-3</v>
      </c>
      <c r="Q24" s="148">
        <f>(1+AM24)/(1+LOOKUP($B24,Prix!$B$6:$B$127,Prix!$J$6:$J$127))-1</f>
        <v>9.5000000000000639E-3</v>
      </c>
      <c r="R24" s="148">
        <f>(1+AN24)/(1+LOOKUP($B24,Prix!$B$6:$B$127,Prix!$J$6:$J$127))-1</f>
        <v>9.5000000000000639E-3</v>
      </c>
      <c r="S24" s="266">
        <f>(1+AO24)/(1+LOOKUP($B24,Prix!$B$6:$B$127,Prix!$J$6:$J$127))-1</f>
        <v>9.5000000000000639E-3</v>
      </c>
      <c r="T24" s="266">
        <f>(1+AP24)/(1+LOOKUP($B24,Prix!$B$6:$B$127,Prix!$J$6:$J$127))-1</f>
        <v>9.5000000000000639E-3</v>
      </c>
      <c r="U24" s="266">
        <f>(1+AQ24)/(1+LOOKUP($B24,Prix!$B$6:$B$127,Prix!$J$6:$J$127))-1</f>
        <v>9.5000000000000639E-3</v>
      </c>
      <c r="V24" s="266">
        <f>(1+AR24)/(1+LOOKUP($B24,Prix!$B$6:$B$127,Prix!$J$6:$J$127))-1</f>
        <v>9.5036937179562297E-3</v>
      </c>
      <c r="W24" s="266">
        <f>(1+AS24)/(1+LOOKUP($B24,Prix!$B$6:$B$127,Prix!$J$6:$J$127))-1</f>
        <v>9.6089318910248522E-3</v>
      </c>
      <c r="X24" s="266">
        <f>(1+AT24)/(1+LOOKUP($B24,Prix!$B$6:$B$127,Prix!$J$6:$J$127))-1</f>
        <v>9.4488344086234299E-3</v>
      </c>
      <c r="Y24" s="291">
        <f>(C24+1)*(1+Prix!I94)-1</f>
        <v>2.7166250000000058E-2</v>
      </c>
      <c r="Z24" s="117">
        <v>2.7509202929667298E-2</v>
      </c>
      <c r="AA24" s="117">
        <v>2.7509202929667298E-2</v>
      </c>
      <c r="AB24" s="117">
        <v>2.7166250000000058E-2</v>
      </c>
      <c r="AC24" s="117">
        <v>2.7166250000000058E-2</v>
      </c>
      <c r="AD24" s="117">
        <v>2.7166250000000058E-2</v>
      </c>
      <c r="AE24" s="117">
        <v>2.7166250000000058E-2</v>
      </c>
      <c r="AF24" s="117">
        <v>2.7166250000000058E-2</v>
      </c>
      <c r="AG24" s="117">
        <v>2.7166250000000058E-2</v>
      </c>
      <c r="AH24" s="117">
        <v>2.7166250000000058E-2</v>
      </c>
      <c r="AI24" s="117">
        <v>2.7166250000000058E-2</v>
      </c>
      <c r="AJ24" s="117">
        <v>2.7166250000000058E-2</v>
      </c>
      <c r="AK24" s="117">
        <v>2.7166250000000058E-2</v>
      </c>
      <c r="AL24" s="117">
        <v>2.7166250000000058E-2</v>
      </c>
      <c r="AM24" s="117">
        <v>2.7166250000000058E-2</v>
      </c>
      <c r="AN24" s="117">
        <v>2.7166250000000058E-2</v>
      </c>
      <c r="AO24" s="117">
        <v>2.7166250000000058E-2</v>
      </c>
      <c r="AP24" s="117">
        <v>2.7166250000000058E-2</v>
      </c>
      <c r="AQ24" s="117">
        <v>2.7166250000000058E-2</v>
      </c>
      <c r="AR24" s="117">
        <v>2.7170008358020636E-2</v>
      </c>
      <c r="AS24" s="117">
        <v>2.7277088199117783E-2</v>
      </c>
      <c r="AT24" s="120">
        <v>2.7114189010774448E-2</v>
      </c>
    </row>
    <row r="25" spans="2:46" x14ac:dyDescent="0.25">
      <c r="B25" s="146">
        <f t="shared" si="1"/>
        <v>2038</v>
      </c>
      <c r="C25" s="147">
        <v>9.5999999999999992E-3</v>
      </c>
      <c r="D25" s="148">
        <f>(1+Z25)/(1+LOOKUP($B25,Prix!$B$6:$B$127,Prix!$J$6:$J$127))-1</f>
        <v>9.9135693817014037E-3</v>
      </c>
      <c r="E25" s="148">
        <f>(1+AA25)/(1+LOOKUP($B25,Prix!$B$6:$B$127,Prix!$J$6:$J$127))-1</f>
        <v>9.9135693817011816E-3</v>
      </c>
      <c r="F25" s="148">
        <f>(1+AB25)/(1+LOOKUP($B25,Prix!$B$6:$B$127,Prix!$J$6:$J$127))-1</f>
        <v>9.6000000000000529E-3</v>
      </c>
      <c r="G25" s="148">
        <f>(1+AC25)/(1+LOOKUP($B25,Prix!$B$6:$B$127,Prix!$J$6:$J$127))-1</f>
        <v>9.6000000000000529E-3</v>
      </c>
      <c r="H25" s="148">
        <f>(1+AD25)/(1+LOOKUP($B25,Prix!$B$6:$B$127,Prix!$J$6:$J$127))-1</f>
        <v>9.6000000000000529E-3</v>
      </c>
      <c r="I25" s="148">
        <f>(1+AE25)/(1+LOOKUP($B25,Prix!$B$6:$B$127,Prix!$J$6:$J$127))-1</f>
        <v>9.6000000000000529E-3</v>
      </c>
      <c r="J25" s="148">
        <f>(1+AF25)/(1+LOOKUP($B25,Prix!$B$6:$B$127,Prix!$J$6:$J$127))-1</f>
        <v>9.6000000000000529E-3</v>
      </c>
      <c r="K25" s="148">
        <f>(1+AG25)/(1+LOOKUP($B25,Prix!$B$6:$B$127,Prix!$J$6:$J$127))-1</f>
        <v>9.6000000000000529E-3</v>
      </c>
      <c r="L25" s="148">
        <f>(1+AH25)/(1+LOOKUP($B25,Prix!$B$6:$B$127,Prix!$J$6:$J$127))-1</f>
        <v>9.6000000000000529E-3</v>
      </c>
      <c r="M25" s="148">
        <f>(1+AI25)/(1+LOOKUP($B25,Prix!$B$6:$B$127,Prix!$J$6:$J$127))-1</f>
        <v>9.6000000000000529E-3</v>
      </c>
      <c r="N25" s="148">
        <f>(1+AJ25)/(1+LOOKUP($B25,Prix!$B$6:$B$127,Prix!$J$6:$J$127))-1</f>
        <v>9.6000000000000529E-3</v>
      </c>
      <c r="O25" s="148">
        <f>(1+AK25)/(1+LOOKUP($B25,Prix!$B$6:$B$127,Prix!$J$6:$J$127))-1</f>
        <v>9.6000000000000529E-3</v>
      </c>
      <c r="P25" s="148">
        <f>(1+AL25)/(1+LOOKUP($B25,Prix!$B$6:$B$127,Prix!$J$6:$J$127))-1</f>
        <v>9.6000000000000529E-3</v>
      </c>
      <c r="Q25" s="148">
        <f>(1+AM25)/(1+LOOKUP($B25,Prix!$B$6:$B$127,Prix!$J$6:$J$127))-1</f>
        <v>9.6000000000000529E-3</v>
      </c>
      <c r="R25" s="148">
        <f>(1+AN25)/(1+LOOKUP($B25,Prix!$B$6:$B$127,Prix!$J$6:$J$127))-1</f>
        <v>9.6000000000000529E-3</v>
      </c>
      <c r="S25" s="266">
        <f>(1+AO25)/(1+LOOKUP($B25,Prix!$B$6:$B$127,Prix!$J$6:$J$127))-1</f>
        <v>9.6000000000000529E-3</v>
      </c>
      <c r="T25" s="266">
        <f>(1+AP25)/(1+LOOKUP($B25,Prix!$B$6:$B$127,Prix!$J$6:$J$127))-1</f>
        <v>9.6000000000000529E-3</v>
      </c>
      <c r="U25" s="266">
        <f>(1+AQ25)/(1+LOOKUP($B25,Prix!$B$6:$B$127,Prix!$J$6:$J$127))-1</f>
        <v>9.6000000000000529E-3</v>
      </c>
      <c r="V25" s="266">
        <f>(1+AR25)/(1+LOOKUP($B25,Prix!$B$6:$B$127,Prix!$J$6:$J$127))-1</f>
        <v>9.6034620724620989E-3</v>
      </c>
      <c r="W25" s="266">
        <f>(1+AS25)/(1+LOOKUP($B25,Prix!$B$6:$B$127,Prix!$J$6:$J$127))-1</f>
        <v>9.6951756324072935E-3</v>
      </c>
      <c r="X25" s="266">
        <f>(1+AT25)/(1+LOOKUP($B25,Prix!$B$6:$B$127,Prix!$J$6:$J$127))-1</f>
        <v>9.5598444291871143E-3</v>
      </c>
      <c r="Y25" s="291">
        <f>(C25+1)*(1+Prix!I95)-1</f>
        <v>2.726800000000007E-2</v>
      </c>
      <c r="Z25" s="117">
        <v>2.7587056845881142E-2</v>
      </c>
      <c r="AA25" s="117">
        <v>2.758705684588092E-2</v>
      </c>
      <c r="AB25" s="117">
        <v>2.726800000000007E-2</v>
      </c>
      <c r="AC25" s="117">
        <v>2.726800000000007E-2</v>
      </c>
      <c r="AD25" s="117">
        <v>2.726800000000007E-2</v>
      </c>
      <c r="AE25" s="117">
        <v>2.726800000000007E-2</v>
      </c>
      <c r="AF25" s="117">
        <v>2.726800000000007E-2</v>
      </c>
      <c r="AG25" s="117">
        <v>2.726800000000007E-2</v>
      </c>
      <c r="AH25" s="117">
        <v>2.726800000000007E-2</v>
      </c>
      <c r="AI25" s="117">
        <v>2.726800000000007E-2</v>
      </c>
      <c r="AJ25" s="117">
        <v>2.726800000000007E-2</v>
      </c>
      <c r="AK25" s="117">
        <v>2.726800000000007E-2</v>
      </c>
      <c r="AL25" s="117">
        <v>2.726800000000007E-2</v>
      </c>
      <c r="AM25" s="117">
        <v>2.726800000000007E-2</v>
      </c>
      <c r="AN25" s="117">
        <v>2.726800000000007E-2</v>
      </c>
      <c r="AO25" s="117">
        <v>2.726800000000007E-2</v>
      </c>
      <c r="AP25" s="117">
        <v>2.726800000000007E-2</v>
      </c>
      <c r="AQ25" s="117">
        <v>2.726800000000007E-2</v>
      </c>
      <c r="AR25" s="117">
        <v>2.7271522658730341E-2</v>
      </c>
      <c r="AS25" s="117">
        <v>2.7364841205974599E-2</v>
      </c>
      <c r="AT25" s="120">
        <v>2.7227141706698044E-2</v>
      </c>
    </row>
    <row r="26" spans="2:46" x14ac:dyDescent="0.25">
      <c r="B26" s="146">
        <f t="shared" si="1"/>
        <v>2039</v>
      </c>
      <c r="C26" s="147">
        <v>9.7999999999999997E-3</v>
      </c>
      <c r="D26" s="148">
        <f>(1+Z26)/(1+LOOKUP($B26,Prix!$B$6:$B$127,Prix!$J$6:$J$127))-1</f>
        <v>1.0097837505428142E-2</v>
      </c>
      <c r="E26" s="148">
        <f>(1+AA26)/(1+LOOKUP($B26,Prix!$B$6:$B$127,Prix!$J$6:$J$127))-1</f>
        <v>1.0097837505428142E-2</v>
      </c>
      <c r="F26" s="148">
        <f>(1+AB26)/(1+LOOKUP($B26,Prix!$B$6:$B$127,Prix!$J$6:$J$127))-1</f>
        <v>9.8000000000000309E-3</v>
      </c>
      <c r="G26" s="148">
        <f>(1+AC26)/(1+LOOKUP($B26,Prix!$B$6:$B$127,Prix!$J$6:$J$127))-1</f>
        <v>9.8000000000000309E-3</v>
      </c>
      <c r="H26" s="148">
        <f>(1+AD26)/(1+LOOKUP($B26,Prix!$B$6:$B$127,Prix!$J$6:$J$127))-1</f>
        <v>9.8000000000000309E-3</v>
      </c>
      <c r="I26" s="148">
        <f>(1+AE26)/(1+LOOKUP($B26,Prix!$B$6:$B$127,Prix!$J$6:$J$127))-1</f>
        <v>9.8000000000000309E-3</v>
      </c>
      <c r="J26" s="148">
        <f>(1+AF26)/(1+LOOKUP($B26,Prix!$B$6:$B$127,Prix!$J$6:$J$127))-1</f>
        <v>9.8000000000000309E-3</v>
      </c>
      <c r="K26" s="148">
        <f>(1+AG26)/(1+LOOKUP($B26,Prix!$B$6:$B$127,Prix!$J$6:$J$127))-1</f>
        <v>9.8000000000000309E-3</v>
      </c>
      <c r="L26" s="148">
        <f>(1+AH26)/(1+LOOKUP($B26,Prix!$B$6:$B$127,Prix!$J$6:$J$127))-1</f>
        <v>9.8000000000000309E-3</v>
      </c>
      <c r="M26" s="148">
        <f>(1+AI26)/(1+LOOKUP($B26,Prix!$B$6:$B$127,Prix!$J$6:$J$127))-1</f>
        <v>9.8000000000000309E-3</v>
      </c>
      <c r="N26" s="148">
        <f>(1+AJ26)/(1+LOOKUP($B26,Prix!$B$6:$B$127,Prix!$J$6:$J$127))-1</f>
        <v>9.8000000000000309E-3</v>
      </c>
      <c r="O26" s="148">
        <f>(1+AK26)/(1+LOOKUP($B26,Prix!$B$6:$B$127,Prix!$J$6:$J$127))-1</f>
        <v>9.8000000000000309E-3</v>
      </c>
      <c r="P26" s="148">
        <f>(1+AL26)/(1+LOOKUP($B26,Prix!$B$6:$B$127,Prix!$J$6:$J$127))-1</f>
        <v>9.8000000000000309E-3</v>
      </c>
      <c r="Q26" s="148">
        <f>(1+AM26)/(1+LOOKUP($B26,Prix!$B$6:$B$127,Prix!$J$6:$J$127))-1</f>
        <v>9.8000000000000309E-3</v>
      </c>
      <c r="R26" s="148">
        <f>(1+AN26)/(1+LOOKUP($B26,Prix!$B$6:$B$127,Prix!$J$6:$J$127))-1</f>
        <v>9.8000000000000309E-3</v>
      </c>
      <c r="S26" s="266">
        <f>(1+AO26)/(1+LOOKUP($B26,Prix!$B$6:$B$127,Prix!$J$6:$J$127))-1</f>
        <v>9.8000000000000309E-3</v>
      </c>
      <c r="T26" s="266">
        <f>(1+AP26)/(1+LOOKUP($B26,Prix!$B$6:$B$127,Prix!$J$6:$J$127))-1</f>
        <v>9.8000000000000309E-3</v>
      </c>
      <c r="U26" s="266">
        <f>(1+AQ26)/(1+LOOKUP($B26,Prix!$B$6:$B$127,Prix!$J$6:$J$127))-1</f>
        <v>9.8000000000000309E-3</v>
      </c>
      <c r="V26" s="266">
        <f>(1+AR26)/(1+LOOKUP($B26,Prix!$B$6:$B$127,Prix!$J$6:$J$127))-1</f>
        <v>9.803373321933595E-3</v>
      </c>
      <c r="W26" s="266">
        <f>(1+AS26)/(1+LOOKUP($B26,Prix!$B$6:$B$127,Prix!$J$6:$J$127))-1</f>
        <v>9.8703463691989235E-3</v>
      </c>
      <c r="X26" s="266">
        <f>(1+AT26)/(1+LOOKUP($B26,Prix!$B$6:$B$127,Prix!$J$6:$J$127))-1</f>
        <v>9.7685473401523115E-3</v>
      </c>
      <c r="Y26" s="291">
        <f>(C26+1)*(1+Prix!I96)-1</f>
        <v>2.7471500000000093E-2</v>
      </c>
      <c r="Z26" s="117">
        <v>2.7774549661773174E-2</v>
      </c>
      <c r="AA26" s="117">
        <v>2.7774549661773174E-2</v>
      </c>
      <c r="AB26" s="117">
        <v>2.7471500000000093E-2</v>
      </c>
      <c r="AC26" s="117">
        <v>2.7471500000000093E-2</v>
      </c>
      <c r="AD26" s="117">
        <v>2.7471500000000093E-2</v>
      </c>
      <c r="AE26" s="117">
        <v>2.7471500000000093E-2</v>
      </c>
      <c r="AF26" s="117">
        <v>2.7471500000000093E-2</v>
      </c>
      <c r="AG26" s="117">
        <v>2.7471500000000093E-2</v>
      </c>
      <c r="AH26" s="117">
        <v>2.7471500000000093E-2</v>
      </c>
      <c r="AI26" s="117">
        <v>2.7471500000000093E-2</v>
      </c>
      <c r="AJ26" s="117">
        <v>2.7471500000000093E-2</v>
      </c>
      <c r="AK26" s="117">
        <v>2.7471500000000093E-2</v>
      </c>
      <c r="AL26" s="117">
        <v>2.7471500000000093E-2</v>
      </c>
      <c r="AM26" s="117">
        <v>2.7471500000000093E-2</v>
      </c>
      <c r="AN26" s="117">
        <v>2.7471500000000093E-2</v>
      </c>
      <c r="AO26" s="117">
        <v>2.7471500000000093E-2</v>
      </c>
      <c r="AP26" s="117">
        <v>2.7471500000000093E-2</v>
      </c>
      <c r="AQ26" s="117">
        <v>2.7471500000000093E-2</v>
      </c>
      <c r="AR26" s="117">
        <v>2.7474932355067594E-2</v>
      </c>
      <c r="AS26" s="117">
        <v>2.7543077430659979E-2</v>
      </c>
      <c r="AT26" s="120">
        <v>2.7439496918605144E-2</v>
      </c>
    </row>
    <row r="27" spans="2:46" x14ac:dyDescent="0.25">
      <c r="B27" s="146">
        <f t="shared" si="1"/>
        <v>2040</v>
      </c>
      <c r="C27" s="147">
        <v>0.01</v>
      </c>
      <c r="D27" s="148">
        <f>(1+Z27)/(1+LOOKUP($B27,Prix!$B$6:$B$127,Prix!$J$6:$J$127))-1</f>
        <v>1.0250289060152573E-2</v>
      </c>
      <c r="E27" s="148">
        <f>(1+AA27)/(1+LOOKUP($B27,Prix!$B$6:$B$127,Prix!$J$6:$J$127))-1</f>
        <v>1.0250289060152573E-2</v>
      </c>
      <c r="F27" s="148">
        <f>(1+AB27)/(1+LOOKUP($B27,Prix!$B$6:$B$127,Prix!$J$6:$J$127))-1</f>
        <v>1.0000000000000009E-2</v>
      </c>
      <c r="G27" s="148">
        <f>(1+AC27)/(1+LOOKUP($B27,Prix!$B$6:$B$127,Prix!$J$6:$J$127))-1</f>
        <v>1.0000000000000009E-2</v>
      </c>
      <c r="H27" s="148">
        <f>(1+AD27)/(1+LOOKUP($B27,Prix!$B$6:$B$127,Prix!$J$6:$J$127))-1</f>
        <v>1.0000000000000009E-2</v>
      </c>
      <c r="I27" s="148">
        <f>(1+AE27)/(1+LOOKUP($B27,Prix!$B$6:$B$127,Prix!$J$6:$J$127))-1</f>
        <v>1.0000000000000009E-2</v>
      </c>
      <c r="J27" s="148">
        <f>(1+AF27)/(1+LOOKUP($B27,Prix!$B$6:$B$127,Prix!$J$6:$J$127))-1</f>
        <v>1.0000000000000009E-2</v>
      </c>
      <c r="K27" s="148">
        <f>(1+AG27)/(1+LOOKUP($B27,Prix!$B$6:$B$127,Prix!$J$6:$J$127))-1</f>
        <v>1.0000000000000009E-2</v>
      </c>
      <c r="L27" s="148">
        <f>(1+AH27)/(1+LOOKUP($B27,Prix!$B$6:$B$127,Prix!$J$6:$J$127))-1</f>
        <v>1.0000000000000009E-2</v>
      </c>
      <c r="M27" s="148">
        <f>(1+AI27)/(1+LOOKUP($B27,Prix!$B$6:$B$127,Prix!$J$6:$J$127))-1</f>
        <v>1.0000000000000009E-2</v>
      </c>
      <c r="N27" s="148">
        <f>(1+AJ27)/(1+LOOKUP($B27,Prix!$B$6:$B$127,Prix!$J$6:$J$127))-1</f>
        <v>1.0000000000000009E-2</v>
      </c>
      <c r="O27" s="148">
        <f>(1+AK27)/(1+LOOKUP($B27,Prix!$B$6:$B$127,Prix!$J$6:$J$127))-1</f>
        <v>1.0000000000000009E-2</v>
      </c>
      <c r="P27" s="148">
        <f>(1+AL27)/(1+LOOKUP($B27,Prix!$B$6:$B$127,Prix!$J$6:$J$127))-1</f>
        <v>1.0000000000000009E-2</v>
      </c>
      <c r="Q27" s="148">
        <f>(1+AM27)/(1+LOOKUP($B27,Prix!$B$6:$B$127,Prix!$J$6:$J$127))-1</f>
        <v>1.0000000000000009E-2</v>
      </c>
      <c r="R27" s="148">
        <f>(1+AN27)/(1+LOOKUP($B27,Prix!$B$6:$B$127,Prix!$J$6:$J$127))-1</f>
        <v>1.0000000000000009E-2</v>
      </c>
      <c r="S27" s="266">
        <f>(1+AO27)/(1+LOOKUP($B27,Prix!$B$6:$B$127,Prix!$J$6:$J$127))-1</f>
        <v>1.0000000000000009E-2</v>
      </c>
      <c r="T27" s="266">
        <f>(1+AP27)/(1+LOOKUP($B27,Prix!$B$6:$B$127,Prix!$J$6:$J$127))-1</f>
        <v>1.0000000000000009E-2</v>
      </c>
      <c r="U27" s="266">
        <f>(1+AQ27)/(1+LOOKUP($B27,Prix!$B$6:$B$127,Prix!$J$6:$J$127))-1</f>
        <v>1.0000000000000009E-2</v>
      </c>
      <c r="V27" s="266">
        <f>(1+AR27)/(1+LOOKUP($B27,Prix!$B$6:$B$127,Prix!$J$6:$J$127))-1</f>
        <v>1.0002721515169233E-2</v>
      </c>
      <c r="W27" s="266">
        <f>(1+AS27)/(1+LOOKUP($B27,Prix!$B$6:$B$127,Prix!$J$6:$J$127))-1</f>
        <v>1.0161131842506554E-2</v>
      </c>
      <c r="X27" s="266">
        <f>(1+AT27)/(1+LOOKUP($B27,Prix!$B$6:$B$127,Prix!$J$6:$J$127))-1</f>
        <v>9.9720215884253616E-3</v>
      </c>
      <c r="Y27" s="291">
        <f>(C27+1)*(1+Prix!I97)-1</f>
        <v>2.7675000000000116E-2</v>
      </c>
      <c r="Z27" s="117">
        <v>2.7929669118705203E-2</v>
      </c>
      <c r="AA27" s="117">
        <v>2.7929669118705203E-2</v>
      </c>
      <c r="AB27" s="117">
        <v>2.7675000000000116E-2</v>
      </c>
      <c r="AC27" s="117">
        <v>2.7675000000000116E-2</v>
      </c>
      <c r="AD27" s="117">
        <v>2.7675000000000116E-2</v>
      </c>
      <c r="AE27" s="117">
        <v>2.7675000000000116E-2</v>
      </c>
      <c r="AF27" s="117">
        <v>2.7675000000000116E-2</v>
      </c>
      <c r="AG27" s="117">
        <v>2.7675000000000116E-2</v>
      </c>
      <c r="AH27" s="117">
        <v>2.7675000000000116E-2</v>
      </c>
      <c r="AI27" s="117">
        <v>2.7675000000000116E-2</v>
      </c>
      <c r="AJ27" s="117">
        <v>2.7675000000000116E-2</v>
      </c>
      <c r="AK27" s="117">
        <v>2.7675000000000116E-2</v>
      </c>
      <c r="AL27" s="117">
        <v>2.7675000000000116E-2</v>
      </c>
      <c r="AM27" s="117">
        <v>2.7675000000000116E-2</v>
      </c>
      <c r="AN27" s="117">
        <v>2.7675000000000116E-2</v>
      </c>
      <c r="AO27" s="117">
        <v>2.7675000000000116E-2</v>
      </c>
      <c r="AP27" s="117">
        <v>2.7675000000000116E-2</v>
      </c>
      <c r="AQ27" s="117">
        <v>2.7675000000000116E-2</v>
      </c>
      <c r="AR27" s="117">
        <v>2.7677769141684738E-2</v>
      </c>
      <c r="AS27" s="117">
        <v>2.7838951649750587E-2</v>
      </c>
      <c r="AT27" s="120">
        <v>2.7646531966222909E-2</v>
      </c>
    </row>
    <row r="28" spans="2:46" x14ac:dyDescent="0.25">
      <c r="B28" s="146">
        <f t="shared" si="1"/>
        <v>2041</v>
      </c>
      <c r="C28" s="147">
        <v>0.01</v>
      </c>
      <c r="D28" s="148">
        <f>(1+Z28)/(1+LOOKUP($B28,Prix!$B$6:$B$127,Prix!$J$6:$J$127))-1</f>
        <v>1.0198895786395656E-2</v>
      </c>
      <c r="E28" s="148">
        <f>(1+AA28)/(1+LOOKUP($B28,Prix!$B$6:$B$127,Prix!$J$6:$J$127))-1</f>
        <v>1.0198895786395656E-2</v>
      </c>
      <c r="F28" s="148">
        <f>(1+AB28)/(1+LOOKUP($B28,Prix!$B$6:$B$127,Prix!$J$6:$J$127))-1</f>
        <v>1.0000000000000009E-2</v>
      </c>
      <c r="G28" s="148">
        <f>(1+AC28)/(1+LOOKUP($B28,Prix!$B$6:$B$127,Prix!$J$6:$J$127))-1</f>
        <v>1.0000000000000009E-2</v>
      </c>
      <c r="H28" s="148">
        <f>(1+AD28)/(1+LOOKUP($B28,Prix!$B$6:$B$127,Prix!$J$6:$J$127))-1</f>
        <v>1.0000000000000009E-2</v>
      </c>
      <c r="I28" s="148">
        <f>(1+AE28)/(1+LOOKUP($B28,Prix!$B$6:$B$127,Prix!$J$6:$J$127))-1</f>
        <v>1.0000000000000009E-2</v>
      </c>
      <c r="J28" s="148">
        <f>(1+AF28)/(1+LOOKUP($B28,Prix!$B$6:$B$127,Prix!$J$6:$J$127))-1</f>
        <v>1.0000000000000009E-2</v>
      </c>
      <c r="K28" s="148">
        <f>(1+AG28)/(1+LOOKUP($B28,Prix!$B$6:$B$127,Prix!$J$6:$J$127))-1</f>
        <v>1.0000000000000009E-2</v>
      </c>
      <c r="L28" s="148">
        <f>(1+AH28)/(1+LOOKUP($B28,Prix!$B$6:$B$127,Prix!$J$6:$J$127))-1</f>
        <v>1.0000000000000009E-2</v>
      </c>
      <c r="M28" s="148">
        <f>(1+AI28)/(1+LOOKUP($B28,Prix!$B$6:$B$127,Prix!$J$6:$J$127))-1</f>
        <v>1.0000000000000009E-2</v>
      </c>
      <c r="N28" s="148">
        <f>(1+AJ28)/(1+LOOKUP($B28,Prix!$B$6:$B$127,Prix!$J$6:$J$127))-1</f>
        <v>1.0000000000000009E-2</v>
      </c>
      <c r="O28" s="148">
        <f>(1+AK28)/(1+LOOKUP($B28,Prix!$B$6:$B$127,Prix!$J$6:$J$127))-1</f>
        <v>1.0000000000000009E-2</v>
      </c>
      <c r="P28" s="148">
        <f>(1+AL28)/(1+LOOKUP($B28,Prix!$B$6:$B$127,Prix!$J$6:$J$127))-1</f>
        <v>1.0000000000000009E-2</v>
      </c>
      <c r="Q28" s="148">
        <f>(1+AM28)/(1+LOOKUP($B28,Prix!$B$6:$B$127,Prix!$J$6:$J$127))-1</f>
        <v>1.0000000000000009E-2</v>
      </c>
      <c r="R28" s="148">
        <f>(1+AN28)/(1+LOOKUP($B28,Prix!$B$6:$B$127,Prix!$J$6:$J$127))-1</f>
        <v>1.0000000000000009E-2</v>
      </c>
      <c r="S28" s="266">
        <f>(1+AO28)/(1+LOOKUP($B28,Prix!$B$6:$B$127,Prix!$J$6:$J$127))-1</f>
        <v>1.0000000000000009E-2</v>
      </c>
      <c r="T28" s="266">
        <f>(1+AP28)/(1+LOOKUP($B28,Prix!$B$6:$B$127,Prix!$J$6:$J$127))-1</f>
        <v>1.0000000000000009E-2</v>
      </c>
      <c r="U28" s="266">
        <f>(1+AQ28)/(1+LOOKUP($B28,Prix!$B$6:$B$127,Prix!$J$6:$J$127))-1</f>
        <v>1.0000000000000009E-2</v>
      </c>
      <c r="V28" s="266">
        <f>(1+AR28)/(1+LOOKUP($B28,Prix!$B$6:$B$127,Prix!$J$6:$J$127))-1</f>
        <v>1.0001955242928018E-2</v>
      </c>
      <c r="W28" s="266">
        <f>(1+AS28)/(1+LOOKUP($B28,Prix!$B$6:$B$127,Prix!$J$6:$J$127))-1</f>
        <v>1.0283533325321725E-2</v>
      </c>
      <c r="X28" s="266">
        <f>(1+AT28)/(1+LOOKUP($B28,Prix!$B$6:$B$127,Prix!$J$6:$J$127))-1</f>
        <v>1.0000000000000009E-2</v>
      </c>
      <c r="Y28" s="291">
        <f>(C28+1)*(1+Prix!I98)-1</f>
        <v>2.7675000000000116E-2</v>
      </c>
      <c r="Z28" s="117">
        <v>2.7877376462657644E-2</v>
      </c>
      <c r="AA28" s="117">
        <v>2.7877376462657644E-2</v>
      </c>
      <c r="AB28" s="117">
        <v>2.7675000000000116E-2</v>
      </c>
      <c r="AC28" s="117">
        <v>2.7675000000000116E-2</v>
      </c>
      <c r="AD28" s="117">
        <v>2.7675000000000116E-2</v>
      </c>
      <c r="AE28" s="117">
        <v>2.7675000000000116E-2</v>
      </c>
      <c r="AF28" s="117">
        <v>2.7675000000000116E-2</v>
      </c>
      <c r="AG28" s="117">
        <v>2.7675000000000116E-2</v>
      </c>
      <c r="AH28" s="117">
        <v>2.7675000000000116E-2</v>
      </c>
      <c r="AI28" s="117">
        <v>2.7675000000000116E-2</v>
      </c>
      <c r="AJ28" s="117">
        <v>2.7675000000000116E-2</v>
      </c>
      <c r="AK28" s="117">
        <v>2.7675000000000116E-2</v>
      </c>
      <c r="AL28" s="117">
        <v>2.7675000000000116E-2</v>
      </c>
      <c r="AM28" s="117">
        <v>2.7675000000000116E-2</v>
      </c>
      <c r="AN28" s="117">
        <v>2.7675000000000116E-2</v>
      </c>
      <c r="AO28" s="117">
        <v>2.7675000000000116E-2</v>
      </c>
      <c r="AP28" s="117">
        <v>2.7675000000000116E-2</v>
      </c>
      <c r="AQ28" s="117">
        <v>2.7675000000000116E-2</v>
      </c>
      <c r="AR28" s="117">
        <v>2.7676989459679335E-2</v>
      </c>
      <c r="AS28" s="117">
        <v>2.7963495158515039E-2</v>
      </c>
      <c r="AT28" s="120">
        <v>2.7675000000000116E-2</v>
      </c>
    </row>
    <row r="29" spans="2:46" x14ac:dyDescent="0.25">
      <c r="B29" s="146">
        <f t="shared" si="1"/>
        <v>2042</v>
      </c>
      <c r="C29" s="147">
        <v>0.01</v>
      </c>
      <c r="D29" s="148">
        <f>(1+Z29)/(1+LOOKUP($B29,Prix!$B$6:$B$127,Prix!$J$6:$J$127))-1</f>
        <v>1.0179111229576154E-2</v>
      </c>
      <c r="E29" s="148">
        <f>(1+AA29)/(1+LOOKUP($B29,Prix!$B$6:$B$127,Prix!$J$6:$J$127))-1</f>
        <v>1.0179111229576154E-2</v>
      </c>
      <c r="F29" s="148">
        <f>(1+AB29)/(1+LOOKUP($B29,Prix!$B$6:$B$127,Prix!$J$6:$J$127))-1</f>
        <v>1.0000000000000009E-2</v>
      </c>
      <c r="G29" s="148">
        <f>(1+AC29)/(1+LOOKUP($B29,Prix!$B$6:$B$127,Prix!$J$6:$J$127))-1</f>
        <v>1.0000000000000009E-2</v>
      </c>
      <c r="H29" s="148">
        <f>(1+AD29)/(1+LOOKUP($B29,Prix!$B$6:$B$127,Prix!$J$6:$J$127))-1</f>
        <v>1.0000000000000009E-2</v>
      </c>
      <c r="I29" s="148">
        <f>(1+AE29)/(1+LOOKUP($B29,Prix!$B$6:$B$127,Prix!$J$6:$J$127))-1</f>
        <v>1.0000000000000009E-2</v>
      </c>
      <c r="J29" s="148">
        <f>(1+AF29)/(1+LOOKUP($B29,Prix!$B$6:$B$127,Prix!$J$6:$J$127))-1</f>
        <v>1.0000000000000009E-2</v>
      </c>
      <c r="K29" s="148">
        <f>(1+AG29)/(1+LOOKUP($B29,Prix!$B$6:$B$127,Prix!$J$6:$J$127))-1</f>
        <v>1.0000000000000009E-2</v>
      </c>
      <c r="L29" s="148">
        <f>(1+AH29)/(1+LOOKUP($B29,Prix!$B$6:$B$127,Prix!$J$6:$J$127))-1</f>
        <v>1.0000000000000009E-2</v>
      </c>
      <c r="M29" s="148">
        <f>(1+AI29)/(1+LOOKUP($B29,Prix!$B$6:$B$127,Prix!$J$6:$J$127))-1</f>
        <v>1.0000000000000009E-2</v>
      </c>
      <c r="N29" s="148">
        <f>(1+AJ29)/(1+LOOKUP($B29,Prix!$B$6:$B$127,Prix!$J$6:$J$127))-1</f>
        <v>1.0000000000000009E-2</v>
      </c>
      <c r="O29" s="148">
        <f>(1+AK29)/(1+LOOKUP($B29,Prix!$B$6:$B$127,Prix!$J$6:$J$127))-1</f>
        <v>1.0000000000000009E-2</v>
      </c>
      <c r="P29" s="148">
        <f>(1+AL29)/(1+LOOKUP($B29,Prix!$B$6:$B$127,Prix!$J$6:$J$127))-1</f>
        <v>1.0000000000000009E-2</v>
      </c>
      <c r="Q29" s="148">
        <f>(1+AM29)/(1+LOOKUP($B29,Prix!$B$6:$B$127,Prix!$J$6:$J$127))-1</f>
        <v>1.0000000000000009E-2</v>
      </c>
      <c r="R29" s="148">
        <f>(1+AN29)/(1+LOOKUP($B29,Prix!$B$6:$B$127,Prix!$J$6:$J$127))-1</f>
        <v>1.0000000000000009E-2</v>
      </c>
      <c r="S29" s="266">
        <f>(1+AO29)/(1+LOOKUP($B29,Prix!$B$6:$B$127,Prix!$J$6:$J$127))-1</f>
        <v>1.0000000000000009E-2</v>
      </c>
      <c r="T29" s="266">
        <f>(1+AP29)/(1+LOOKUP($B29,Prix!$B$6:$B$127,Prix!$J$6:$J$127))-1</f>
        <v>1.0000000000000009E-2</v>
      </c>
      <c r="U29" s="266">
        <f>(1+AQ29)/(1+LOOKUP($B29,Prix!$B$6:$B$127,Prix!$J$6:$J$127))-1</f>
        <v>1.0000000000000009E-2</v>
      </c>
      <c r="V29" s="266">
        <f>(1+AR29)/(1+LOOKUP($B29,Prix!$B$6:$B$127,Prix!$J$6:$J$127))-1</f>
        <v>1.000168328423312E-2</v>
      </c>
      <c r="W29" s="266">
        <f>(1+AS29)/(1+LOOKUP($B29,Prix!$B$6:$B$127,Prix!$J$6:$J$127))-1</f>
        <v>1.032233338800248E-2</v>
      </c>
      <c r="X29" s="266">
        <f>(1+AT29)/(1+LOOKUP($B29,Prix!$B$6:$B$127,Prix!$J$6:$J$127))-1</f>
        <v>1.0000000000000009E-2</v>
      </c>
      <c r="Y29" s="291">
        <f>(C29+1)*(1+Prix!I99)-1</f>
        <v>2.7675000000000116E-2</v>
      </c>
      <c r="Z29" s="117">
        <v>2.7857245676093711E-2</v>
      </c>
      <c r="AA29" s="117">
        <v>2.7857245676093711E-2</v>
      </c>
      <c r="AB29" s="117">
        <v>2.7675000000000116E-2</v>
      </c>
      <c r="AC29" s="117">
        <v>2.7675000000000116E-2</v>
      </c>
      <c r="AD29" s="117">
        <v>2.7675000000000116E-2</v>
      </c>
      <c r="AE29" s="117">
        <v>2.7675000000000116E-2</v>
      </c>
      <c r="AF29" s="117">
        <v>2.7675000000000116E-2</v>
      </c>
      <c r="AG29" s="117">
        <v>2.7675000000000116E-2</v>
      </c>
      <c r="AH29" s="117">
        <v>2.7675000000000116E-2</v>
      </c>
      <c r="AI29" s="117">
        <v>2.7675000000000116E-2</v>
      </c>
      <c r="AJ29" s="117">
        <v>2.7675000000000116E-2</v>
      </c>
      <c r="AK29" s="117">
        <v>2.7675000000000116E-2</v>
      </c>
      <c r="AL29" s="117">
        <v>2.7675000000000116E-2</v>
      </c>
      <c r="AM29" s="117">
        <v>2.7675000000000116E-2</v>
      </c>
      <c r="AN29" s="117">
        <v>2.7675000000000116E-2</v>
      </c>
      <c r="AO29" s="117">
        <v>2.7675000000000116E-2</v>
      </c>
      <c r="AP29" s="117">
        <v>2.7675000000000116E-2</v>
      </c>
      <c r="AQ29" s="117">
        <v>2.7675000000000116E-2</v>
      </c>
      <c r="AR29" s="117">
        <v>2.7676712741707243E-2</v>
      </c>
      <c r="AS29" s="117">
        <v>2.8002974222292698E-2</v>
      </c>
      <c r="AT29" s="120">
        <v>2.7675000000000116E-2</v>
      </c>
    </row>
    <row r="30" spans="2:46" x14ac:dyDescent="0.25">
      <c r="B30" s="146">
        <f t="shared" si="1"/>
        <v>2043</v>
      </c>
      <c r="C30" s="147">
        <v>0.01</v>
      </c>
      <c r="D30" s="148">
        <f>(1+Z30)/(1+LOOKUP($B30,Prix!$B$6:$B$127,Prix!$J$6:$J$127))-1</f>
        <v>1.015534583300326E-2</v>
      </c>
      <c r="E30" s="148">
        <f>(1+AA30)/(1+LOOKUP($B30,Prix!$B$6:$B$127,Prix!$J$6:$J$127))-1</f>
        <v>1.015534583300326E-2</v>
      </c>
      <c r="F30" s="148">
        <f>(1+AB30)/(1+LOOKUP($B30,Prix!$B$6:$B$127,Prix!$J$6:$J$127))-1</f>
        <v>1.0000000000000009E-2</v>
      </c>
      <c r="G30" s="148">
        <f>(1+AC30)/(1+LOOKUP($B30,Prix!$B$6:$B$127,Prix!$J$6:$J$127))-1</f>
        <v>1.0000000000000009E-2</v>
      </c>
      <c r="H30" s="148">
        <f>(1+AD30)/(1+LOOKUP($B30,Prix!$B$6:$B$127,Prix!$J$6:$J$127))-1</f>
        <v>1.0000000000000009E-2</v>
      </c>
      <c r="I30" s="148">
        <f>(1+AE30)/(1+LOOKUP($B30,Prix!$B$6:$B$127,Prix!$J$6:$J$127))-1</f>
        <v>1.0000000000000009E-2</v>
      </c>
      <c r="J30" s="148">
        <f>(1+AF30)/(1+LOOKUP($B30,Prix!$B$6:$B$127,Prix!$J$6:$J$127))-1</f>
        <v>1.0000000000000009E-2</v>
      </c>
      <c r="K30" s="148">
        <f>(1+AG30)/(1+LOOKUP($B30,Prix!$B$6:$B$127,Prix!$J$6:$J$127))-1</f>
        <v>1.0000000000000009E-2</v>
      </c>
      <c r="L30" s="148">
        <f>(1+AH30)/(1+LOOKUP($B30,Prix!$B$6:$B$127,Prix!$J$6:$J$127))-1</f>
        <v>1.0000000000000009E-2</v>
      </c>
      <c r="M30" s="148">
        <f>(1+AI30)/(1+LOOKUP($B30,Prix!$B$6:$B$127,Prix!$J$6:$J$127))-1</f>
        <v>1.0000000000000009E-2</v>
      </c>
      <c r="N30" s="148">
        <f>(1+AJ30)/(1+LOOKUP($B30,Prix!$B$6:$B$127,Prix!$J$6:$J$127))-1</f>
        <v>1.0000000000000009E-2</v>
      </c>
      <c r="O30" s="148">
        <f>(1+AK30)/(1+LOOKUP($B30,Prix!$B$6:$B$127,Prix!$J$6:$J$127))-1</f>
        <v>1.0000000000000009E-2</v>
      </c>
      <c r="P30" s="148">
        <f>(1+AL30)/(1+LOOKUP($B30,Prix!$B$6:$B$127,Prix!$J$6:$J$127))-1</f>
        <v>1.0000000000000009E-2</v>
      </c>
      <c r="Q30" s="148">
        <f>(1+AM30)/(1+LOOKUP($B30,Prix!$B$6:$B$127,Prix!$J$6:$J$127))-1</f>
        <v>1.0000000000000009E-2</v>
      </c>
      <c r="R30" s="148">
        <f>(1+AN30)/(1+LOOKUP($B30,Prix!$B$6:$B$127,Prix!$J$6:$J$127))-1</f>
        <v>1.0000000000000009E-2</v>
      </c>
      <c r="S30" s="266">
        <f>(1+AO30)/(1+LOOKUP($B30,Prix!$B$6:$B$127,Prix!$J$6:$J$127))-1</f>
        <v>1.0000000000000009E-2</v>
      </c>
      <c r="T30" s="266">
        <f>(1+AP30)/(1+LOOKUP($B30,Prix!$B$6:$B$127,Prix!$J$6:$J$127))-1</f>
        <v>1.0000000000000009E-2</v>
      </c>
      <c r="U30" s="266">
        <f>(1+AQ30)/(1+LOOKUP($B30,Prix!$B$6:$B$127,Prix!$J$6:$J$127))-1</f>
        <v>1.0000000000000009E-2</v>
      </c>
      <c r="V30" s="266">
        <f>(1+AR30)/(1+LOOKUP($B30,Prix!$B$6:$B$127,Prix!$J$6:$J$127))-1</f>
        <v>1.0001385904853555E-2</v>
      </c>
      <c r="W30" s="266">
        <f>(1+AS30)/(1+LOOKUP($B30,Prix!$B$6:$B$127,Prix!$J$6:$J$127))-1</f>
        <v>1.0305214577258193E-2</v>
      </c>
      <c r="X30" s="266">
        <f>(1+AT30)/(1+LOOKUP($B30,Prix!$B$6:$B$127,Prix!$J$6:$J$127))-1</f>
        <v>1.0000000000000009E-2</v>
      </c>
      <c r="Y30" s="291">
        <f>(C30+1)*(1+Prix!I100)-1</f>
        <v>2.7675000000000116E-2</v>
      </c>
      <c r="Z30" s="117">
        <v>2.7833064385080819E-2</v>
      </c>
      <c r="AA30" s="117">
        <v>2.7833064385080819E-2</v>
      </c>
      <c r="AB30" s="117">
        <v>2.7675000000000116E-2</v>
      </c>
      <c r="AC30" s="117">
        <v>2.7675000000000116E-2</v>
      </c>
      <c r="AD30" s="117">
        <v>2.7675000000000116E-2</v>
      </c>
      <c r="AE30" s="117">
        <v>2.7675000000000116E-2</v>
      </c>
      <c r="AF30" s="117">
        <v>2.7675000000000116E-2</v>
      </c>
      <c r="AG30" s="117">
        <v>2.7675000000000116E-2</v>
      </c>
      <c r="AH30" s="117">
        <v>2.7675000000000116E-2</v>
      </c>
      <c r="AI30" s="117">
        <v>2.7675000000000116E-2</v>
      </c>
      <c r="AJ30" s="117">
        <v>2.7675000000000116E-2</v>
      </c>
      <c r="AK30" s="117">
        <v>2.7675000000000116E-2</v>
      </c>
      <c r="AL30" s="117">
        <v>2.7675000000000116E-2</v>
      </c>
      <c r="AM30" s="117">
        <v>2.7675000000000116E-2</v>
      </c>
      <c r="AN30" s="117">
        <v>2.7675000000000116E-2</v>
      </c>
      <c r="AO30" s="117">
        <v>2.7675000000000116E-2</v>
      </c>
      <c r="AP30" s="117">
        <v>2.7675000000000116E-2</v>
      </c>
      <c r="AQ30" s="117">
        <v>2.7675000000000116E-2</v>
      </c>
      <c r="AR30" s="117">
        <v>2.7676410158188558E-2</v>
      </c>
      <c r="AS30" s="117">
        <v>2.7985555832360287E-2</v>
      </c>
      <c r="AT30" s="120">
        <v>2.7675000000000116E-2</v>
      </c>
    </row>
    <row r="31" spans="2:46" x14ac:dyDescent="0.25">
      <c r="B31" s="146">
        <f t="shared" si="1"/>
        <v>2044</v>
      </c>
      <c r="C31" s="147">
        <v>0.01</v>
      </c>
      <c r="D31" s="148">
        <f>(1+Z31)/(1+LOOKUP($B31,Prix!$B$6:$B$127,Prix!$J$6:$J$127))-1</f>
        <v>1.0137910511835324E-2</v>
      </c>
      <c r="E31" s="148">
        <f>(1+AA31)/(1+LOOKUP($B31,Prix!$B$6:$B$127,Prix!$J$6:$J$127))-1</f>
        <v>1.0137910511835546E-2</v>
      </c>
      <c r="F31" s="148">
        <f>(1+AB31)/(1+LOOKUP($B31,Prix!$B$6:$B$127,Prix!$J$6:$J$127))-1</f>
        <v>1.0000000000000009E-2</v>
      </c>
      <c r="G31" s="148">
        <f>(1+AC31)/(1+LOOKUP($B31,Prix!$B$6:$B$127,Prix!$J$6:$J$127))-1</f>
        <v>1.0000000000000009E-2</v>
      </c>
      <c r="H31" s="148">
        <f>(1+AD31)/(1+LOOKUP($B31,Prix!$B$6:$B$127,Prix!$J$6:$J$127))-1</f>
        <v>1.0000000000000009E-2</v>
      </c>
      <c r="I31" s="148">
        <f>(1+AE31)/(1+LOOKUP($B31,Prix!$B$6:$B$127,Prix!$J$6:$J$127))-1</f>
        <v>1.0000000000000009E-2</v>
      </c>
      <c r="J31" s="148">
        <f>(1+AF31)/(1+LOOKUP($B31,Prix!$B$6:$B$127,Prix!$J$6:$J$127))-1</f>
        <v>1.0000000000000009E-2</v>
      </c>
      <c r="K31" s="148">
        <f>(1+AG31)/(1+LOOKUP($B31,Prix!$B$6:$B$127,Prix!$J$6:$J$127))-1</f>
        <v>1.0000000000000009E-2</v>
      </c>
      <c r="L31" s="148">
        <f>(1+AH31)/(1+LOOKUP($B31,Prix!$B$6:$B$127,Prix!$J$6:$J$127))-1</f>
        <v>1.0000000000000009E-2</v>
      </c>
      <c r="M31" s="148">
        <f>(1+AI31)/(1+LOOKUP($B31,Prix!$B$6:$B$127,Prix!$J$6:$J$127))-1</f>
        <v>1.0000000000000009E-2</v>
      </c>
      <c r="N31" s="148">
        <f>(1+AJ31)/(1+LOOKUP($B31,Prix!$B$6:$B$127,Prix!$J$6:$J$127))-1</f>
        <v>1.0000000000000009E-2</v>
      </c>
      <c r="O31" s="148">
        <f>(1+AK31)/(1+LOOKUP($B31,Prix!$B$6:$B$127,Prix!$J$6:$J$127))-1</f>
        <v>1.0000000000000009E-2</v>
      </c>
      <c r="P31" s="148">
        <f>(1+AL31)/(1+LOOKUP($B31,Prix!$B$6:$B$127,Prix!$J$6:$J$127))-1</f>
        <v>1.0000000000000009E-2</v>
      </c>
      <c r="Q31" s="148">
        <f>(1+AM31)/(1+LOOKUP($B31,Prix!$B$6:$B$127,Prix!$J$6:$J$127))-1</f>
        <v>1.0000000000000009E-2</v>
      </c>
      <c r="R31" s="148">
        <f>(1+AN31)/(1+LOOKUP($B31,Prix!$B$6:$B$127,Prix!$J$6:$J$127))-1</f>
        <v>1.0000000000000009E-2</v>
      </c>
      <c r="S31" s="266">
        <f>(1+AO31)/(1+LOOKUP($B31,Prix!$B$6:$B$127,Prix!$J$6:$J$127))-1</f>
        <v>1.0000000000000009E-2</v>
      </c>
      <c r="T31" s="266">
        <f>(1+AP31)/(1+LOOKUP($B31,Prix!$B$6:$B$127,Prix!$J$6:$J$127))-1</f>
        <v>1.0000000000000009E-2</v>
      </c>
      <c r="U31" s="266">
        <f>(1+AQ31)/(1+LOOKUP($B31,Prix!$B$6:$B$127,Prix!$J$6:$J$127))-1</f>
        <v>1.0000000000000009E-2</v>
      </c>
      <c r="V31" s="266">
        <f>(1+AR31)/(1+LOOKUP($B31,Prix!$B$6:$B$127,Prix!$J$6:$J$127))-1</f>
        <v>1.0001059874496621E-2</v>
      </c>
      <c r="W31" s="266">
        <f>(1+AS31)/(1+LOOKUP($B31,Prix!$B$6:$B$127,Prix!$J$6:$J$127))-1</f>
        <v>1.0288222806942526E-2</v>
      </c>
      <c r="X31" s="266">
        <f>(1+AT31)/(1+LOOKUP($B31,Prix!$B$6:$B$127,Prix!$J$6:$J$127))-1</f>
        <v>1.0000000000000009E-2</v>
      </c>
      <c r="Y31" s="291">
        <f>(C31+1)*(1+Prix!I101)-1</f>
        <v>2.7675000000000116E-2</v>
      </c>
      <c r="Z31" s="117">
        <v>2.7815323945792558E-2</v>
      </c>
      <c r="AA31" s="117">
        <v>2.781532394579278E-2</v>
      </c>
      <c r="AB31" s="117">
        <v>2.7675000000000116E-2</v>
      </c>
      <c r="AC31" s="117">
        <v>2.7675000000000116E-2</v>
      </c>
      <c r="AD31" s="117">
        <v>2.7675000000000116E-2</v>
      </c>
      <c r="AE31" s="117">
        <v>2.7675000000000116E-2</v>
      </c>
      <c r="AF31" s="117">
        <v>2.7675000000000116E-2</v>
      </c>
      <c r="AG31" s="117">
        <v>2.7675000000000116E-2</v>
      </c>
      <c r="AH31" s="117">
        <v>2.7675000000000116E-2</v>
      </c>
      <c r="AI31" s="117">
        <v>2.7675000000000116E-2</v>
      </c>
      <c r="AJ31" s="117">
        <v>2.7675000000000116E-2</v>
      </c>
      <c r="AK31" s="117">
        <v>2.7675000000000116E-2</v>
      </c>
      <c r="AL31" s="117">
        <v>2.7675000000000116E-2</v>
      </c>
      <c r="AM31" s="117">
        <v>2.7675000000000116E-2</v>
      </c>
      <c r="AN31" s="117">
        <v>2.7675000000000116E-2</v>
      </c>
      <c r="AO31" s="117">
        <v>2.7675000000000116E-2</v>
      </c>
      <c r="AP31" s="117">
        <v>2.7675000000000116E-2</v>
      </c>
      <c r="AQ31" s="117">
        <v>2.7675000000000116E-2</v>
      </c>
      <c r="AR31" s="117">
        <v>2.7676078422300465E-2</v>
      </c>
      <c r="AS31" s="117">
        <v>2.7968266706064115E-2</v>
      </c>
      <c r="AT31" s="120">
        <v>2.7675000000000116E-2</v>
      </c>
    </row>
    <row r="32" spans="2:46" x14ac:dyDescent="0.25">
      <c r="B32" s="146">
        <f t="shared" si="1"/>
        <v>2045</v>
      </c>
      <c r="C32" s="147">
        <v>0.01</v>
      </c>
      <c r="D32" s="148">
        <f>(1+Z32)/(1+LOOKUP($B32,Prix!$B$6:$B$127,Prix!$J$6:$J$127))-1</f>
        <v>1.0124209184020794E-2</v>
      </c>
      <c r="E32" s="148">
        <f>(1+AA32)/(1+LOOKUP($B32,Prix!$B$6:$B$127,Prix!$J$6:$J$127))-1</f>
        <v>1.0124209184020794E-2</v>
      </c>
      <c r="F32" s="148">
        <f>(1+AB32)/(1+LOOKUP($B32,Prix!$B$6:$B$127,Prix!$J$6:$J$127))-1</f>
        <v>1.0000000000000009E-2</v>
      </c>
      <c r="G32" s="148">
        <f>(1+AC32)/(1+LOOKUP($B32,Prix!$B$6:$B$127,Prix!$J$6:$J$127))-1</f>
        <v>1.0000000000000009E-2</v>
      </c>
      <c r="H32" s="148">
        <f>(1+AD32)/(1+LOOKUP($B32,Prix!$B$6:$B$127,Prix!$J$6:$J$127))-1</f>
        <v>1.0000000000000009E-2</v>
      </c>
      <c r="I32" s="148">
        <f>(1+AE32)/(1+LOOKUP($B32,Prix!$B$6:$B$127,Prix!$J$6:$J$127))-1</f>
        <v>1.0000000000000009E-2</v>
      </c>
      <c r="J32" s="148">
        <f>(1+AF32)/(1+LOOKUP($B32,Prix!$B$6:$B$127,Prix!$J$6:$J$127))-1</f>
        <v>1.0000000000000009E-2</v>
      </c>
      <c r="K32" s="148">
        <f>(1+AG32)/(1+LOOKUP($B32,Prix!$B$6:$B$127,Prix!$J$6:$J$127))-1</f>
        <v>1.0000000000000009E-2</v>
      </c>
      <c r="L32" s="148">
        <f>(1+AH32)/(1+LOOKUP($B32,Prix!$B$6:$B$127,Prix!$J$6:$J$127))-1</f>
        <v>1.0000000000000009E-2</v>
      </c>
      <c r="M32" s="148">
        <f>(1+AI32)/(1+LOOKUP($B32,Prix!$B$6:$B$127,Prix!$J$6:$J$127))-1</f>
        <v>1.0000000000000009E-2</v>
      </c>
      <c r="N32" s="148">
        <f>(1+AJ32)/(1+LOOKUP($B32,Prix!$B$6:$B$127,Prix!$J$6:$J$127))-1</f>
        <v>1.0000000000000009E-2</v>
      </c>
      <c r="O32" s="148">
        <f>(1+AK32)/(1+LOOKUP($B32,Prix!$B$6:$B$127,Prix!$J$6:$J$127))-1</f>
        <v>1.0000000000000009E-2</v>
      </c>
      <c r="P32" s="148">
        <f>(1+AL32)/(1+LOOKUP($B32,Prix!$B$6:$B$127,Prix!$J$6:$J$127))-1</f>
        <v>1.0000000000000009E-2</v>
      </c>
      <c r="Q32" s="148">
        <f>(1+AM32)/(1+LOOKUP($B32,Prix!$B$6:$B$127,Prix!$J$6:$J$127))-1</f>
        <v>1.0000000000000009E-2</v>
      </c>
      <c r="R32" s="148">
        <f>(1+AN32)/(1+LOOKUP($B32,Prix!$B$6:$B$127,Prix!$J$6:$J$127))-1</f>
        <v>1.0000000000000009E-2</v>
      </c>
      <c r="S32" s="266">
        <f>(1+AO32)/(1+LOOKUP($B32,Prix!$B$6:$B$127,Prix!$J$6:$J$127))-1</f>
        <v>1.0000000000000009E-2</v>
      </c>
      <c r="T32" s="266">
        <f>(1+AP32)/(1+LOOKUP($B32,Prix!$B$6:$B$127,Prix!$J$6:$J$127))-1</f>
        <v>1.0000000000000009E-2</v>
      </c>
      <c r="U32" s="266">
        <f>(1+AQ32)/(1+LOOKUP($B32,Prix!$B$6:$B$127,Prix!$J$6:$J$127))-1</f>
        <v>1.0000000000000009E-2</v>
      </c>
      <c r="V32" s="266">
        <f>(1+AR32)/(1+LOOKUP($B32,Prix!$B$6:$B$127,Prix!$J$6:$J$127))-1</f>
        <v>1.0000829117333687E-2</v>
      </c>
      <c r="W32" s="266">
        <f>(1+AS32)/(1+LOOKUP($B32,Prix!$B$6:$B$127,Prix!$J$6:$J$127))-1</f>
        <v>1.0276562892460595E-2</v>
      </c>
      <c r="X32" s="266">
        <f>(1+AT32)/(1+LOOKUP($B32,Prix!$B$6:$B$127,Prix!$J$6:$J$127))-1</f>
        <v>1.0000000000000009E-2</v>
      </c>
      <c r="Y32" s="291">
        <f>(C32+1)*(1+Prix!I102)-1</f>
        <v>2.7675000000000116E-2</v>
      </c>
      <c r="Z32" s="117">
        <v>2.7801382844741207E-2</v>
      </c>
      <c r="AA32" s="117">
        <v>2.7801382844741207E-2</v>
      </c>
      <c r="AB32" s="117">
        <v>2.7675000000000116E-2</v>
      </c>
      <c r="AC32" s="117">
        <v>2.7675000000000116E-2</v>
      </c>
      <c r="AD32" s="117">
        <v>2.7675000000000116E-2</v>
      </c>
      <c r="AE32" s="117">
        <v>2.7675000000000116E-2</v>
      </c>
      <c r="AF32" s="117">
        <v>2.7675000000000116E-2</v>
      </c>
      <c r="AG32" s="117">
        <v>2.7675000000000116E-2</v>
      </c>
      <c r="AH32" s="117">
        <v>2.7675000000000116E-2</v>
      </c>
      <c r="AI32" s="117">
        <v>2.7675000000000116E-2</v>
      </c>
      <c r="AJ32" s="117">
        <v>2.7675000000000116E-2</v>
      </c>
      <c r="AK32" s="117">
        <v>2.7675000000000116E-2</v>
      </c>
      <c r="AL32" s="117">
        <v>2.7675000000000116E-2</v>
      </c>
      <c r="AM32" s="117">
        <v>2.7675000000000116E-2</v>
      </c>
      <c r="AN32" s="117">
        <v>2.7675000000000116E-2</v>
      </c>
      <c r="AO32" s="117">
        <v>2.7675000000000116E-2</v>
      </c>
      <c r="AP32" s="117">
        <v>2.7675000000000116E-2</v>
      </c>
      <c r="AQ32" s="117">
        <v>2.7675000000000116E-2</v>
      </c>
      <c r="AR32" s="117">
        <v>2.7675843626887131E-2</v>
      </c>
      <c r="AS32" s="117">
        <v>2.7956402743078757E-2</v>
      </c>
      <c r="AT32" s="120">
        <v>2.7675000000000116E-2</v>
      </c>
    </row>
    <row r="33" spans="2:46" x14ac:dyDescent="0.25">
      <c r="B33" s="146">
        <f t="shared" si="1"/>
        <v>2046</v>
      </c>
      <c r="C33" s="147">
        <v>0.01</v>
      </c>
      <c r="D33" s="148">
        <f>(1+Z33)/(1+LOOKUP($B33,Prix!$B$6:$B$127,Prix!$J$6:$J$127))-1</f>
        <v>1.0124209184020794E-2</v>
      </c>
      <c r="E33" s="148">
        <f>(1+AA33)/(1+LOOKUP($B33,Prix!$B$6:$B$127,Prix!$J$6:$J$127))-1</f>
        <v>1.0124209184020794E-2</v>
      </c>
      <c r="F33" s="148">
        <f>(1+AB33)/(1+LOOKUP($B33,Prix!$B$6:$B$127,Prix!$J$6:$J$127))-1</f>
        <v>1.0000000000000009E-2</v>
      </c>
      <c r="G33" s="148">
        <f>(1+AC33)/(1+LOOKUP($B33,Prix!$B$6:$B$127,Prix!$J$6:$J$127))-1</f>
        <v>1.0000000000000009E-2</v>
      </c>
      <c r="H33" s="148">
        <f>(1+AD33)/(1+LOOKUP($B33,Prix!$B$6:$B$127,Prix!$J$6:$J$127))-1</f>
        <v>1.0000000000000009E-2</v>
      </c>
      <c r="I33" s="148">
        <f>(1+AE33)/(1+LOOKUP($B33,Prix!$B$6:$B$127,Prix!$J$6:$J$127))-1</f>
        <v>1.0000000000000009E-2</v>
      </c>
      <c r="J33" s="148">
        <f>(1+AF33)/(1+LOOKUP($B33,Prix!$B$6:$B$127,Prix!$J$6:$J$127))-1</f>
        <v>1.0000000000000009E-2</v>
      </c>
      <c r="K33" s="148">
        <f>(1+AG33)/(1+LOOKUP($B33,Prix!$B$6:$B$127,Prix!$J$6:$J$127))-1</f>
        <v>1.0000000000000009E-2</v>
      </c>
      <c r="L33" s="148">
        <f>(1+AH33)/(1+LOOKUP($B33,Prix!$B$6:$B$127,Prix!$J$6:$J$127))-1</f>
        <v>1.0000000000000009E-2</v>
      </c>
      <c r="M33" s="148">
        <f>(1+AI33)/(1+LOOKUP($B33,Prix!$B$6:$B$127,Prix!$J$6:$J$127))-1</f>
        <v>1.0000000000000009E-2</v>
      </c>
      <c r="N33" s="148">
        <f>(1+AJ33)/(1+LOOKUP($B33,Prix!$B$6:$B$127,Prix!$J$6:$J$127))-1</f>
        <v>1.0000000000000009E-2</v>
      </c>
      <c r="O33" s="148">
        <f>(1+AK33)/(1+LOOKUP($B33,Prix!$B$6:$B$127,Prix!$J$6:$J$127))-1</f>
        <v>1.0000000000000009E-2</v>
      </c>
      <c r="P33" s="148">
        <f>(1+AL33)/(1+LOOKUP($B33,Prix!$B$6:$B$127,Prix!$J$6:$J$127))-1</f>
        <v>1.0000000000000009E-2</v>
      </c>
      <c r="Q33" s="148">
        <f>(1+AM33)/(1+LOOKUP($B33,Prix!$B$6:$B$127,Prix!$J$6:$J$127))-1</f>
        <v>1.0000000000000009E-2</v>
      </c>
      <c r="R33" s="148">
        <f>(1+AN33)/(1+LOOKUP($B33,Prix!$B$6:$B$127,Prix!$J$6:$J$127))-1</f>
        <v>1.0000000000000009E-2</v>
      </c>
      <c r="S33" s="266">
        <f>(1+AO33)/(1+LOOKUP($B33,Prix!$B$6:$B$127,Prix!$J$6:$J$127))-1</f>
        <v>1.0000000000000009E-2</v>
      </c>
      <c r="T33" s="266">
        <f>(1+AP33)/(1+LOOKUP($B33,Prix!$B$6:$B$127,Prix!$J$6:$J$127))-1</f>
        <v>1.0000000000000009E-2</v>
      </c>
      <c r="U33" s="266">
        <f>(1+AQ33)/(1+LOOKUP($B33,Prix!$B$6:$B$127,Prix!$J$6:$J$127))-1</f>
        <v>1.0000000000000009E-2</v>
      </c>
      <c r="V33" s="266">
        <f>(1+AR33)/(1+LOOKUP($B33,Prix!$B$6:$B$127,Prix!$J$6:$J$127))-1</f>
        <v>1.0000659579407989E-2</v>
      </c>
      <c r="W33" s="266">
        <f>(1+AS33)/(1+LOOKUP($B33,Prix!$B$6:$B$127,Prix!$J$6:$J$127))-1</f>
        <v>1.0276611213534625E-2</v>
      </c>
      <c r="X33" s="266">
        <f>(1+AT33)/(1+LOOKUP($B33,Prix!$B$6:$B$127,Prix!$J$6:$J$127))-1</f>
        <v>1.0000000000000009E-2</v>
      </c>
      <c r="Y33" s="291">
        <f>(C33+1)*(1+Prix!I103)-1</f>
        <v>2.7675000000000116E-2</v>
      </c>
      <c r="Z33" s="117">
        <v>2.7801382844741207E-2</v>
      </c>
      <c r="AA33" s="117">
        <v>2.7801382844741207E-2</v>
      </c>
      <c r="AB33" s="117">
        <v>2.7675000000000116E-2</v>
      </c>
      <c r="AC33" s="117">
        <v>2.7675000000000116E-2</v>
      </c>
      <c r="AD33" s="117">
        <v>2.7675000000000116E-2</v>
      </c>
      <c r="AE33" s="117">
        <v>2.7675000000000116E-2</v>
      </c>
      <c r="AF33" s="117">
        <v>2.7675000000000116E-2</v>
      </c>
      <c r="AG33" s="117">
        <v>2.7675000000000116E-2</v>
      </c>
      <c r="AH33" s="117">
        <v>2.7675000000000116E-2</v>
      </c>
      <c r="AI33" s="117">
        <v>2.7675000000000116E-2</v>
      </c>
      <c r="AJ33" s="117">
        <v>2.7675000000000116E-2</v>
      </c>
      <c r="AK33" s="117">
        <v>2.7675000000000116E-2</v>
      </c>
      <c r="AL33" s="117">
        <v>2.7675000000000116E-2</v>
      </c>
      <c r="AM33" s="117">
        <v>2.7675000000000116E-2</v>
      </c>
      <c r="AN33" s="117">
        <v>2.7675000000000116E-2</v>
      </c>
      <c r="AO33" s="117">
        <v>2.7675000000000116E-2</v>
      </c>
      <c r="AP33" s="117">
        <v>2.7675000000000116E-2</v>
      </c>
      <c r="AQ33" s="117">
        <v>2.7675000000000116E-2</v>
      </c>
      <c r="AR33" s="117">
        <v>2.7675671122047607E-2</v>
      </c>
      <c r="AS33" s="117">
        <v>2.7956451909771474E-2</v>
      </c>
      <c r="AT33" s="120">
        <v>2.7675000000000116E-2</v>
      </c>
    </row>
    <row r="34" spans="2:46" x14ac:dyDescent="0.25">
      <c r="B34" s="146">
        <f t="shared" si="1"/>
        <v>2047</v>
      </c>
      <c r="C34" s="147">
        <v>0.01</v>
      </c>
      <c r="D34" s="148">
        <f>(1+Z34)/(1+LOOKUP($B34,Prix!$B$6:$B$127,Prix!$J$6:$J$127))-1</f>
        <v>1.0124209184020794E-2</v>
      </c>
      <c r="E34" s="148">
        <f>(1+AA34)/(1+LOOKUP($B34,Prix!$B$6:$B$127,Prix!$J$6:$J$127))-1</f>
        <v>1.0124209184020794E-2</v>
      </c>
      <c r="F34" s="148">
        <f>(1+AB34)/(1+LOOKUP($B34,Prix!$B$6:$B$127,Prix!$J$6:$J$127))-1</f>
        <v>1.0000000000000009E-2</v>
      </c>
      <c r="G34" s="148">
        <f>(1+AC34)/(1+LOOKUP($B34,Prix!$B$6:$B$127,Prix!$J$6:$J$127))-1</f>
        <v>1.0000000000000009E-2</v>
      </c>
      <c r="H34" s="148">
        <f>(1+AD34)/(1+LOOKUP($B34,Prix!$B$6:$B$127,Prix!$J$6:$J$127))-1</f>
        <v>1.0000000000000009E-2</v>
      </c>
      <c r="I34" s="148">
        <f>(1+AE34)/(1+LOOKUP($B34,Prix!$B$6:$B$127,Prix!$J$6:$J$127))-1</f>
        <v>1.0000000000000009E-2</v>
      </c>
      <c r="J34" s="148">
        <f>(1+AF34)/(1+LOOKUP($B34,Prix!$B$6:$B$127,Prix!$J$6:$J$127))-1</f>
        <v>1.0000000000000009E-2</v>
      </c>
      <c r="K34" s="148">
        <f>(1+AG34)/(1+LOOKUP($B34,Prix!$B$6:$B$127,Prix!$J$6:$J$127))-1</f>
        <v>1.0000000000000009E-2</v>
      </c>
      <c r="L34" s="148">
        <f>(1+AH34)/(1+LOOKUP($B34,Prix!$B$6:$B$127,Prix!$J$6:$J$127))-1</f>
        <v>1.0000000000000009E-2</v>
      </c>
      <c r="M34" s="148">
        <f>(1+AI34)/(1+LOOKUP($B34,Prix!$B$6:$B$127,Prix!$J$6:$J$127))-1</f>
        <v>1.0000000000000009E-2</v>
      </c>
      <c r="N34" s="148">
        <f>(1+AJ34)/(1+LOOKUP($B34,Prix!$B$6:$B$127,Prix!$J$6:$J$127))-1</f>
        <v>1.0000000000000009E-2</v>
      </c>
      <c r="O34" s="148">
        <f>(1+AK34)/(1+LOOKUP($B34,Prix!$B$6:$B$127,Prix!$J$6:$J$127))-1</f>
        <v>1.0000000000000009E-2</v>
      </c>
      <c r="P34" s="148">
        <f>(1+AL34)/(1+LOOKUP($B34,Prix!$B$6:$B$127,Prix!$J$6:$J$127))-1</f>
        <v>1.0000000000000009E-2</v>
      </c>
      <c r="Q34" s="148">
        <f>(1+AM34)/(1+LOOKUP($B34,Prix!$B$6:$B$127,Prix!$J$6:$J$127))-1</f>
        <v>1.0000000000000009E-2</v>
      </c>
      <c r="R34" s="148">
        <f>(1+AN34)/(1+LOOKUP($B34,Prix!$B$6:$B$127,Prix!$J$6:$J$127))-1</f>
        <v>1.0000000000000009E-2</v>
      </c>
      <c r="S34" s="266">
        <f>(1+AO34)/(1+LOOKUP($B34,Prix!$B$6:$B$127,Prix!$J$6:$J$127))-1</f>
        <v>1.0000000000000009E-2</v>
      </c>
      <c r="T34" s="266">
        <f>(1+AP34)/(1+LOOKUP($B34,Prix!$B$6:$B$127,Prix!$J$6:$J$127))-1</f>
        <v>1.0000000000000009E-2</v>
      </c>
      <c r="U34" s="266">
        <f>(1+AQ34)/(1+LOOKUP($B34,Prix!$B$6:$B$127,Prix!$J$6:$J$127))-1</f>
        <v>1.0000000000000009E-2</v>
      </c>
      <c r="V34" s="266">
        <f>(1+AR34)/(1+LOOKUP($B34,Prix!$B$6:$B$127,Prix!$J$6:$J$127))-1</f>
        <v>1.0000733726402977E-2</v>
      </c>
      <c r="W34" s="266">
        <f>(1+AS34)/(1+LOOKUP($B34,Prix!$B$6:$B$127,Prix!$J$6:$J$127))-1</f>
        <v>1.029262386605545E-2</v>
      </c>
      <c r="X34" s="266">
        <f>(1+AT34)/(1+LOOKUP($B34,Prix!$B$6:$B$127,Prix!$J$6:$J$127))-1</f>
        <v>1.0000000000000009E-2</v>
      </c>
      <c r="Y34" s="291">
        <f>(C34+1)*(1+Prix!I104)-1</f>
        <v>2.7675000000000116E-2</v>
      </c>
      <c r="Z34" s="117">
        <v>2.7801382844741207E-2</v>
      </c>
      <c r="AA34" s="117">
        <v>2.7801382844741207E-2</v>
      </c>
      <c r="AB34" s="117">
        <v>2.7675000000000116E-2</v>
      </c>
      <c r="AC34" s="117">
        <v>2.7675000000000116E-2</v>
      </c>
      <c r="AD34" s="117">
        <v>2.7675000000000116E-2</v>
      </c>
      <c r="AE34" s="117">
        <v>2.7675000000000116E-2</v>
      </c>
      <c r="AF34" s="117">
        <v>2.7675000000000116E-2</v>
      </c>
      <c r="AG34" s="117">
        <v>2.7675000000000116E-2</v>
      </c>
      <c r="AH34" s="117">
        <v>2.7675000000000116E-2</v>
      </c>
      <c r="AI34" s="117">
        <v>2.7675000000000116E-2</v>
      </c>
      <c r="AJ34" s="117">
        <v>2.7675000000000116E-2</v>
      </c>
      <c r="AK34" s="117">
        <v>2.7675000000000116E-2</v>
      </c>
      <c r="AL34" s="117">
        <v>2.7675000000000116E-2</v>
      </c>
      <c r="AM34" s="117">
        <v>2.7675000000000116E-2</v>
      </c>
      <c r="AN34" s="117">
        <v>2.7675000000000116E-2</v>
      </c>
      <c r="AO34" s="117">
        <v>2.7675000000000116E-2</v>
      </c>
      <c r="AP34" s="117">
        <v>2.7675000000000116E-2</v>
      </c>
      <c r="AQ34" s="117">
        <v>2.7675000000000116E-2</v>
      </c>
      <c r="AR34" s="117">
        <v>2.7675746566615089E-2</v>
      </c>
      <c r="AS34" s="117">
        <v>2.7972744783711478E-2</v>
      </c>
      <c r="AT34" s="120">
        <v>2.7675000000000116E-2</v>
      </c>
    </row>
    <row r="35" spans="2:46" x14ac:dyDescent="0.25">
      <c r="B35" s="146">
        <f t="shared" si="1"/>
        <v>2048</v>
      </c>
      <c r="C35" s="147">
        <v>0.01</v>
      </c>
      <c r="D35" s="148">
        <f>(1+Z35)/(1+LOOKUP($B35,Prix!$B$6:$B$127,Prix!$J$6:$J$127))-1</f>
        <v>1.0124209184020794E-2</v>
      </c>
      <c r="E35" s="148">
        <f>(1+AA35)/(1+LOOKUP($B35,Prix!$B$6:$B$127,Prix!$J$6:$J$127))-1</f>
        <v>1.0124209184020794E-2</v>
      </c>
      <c r="F35" s="148">
        <f>(1+AB35)/(1+LOOKUP($B35,Prix!$B$6:$B$127,Prix!$J$6:$J$127))-1</f>
        <v>1.0000000000000009E-2</v>
      </c>
      <c r="G35" s="148">
        <f>(1+AC35)/(1+LOOKUP($B35,Prix!$B$6:$B$127,Prix!$J$6:$J$127))-1</f>
        <v>1.0000000000000009E-2</v>
      </c>
      <c r="H35" s="148">
        <f>(1+AD35)/(1+LOOKUP($B35,Prix!$B$6:$B$127,Prix!$J$6:$J$127))-1</f>
        <v>1.0000000000000009E-2</v>
      </c>
      <c r="I35" s="148">
        <f>(1+AE35)/(1+LOOKUP($B35,Prix!$B$6:$B$127,Prix!$J$6:$J$127))-1</f>
        <v>1.0000000000000009E-2</v>
      </c>
      <c r="J35" s="148">
        <f>(1+AF35)/(1+LOOKUP($B35,Prix!$B$6:$B$127,Prix!$J$6:$J$127))-1</f>
        <v>1.0000000000000009E-2</v>
      </c>
      <c r="K35" s="148">
        <f>(1+AG35)/(1+LOOKUP($B35,Prix!$B$6:$B$127,Prix!$J$6:$J$127))-1</f>
        <v>1.0000000000000009E-2</v>
      </c>
      <c r="L35" s="148">
        <f>(1+AH35)/(1+LOOKUP($B35,Prix!$B$6:$B$127,Prix!$J$6:$J$127))-1</f>
        <v>1.0000000000000009E-2</v>
      </c>
      <c r="M35" s="148">
        <f>(1+AI35)/(1+LOOKUP($B35,Prix!$B$6:$B$127,Prix!$J$6:$J$127))-1</f>
        <v>1.0000000000000009E-2</v>
      </c>
      <c r="N35" s="148">
        <f>(1+AJ35)/(1+LOOKUP($B35,Prix!$B$6:$B$127,Prix!$J$6:$J$127))-1</f>
        <v>1.0000000000000009E-2</v>
      </c>
      <c r="O35" s="148">
        <f>(1+AK35)/(1+LOOKUP($B35,Prix!$B$6:$B$127,Prix!$J$6:$J$127))-1</f>
        <v>1.0000000000000009E-2</v>
      </c>
      <c r="P35" s="148">
        <f>(1+AL35)/(1+LOOKUP($B35,Prix!$B$6:$B$127,Prix!$J$6:$J$127))-1</f>
        <v>1.0000000000000009E-2</v>
      </c>
      <c r="Q35" s="148">
        <f>(1+AM35)/(1+LOOKUP($B35,Prix!$B$6:$B$127,Prix!$J$6:$J$127))-1</f>
        <v>1.0000000000000009E-2</v>
      </c>
      <c r="R35" s="148">
        <f>(1+AN35)/(1+LOOKUP($B35,Prix!$B$6:$B$127,Prix!$J$6:$J$127))-1</f>
        <v>1.0000000000000009E-2</v>
      </c>
      <c r="S35" s="266">
        <f>(1+AO35)/(1+LOOKUP($B35,Prix!$B$6:$B$127,Prix!$J$6:$J$127))-1</f>
        <v>1.0000000000000009E-2</v>
      </c>
      <c r="T35" s="266">
        <f>(1+AP35)/(1+LOOKUP($B35,Prix!$B$6:$B$127,Prix!$J$6:$J$127))-1</f>
        <v>1.0000000000000009E-2</v>
      </c>
      <c r="U35" s="266">
        <f>(1+AQ35)/(1+LOOKUP($B35,Prix!$B$6:$B$127,Prix!$J$6:$J$127))-1</f>
        <v>1.0000000000000009E-2</v>
      </c>
      <c r="V35" s="266">
        <f>(1+AR35)/(1+LOOKUP($B35,Prix!$B$6:$B$127,Prix!$J$6:$J$127))-1</f>
        <v>1.0000744241522419E-2</v>
      </c>
      <c r="W35" s="266">
        <f>(1+AS35)/(1+LOOKUP($B35,Prix!$B$6:$B$127,Prix!$J$6:$J$127))-1</f>
        <v>1.0303991598537454E-2</v>
      </c>
      <c r="X35" s="266">
        <f>(1+AT35)/(1+LOOKUP($B35,Prix!$B$6:$B$127,Prix!$J$6:$J$127))-1</f>
        <v>1.0000000000000009E-2</v>
      </c>
      <c r="Y35" s="291">
        <f>(C35+1)*(1+Prix!I105)-1</f>
        <v>2.7675000000000116E-2</v>
      </c>
      <c r="Z35" s="117">
        <v>2.7801382844741207E-2</v>
      </c>
      <c r="AA35" s="117">
        <v>2.7801382844741207E-2</v>
      </c>
      <c r="AB35" s="117">
        <v>2.7675000000000116E-2</v>
      </c>
      <c r="AC35" s="117">
        <v>2.7675000000000116E-2</v>
      </c>
      <c r="AD35" s="117">
        <v>2.7675000000000116E-2</v>
      </c>
      <c r="AE35" s="117">
        <v>2.7675000000000116E-2</v>
      </c>
      <c r="AF35" s="117">
        <v>2.7675000000000116E-2</v>
      </c>
      <c r="AG35" s="117">
        <v>2.7675000000000116E-2</v>
      </c>
      <c r="AH35" s="117">
        <v>2.7675000000000116E-2</v>
      </c>
      <c r="AI35" s="117">
        <v>2.7675000000000116E-2</v>
      </c>
      <c r="AJ35" s="117">
        <v>2.7675000000000116E-2</v>
      </c>
      <c r="AK35" s="117">
        <v>2.7675000000000116E-2</v>
      </c>
      <c r="AL35" s="117">
        <v>2.7675000000000116E-2</v>
      </c>
      <c r="AM35" s="117">
        <v>2.7675000000000116E-2</v>
      </c>
      <c r="AN35" s="117">
        <v>2.7675000000000116E-2</v>
      </c>
      <c r="AO35" s="117">
        <v>2.7675000000000116E-2</v>
      </c>
      <c r="AP35" s="117">
        <v>2.7675000000000116E-2</v>
      </c>
      <c r="AQ35" s="117">
        <v>2.7675000000000116E-2</v>
      </c>
      <c r="AR35" s="117">
        <v>2.7675757265749112E-2</v>
      </c>
      <c r="AS35" s="117">
        <v>2.7984311451511923E-2</v>
      </c>
      <c r="AT35" s="120">
        <v>2.7675000000000116E-2</v>
      </c>
    </row>
    <row r="36" spans="2:46" x14ac:dyDescent="0.25">
      <c r="B36" s="146">
        <f t="shared" si="1"/>
        <v>2049</v>
      </c>
      <c r="C36" s="147">
        <v>0.01</v>
      </c>
      <c r="D36" s="148">
        <f>(1+Z36)/(1+LOOKUP($B36,Prix!$B$6:$B$127,Prix!$J$6:$J$127))-1</f>
        <v>1.0124209184020794E-2</v>
      </c>
      <c r="E36" s="148">
        <f>(1+AA36)/(1+LOOKUP($B36,Prix!$B$6:$B$127,Prix!$J$6:$J$127))-1</f>
        <v>1.0124209184020794E-2</v>
      </c>
      <c r="F36" s="148">
        <f>(1+AB36)/(1+LOOKUP($B36,Prix!$B$6:$B$127,Prix!$J$6:$J$127))-1</f>
        <v>1.0000000000000009E-2</v>
      </c>
      <c r="G36" s="148">
        <f>(1+AC36)/(1+LOOKUP($B36,Prix!$B$6:$B$127,Prix!$J$6:$J$127))-1</f>
        <v>1.0000000000000009E-2</v>
      </c>
      <c r="H36" s="148">
        <f>(1+AD36)/(1+LOOKUP($B36,Prix!$B$6:$B$127,Prix!$J$6:$J$127))-1</f>
        <v>1.0000000000000009E-2</v>
      </c>
      <c r="I36" s="148">
        <f>(1+AE36)/(1+LOOKUP($B36,Prix!$B$6:$B$127,Prix!$J$6:$J$127))-1</f>
        <v>1.0000000000000009E-2</v>
      </c>
      <c r="J36" s="148">
        <f>(1+AF36)/(1+LOOKUP($B36,Prix!$B$6:$B$127,Prix!$J$6:$J$127))-1</f>
        <v>1.0000000000000009E-2</v>
      </c>
      <c r="K36" s="148">
        <f>(1+AG36)/(1+LOOKUP($B36,Prix!$B$6:$B$127,Prix!$J$6:$J$127))-1</f>
        <v>1.0000000000000009E-2</v>
      </c>
      <c r="L36" s="148">
        <f>(1+AH36)/(1+LOOKUP($B36,Prix!$B$6:$B$127,Prix!$J$6:$J$127))-1</f>
        <v>1.0000000000000009E-2</v>
      </c>
      <c r="M36" s="148">
        <f>(1+AI36)/(1+LOOKUP($B36,Prix!$B$6:$B$127,Prix!$J$6:$J$127))-1</f>
        <v>1.0000000000000009E-2</v>
      </c>
      <c r="N36" s="148">
        <f>(1+AJ36)/(1+LOOKUP($B36,Prix!$B$6:$B$127,Prix!$J$6:$J$127))-1</f>
        <v>1.0000000000000009E-2</v>
      </c>
      <c r="O36" s="148">
        <f>(1+AK36)/(1+LOOKUP($B36,Prix!$B$6:$B$127,Prix!$J$6:$J$127))-1</f>
        <v>1.0000000000000009E-2</v>
      </c>
      <c r="P36" s="148">
        <f>(1+AL36)/(1+LOOKUP($B36,Prix!$B$6:$B$127,Prix!$J$6:$J$127))-1</f>
        <v>1.0000000000000009E-2</v>
      </c>
      <c r="Q36" s="148">
        <f>(1+AM36)/(1+LOOKUP($B36,Prix!$B$6:$B$127,Prix!$J$6:$J$127))-1</f>
        <v>1.0000000000000009E-2</v>
      </c>
      <c r="R36" s="148">
        <f>(1+AN36)/(1+LOOKUP($B36,Prix!$B$6:$B$127,Prix!$J$6:$J$127))-1</f>
        <v>1.0000000000000009E-2</v>
      </c>
      <c r="S36" s="266">
        <f>(1+AO36)/(1+LOOKUP($B36,Prix!$B$6:$B$127,Prix!$J$6:$J$127))-1</f>
        <v>1.0000000000000009E-2</v>
      </c>
      <c r="T36" s="266">
        <f>(1+AP36)/(1+LOOKUP($B36,Prix!$B$6:$B$127,Prix!$J$6:$J$127))-1</f>
        <v>1.0000000000000009E-2</v>
      </c>
      <c r="U36" s="266">
        <f>(1+AQ36)/(1+LOOKUP($B36,Prix!$B$6:$B$127,Prix!$J$6:$J$127))-1</f>
        <v>1.0000000000000009E-2</v>
      </c>
      <c r="V36" s="266">
        <f>(1+AR36)/(1+LOOKUP($B36,Prix!$B$6:$B$127,Prix!$J$6:$J$127))-1</f>
        <v>1.0000838462740802E-2</v>
      </c>
      <c r="W36" s="266">
        <f>(1+AS36)/(1+LOOKUP($B36,Prix!$B$6:$B$127,Prix!$J$6:$J$127))-1</f>
        <v>1.0315989980617557E-2</v>
      </c>
      <c r="X36" s="266">
        <f>(1+AT36)/(1+LOOKUP($B36,Prix!$B$6:$B$127,Prix!$J$6:$J$127))-1</f>
        <v>1.0000000000000009E-2</v>
      </c>
      <c r="Y36" s="291">
        <f>(C36+1)*(1+Prix!I106)-1</f>
        <v>2.7675000000000116E-2</v>
      </c>
      <c r="Z36" s="117">
        <v>2.7801382844741207E-2</v>
      </c>
      <c r="AA36" s="117">
        <v>2.7801382844741207E-2</v>
      </c>
      <c r="AB36" s="117">
        <v>2.7675000000000116E-2</v>
      </c>
      <c r="AC36" s="117">
        <v>2.7675000000000116E-2</v>
      </c>
      <c r="AD36" s="117">
        <v>2.7675000000000116E-2</v>
      </c>
      <c r="AE36" s="117">
        <v>2.7675000000000116E-2</v>
      </c>
      <c r="AF36" s="117">
        <v>2.7675000000000116E-2</v>
      </c>
      <c r="AG36" s="117">
        <v>2.7675000000000116E-2</v>
      </c>
      <c r="AH36" s="117">
        <v>2.7675000000000116E-2</v>
      </c>
      <c r="AI36" s="117">
        <v>2.7675000000000116E-2</v>
      </c>
      <c r="AJ36" s="117">
        <v>2.7675000000000116E-2</v>
      </c>
      <c r="AK36" s="117">
        <v>2.7675000000000116E-2</v>
      </c>
      <c r="AL36" s="117">
        <v>2.7675000000000116E-2</v>
      </c>
      <c r="AM36" s="117">
        <v>2.7675000000000116E-2</v>
      </c>
      <c r="AN36" s="117">
        <v>2.7675000000000116E-2</v>
      </c>
      <c r="AO36" s="117">
        <v>2.7675000000000116E-2</v>
      </c>
      <c r="AP36" s="117">
        <v>2.7675000000000116E-2</v>
      </c>
      <c r="AQ36" s="117">
        <v>2.7675000000000116E-2</v>
      </c>
      <c r="AR36" s="117">
        <v>2.7675853135838757E-2</v>
      </c>
      <c r="AS36" s="117">
        <v>2.7996519805278508E-2</v>
      </c>
      <c r="AT36" s="120">
        <v>2.7675000000000116E-2</v>
      </c>
    </row>
    <row r="37" spans="2:46" x14ac:dyDescent="0.25">
      <c r="B37" s="146">
        <f t="shared" si="1"/>
        <v>2050</v>
      </c>
      <c r="C37" s="147">
        <v>0.01</v>
      </c>
      <c r="D37" s="148">
        <f>(1+Z37)/(1+LOOKUP($B37,Prix!$B$6:$B$127,Prix!$J$6:$J$127))-1</f>
        <v>1.0124209184020794E-2</v>
      </c>
      <c r="E37" s="148">
        <f>(1+AA37)/(1+LOOKUP($B37,Prix!$B$6:$B$127,Prix!$J$6:$J$127))-1</f>
        <v>1.0124209184020794E-2</v>
      </c>
      <c r="F37" s="148">
        <f>(1+AB37)/(1+LOOKUP($B37,Prix!$B$6:$B$127,Prix!$J$6:$J$127))-1</f>
        <v>1.0000000000000009E-2</v>
      </c>
      <c r="G37" s="148">
        <f>(1+AC37)/(1+LOOKUP($B37,Prix!$B$6:$B$127,Prix!$J$6:$J$127))-1</f>
        <v>1.0000000000000009E-2</v>
      </c>
      <c r="H37" s="148">
        <f>(1+AD37)/(1+LOOKUP($B37,Prix!$B$6:$B$127,Prix!$J$6:$J$127))-1</f>
        <v>1.0000000000000009E-2</v>
      </c>
      <c r="I37" s="148">
        <f>(1+AE37)/(1+LOOKUP($B37,Prix!$B$6:$B$127,Prix!$J$6:$J$127))-1</f>
        <v>1.0000000000000009E-2</v>
      </c>
      <c r="J37" s="148">
        <f>(1+AF37)/(1+LOOKUP($B37,Prix!$B$6:$B$127,Prix!$J$6:$J$127))-1</f>
        <v>1.0000000000000009E-2</v>
      </c>
      <c r="K37" s="148">
        <f>(1+AG37)/(1+LOOKUP($B37,Prix!$B$6:$B$127,Prix!$J$6:$J$127))-1</f>
        <v>1.0000000000000009E-2</v>
      </c>
      <c r="L37" s="148">
        <f>(1+AH37)/(1+LOOKUP($B37,Prix!$B$6:$B$127,Prix!$J$6:$J$127))-1</f>
        <v>1.0000000000000009E-2</v>
      </c>
      <c r="M37" s="148">
        <f>(1+AI37)/(1+LOOKUP($B37,Prix!$B$6:$B$127,Prix!$J$6:$J$127))-1</f>
        <v>1.0000000000000009E-2</v>
      </c>
      <c r="N37" s="148">
        <f>(1+AJ37)/(1+LOOKUP($B37,Prix!$B$6:$B$127,Prix!$J$6:$J$127))-1</f>
        <v>1.0000000000000009E-2</v>
      </c>
      <c r="O37" s="148">
        <f>(1+AK37)/(1+LOOKUP($B37,Prix!$B$6:$B$127,Prix!$J$6:$J$127))-1</f>
        <v>1.0000000000000009E-2</v>
      </c>
      <c r="P37" s="148">
        <f>(1+AL37)/(1+LOOKUP($B37,Prix!$B$6:$B$127,Prix!$J$6:$J$127))-1</f>
        <v>1.0000000000000009E-2</v>
      </c>
      <c r="Q37" s="148">
        <f>(1+AM37)/(1+LOOKUP($B37,Prix!$B$6:$B$127,Prix!$J$6:$J$127))-1</f>
        <v>1.0000000000000009E-2</v>
      </c>
      <c r="R37" s="148">
        <f>(1+AN37)/(1+LOOKUP($B37,Prix!$B$6:$B$127,Prix!$J$6:$J$127))-1</f>
        <v>1.0000000000000009E-2</v>
      </c>
      <c r="S37" s="266">
        <f>(1+AO37)/(1+LOOKUP($B37,Prix!$B$6:$B$127,Prix!$J$6:$J$127))-1</f>
        <v>1.0000000000000009E-2</v>
      </c>
      <c r="T37" s="266">
        <f>(1+AP37)/(1+LOOKUP($B37,Prix!$B$6:$B$127,Prix!$J$6:$J$127))-1</f>
        <v>1.0000000000000009E-2</v>
      </c>
      <c r="U37" s="266">
        <f>(1+AQ37)/(1+LOOKUP($B37,Prix!$B$6:$B$127,Prix!$J$6:$J$127))-1</f>
        <v>1.0000000000000009E-2</v>
      </c>
      <c r="V37" s="266">
        <f>(1+AR37)/(1+LOOKUP($B37,Prix!$B$6:$B$127,Prix!$J$6:$J$127))-1</f>
        <v>1.0000747433042578E-2</v>
      </c>
      <c r="W37" s="266">
        <f>(1+AS37)/(1+LOOKUP($B37,Prix!$B$6:$B$127,Prix!$J$6:$J$127))-1</f>
        <v>1.0313771447981734E-2</v>
      </c>
      <c r="X37" s="266">
        <f>(1+AT37)/(1+LOOKUP($B37,Prix!$B$6:$B$127,Prix!$J$6:$J$127))-1</f>
        <v>1.0000000000000009E-2</v>
      </c>
      <c r="Y37" s="291">
        <f>(C37+1)*(1+Prix!I107)-1</f>
        <v>2.7675000000000116E-2</v>
      </c>
      <c r="Z37" s="117">
        <v>2.7801382844741207E-2</v>
      </c>
      <c r="AA37" s="117">
        <v>2.7801382844741207E-2</v>
      </c>
      <c r="AB37" s="117">
        <v>2.7675000000000116E-2</v>
      </c>
      <c r="AC37" s="117">
        <v>2.7675000000000116E-2</v>
      </c>
      <c r="AD37" s="117">
        <v>2.7675000000000116E-2</v>
      </c>
      <c r="AE37" s="117">
        <v>2.7675000000000116E-2</v>
      </c>
      <c r="AF37" s="117">
        <v>2.7675000000000116E-2</v>
      </c>
      <c r="AG37" s="117">
        <v>2.7675000000000116E-2</v>
      </c>
      <c r="AH37" s="117">
        <v>2.7675000000000116E-2</v>
      </c>
      <c r="AI37" s="117">
        <v>2.7675000000000116E-2</v>
      </c>
      <c r="AJ37" s="117">
        <v>2.7675000000000116E-2</v>
      </c>
      <c r="AK37" s="117">
        <v>2.7675000000000116E-2</v>
      </c>
      <c r="AL37" s="117">
        <v>2.7675000000000116E-2</v>
      </c>
      <c r="AM37" s="117">
        <v>2.7675000000000116E-2</v>
      </c>
      <c r="AN37" s="117">
        <v>2.7675000000000116E-2</v>
      </c>
      <c r="AO37" s="117">
        <v>2.7675000000000116E-2</v>
      </c>
      <c r="AP37" s="117">
        <v>2.7675000000000116E-2</v>
      </c>
      <c r="AQ37" s="117">
        <v>2.7675000000000116E-2</v>
      </c>
      <c r="AR37" s="117">
        <v>2.7675760513120817E-2</v>
      </c>
      <c r="AS37" s="117">
        <v>2.7994262448321594E-2</v>
      </c>
      <c r="AT37" s="120">
        <v>2.7675000000000116E-2</v>
      </c>
    </row>
    <row r="38" spans="2:46" x14ac:dyDescent="0.25">
      <c r="B38" s="146">
        <f t="shared" si="1"/>
        <v>2051</v>
      </c>
      <c r="C38" s="147">
        <v>0.01</v>
      </c>
      <c r="D38" s="148">
        <f>(1+Z38)/(1+LOOKUP($B38,Prix!$B$6:$B$127,Prix!$J$6:$J$127))-1</f>
        <v>1.0124209184020794E-2</v>
      </c>
      <c r="E38" s="148">
        <f>(1+AA38)/(1+LOOKUP($B38,Prix!$B$6:$B$127,Prix!$J$6:$J$127))-1</f>
        <v>1.0124209184020794E-2</v>
      </c>
      <c r="F38" s="148">
        <f>(1+AB38)/(1+LOOKUP($B38,Prix!$B$6:$B$127,Prix!$J$6:$J$127))-1</f>
        <v>1.0000000000000009E-2</v>
      </c>
      <c r="G38" s="148">
        <f>(1+AC38)/(1+LOOKUP($B38,Prix!$B$6:$B$127,Prix!$J$6:$J$127))-1</f>
        <v>1.0000000000000009E-2</v>
      </c>
      <c r="H38" s="148">
        <f>(1+AD38)/(1+LOOKUP($B38,Prix!$B$6:$B$127,Prix!$J$6:$J$127))-1</f>
        <v>1.0000000000000009E-2</v>
      </c>
      <c r="I38" s="148">
        <f>(1+AE38)/(1+LOOKUP($B38,Prix!$B$6:$B$127,Prix!$J$6:$J$127))-1</f>
        <v>1.0000000000000009E-2</v>
      </c>
      <c r="J38" s="148">
        <f>(1+AF38)/(1+LOOKUP($B38,Prix!$B$6:$B$127,Prix!$J$6:$J$127))-1</f>
        <v>1.0000000000000009E-2</v>
      </c>
      <c r="K38" s="148">
        <f>(1+AG38)/(1+LOOKUP($B38,Prix!$B$6:$B$127,Prix!$J$6:$J$127))-1</f>
        <v>1.0000000000000009E-2</v>
      </c>
      <c r="L38" s="148">
        <f>(1+AH38)/(1+LOOKUP($B38,Prix!$B$6:$B$127,Prix!$J$6:$J$127))-1</f>
        <v>1.0000000000000009E-2</v>
      </c>
      <c r="M38" s="148">
        <f>(1+AI38)/(1+LOOKUP($B38,Prix!$B$6:$B$127,Prix!$J$6:$J$127))-1</f>
        <v>1.0000000000000009E-2</v>
      </c>
      <c r="N38" s="148">
        <f>(1+AJ38)/(1+LOOKUP($B38,Prix!$B$6:$B$127,Prix!$J$6:$J$127))-1</f>
        <v>1.0000000000000009E-2</v>
      </c>
      <c r="O38" s="148">
        <f>(1+AK38)/(1+LOOKUP($B38,Prix!$B$6:$B$127,Prix!$J$6:$J$127))-1</f>
        <v>1.0000000000000009E-2</v>
      </c>
      <c r="P38" s="148">
        <f>(1+AL38)/(1+LOOKUP($B38,Prix!$B$6:$B$127,Prix!$J$6:$J$127))-1</f>
        <v>1.0000000000000009E-2</v>
      </c>
      <c r="Q38" s="148">
        <f>(1+AM38)/(1+LOOKUP($B38,Prix!$B$6:$B$127,Prix!$J$6:$J$127))-1</f>
        <v>1.0000000000000009E-2</v>
      </c>
      <c r="R38" s="148">
        <f>(1+AN38)/(1+LOOKUP($B38,Prix!$B$6:$B$127,Prix!$J$6:$J$127))-1</f>
        <v>1.0000000000000009E-2</v>
      </c>
      <c r="S38" s="266">
        <f>(1+AO38)/(1+LOOKUP($B38,Prix!$B$6:$B$127,Prix!$J$6:$J$127))-1</f>
        <v>1.0000000000000009E-2</v>
      </c>
      <c r="T38" s="266">
        <f>(1+AP38)/(1+LOOKUP($B38,Prix!$B$6:$B$127,Prix!$J$6:$J$127))-1</f>
        <v>1.0000000000000009E-2</v>
      </c>
      <c r="U38" s="266">
        <f>(1+AQ38)/(1+LOOKUP($B38,Prix!$B$6:$B$127,Prix!$J$6:$J$127))-1</f>
        <v>1.0000000000000009E-2</v>
      </c>
      <c r="V38" s="266">
        <f>(1+AR38)/(1+LOOKUP($B38,Prix!$B$6:$B$127,Prix!$J$6:$J$127))-1</f>
        <v>1.0000765587826255E-2</v>
      </c>
      <c r="W38" s="266">
        <f>(1+AS38)/(1+LOOKUP($B38,Prix!$B$6:$B$127,Prix!$J$6:$J$127))-1</f>
        <v>1.0313771447981734E-2</v>
      </c>
      <c r="X38" s="266">
        <f>(1+AT38)/(1+LOOKUP($B38,Prix!$B$6:$B$127,Prix!$J$6:$J$127))-1</f>
        <v>1.0000000000000009E-2</v>
      </c>
      <c r="Y38" s="291">
        <f>(C38+1)*(1+Prix!I108)-1</f>
        <v>2.7675000000000116E-2</v>
      </c>
      <c r="Z38" s="117">
        <v>2.7801382844741207E-2</v>
      </c>
      <c r="AA38" s="117">
        <v>2.7801382844741207E-2</v>
      </c>
      <c r="AB38" s="117">
        <v>2.7675000000000116E-2</v>
      </c>
      <c r="AC38" s="117">
        <v>2.7675000000000116E-2</v>
      </c>
      <c r="AD38" s="117">
        <v>2.7675000000000116E-2</v>
      </c>
      <c r="AE38" s="117">
        <v>2.7675000000000116E-2</v>
      </c>
      <c r="AF38" s="117">
        <v>2.7675000000000116E-2</v>
      </c>
      <c r="AG38" s="117">
        <v>2.7675000000000116E-2</v>
      </c>
      <c r="AH38" s="117">
        <v>2.7675000000000116E-2</v>
      </c>
      <c r="AI38" s="117">
        <v>2.7675000000000116E-2</v>
      </c>
      <c r="AJ38" s="117">
        <v>2.7675000000000116E-2</v>
      </c>
      <c r="AK38" s="117">
        <v>2.7675000000000116E-2</v>
      </c>
      <c r="AL38" s="117">
        <v>2.7675000000000116E-2</v>
      </c>
      <c r="AM38" s="117">
        <v>2.7675000000000116E-2</v>
      </c>
      <c r="AN38" s="117">
        <v>2.7675000000000116E-2</v>
      </c>
      <c r="AO38" s="117">
        <v>2.7675000000000116E-2</v>
      </c>
      <c r="AP38" s="117">
        <v>2.7675000000000116E-2</v>
      </c>
      <c r="AQ38" s="117">
        <v>2.7675000000000116E-2</v>
      </c>
      <c r="AR38" s="117">
        <v>2.7675778985613242E-2</v>
      </c>
      <c r="AS38" s="117">
        <v>2.7994262448321594E-2</v>
      </c>
      <c r="AT38" s="120">
        <v>2.7675000000000116E-2</v>
      </c>
    </row>
    <row r="39" spans="2:46" x14ac:dyDescent="0.25">
      <c r="B39" s="146">
        <f t="shared" si="1"/>
        <v>2052</v>
      </c>
      <c r="C39" s="147">
        <v>0.01</v>
      </c>
      <c r="D39" s="148">
        <f>(1+Z39)/(1+LOOKUP($B39,Prix!$B$6:$B$127,Prix!$J$6:$J$127))-1</f>
        <v>1.0124209184020794E-2</v>
      </c>
      <c r="E39" s="148">
        <f>(1+AA39)/(1+LOOKUP($B39,Prix!$B$6:$B$127,Prix!$J$6:$J$127))-1</f>
        <v>1.0124209184020794E-2</v>
      </c>
      <c r="F39" s="148">
        <f>(1+AB39)/(1+LOOKUP($B39,Prix!$B$6:$B$127,Prix!$J$6:$J$127))-1</f>
        <v>1.0000000000000009E-2</v>
      </c>
      <c r="G39" s="148">
        <f>(1+AC39)/(1+LOOKUP($B39,Prix!$B$6:$B$127,Prix!$J$6:$J$127))-1</f>
        <v>1.0000000000000009E-2</v>
      </c>
      <c r="H39" s="148">
        <f>(1+AD39)/(1+LOOKUP($B39,Prix!$B$6:$B$127,Prix!$J$6:$J$127))-1</f>
        <v>1.0000000000000009E-2</v>
      </c>
      <c r="I39" s="148">
        <f>(1+AE39)/(1+LOOKUP($B39,Prix!$B$6:$B$127,Prix!$J$6:$J$127))-1</f>
        <v>1.0000000000000009E-2</v>
      </c>
      <c r="J39" s="148">
        <f>(1+AF39)/(1+LOOKUP($B39,Prix!$B$6:$B$127,Prix!$J$6:$J$127))-1</f>
        <v>1.0000000000000009E-2</v>
      </c>
      <c r="K39" s="148">
        <f>(1+AG39)/(1+LOOKUP($B39,Prix!$B$6:$B$127,Prix!$J$6:$J$127))-1</f>
        <v>1.0000000000000009E-2</v>
      </c>
      <c r="L39" s="148">
        <f>(1+AH39)/(1+LOOKUP($B39,Prix!$B$6:$B$127,Prix!$J$6:$J$127))-1</f>
        <v>1.0000000000000009E-2</v>
      </c>
      <c r="M39" s="148">
        <f>(1+AI39)/(1+LOOKUP($B39,Prix!$B$6:$B$127,Prix!$J$6:$J$127))-1</f>
        <v>1.0000000000000009E-2</v>
      </c>
      <c r="N39" s="148">
        <f>(1+AJ39)/(1+LOOKUP($B39,Prix!$B$6:$B$127,Prix!$J$6:$J$127))-1</f>
        <v>1.0000000000000009E-2</v>
      </c>
      <c r="O39" s="148">
        <f>(1+AK39)/(1+LOOKUP($B39,Prix!$B$6:$B$127,Prix!$J$6:$J$127))-1</f>
        <v>1.0000000000000009E-2</v>
      </c>
      <c r="P39" s="148">
        <f>(1+AL39)/(1+LOOKUP($B39,Prix!$B$6:$B$127,Prix!$J$6:$J$127))-1</f>
        <v>1.0000000000000009E-2</v>
      </c>
      <c r="Q39" s="148">
        <f>(1+AM39)/(1+LOOKUP($B39,Prix!$B$6:$B$127,Prix!$J$6:$J$127))-1</f>
        <v>1.0000000000000009E-2</v>
      </c>
      <c r="R39" s="148">
        <f>(1+AN39)/(1+LOOKUP($B39,Prix!$B$6:$B$127,Prix!$J$6:$J$127))-1</f>
        <v>1.0000000000000009E-2</v>
      </c>
      <c r="S39" s="266">
        <f>(1+AO39)/(1+LOOKUP($B39,Prix!$B$6:$B$127,Prix!$J$6:$J$127))-1</f>
        <v>1.0000000000000009E-2</v>
      </c>
      <c r="T39" s="266">
        <f>(1+AP39)/(1+LOOKUP($B39,Prix!$B$6:$B$127,Prix!$J$6:$J$127))-1</f>
        <v>1.0000000000000009E-2</v>
      </c>
      <c r="U39" s="266">
        <f>(1+AQ39)/(1+LOOKUP($B39,Prix!$B$6:$B$127,Prix!$J$6:$J$127))-1</f>
        <v>1.0000000000000009E-2</v>
      </c>
      <c r="V39" s="266">
        <f>(1+AR39)/(1+LOOKUP($B39,Prix!$B$6:$B$127,Prix!$J$6:$J$127))-1</f>
        <v>1.0000819149057261E-2</v>
      </c>
      <c r="W39" s="266">
        <f>(1+AS39)/(1+LOOKUP($B39,Prix!$B$6:$B$127,Prix!$J$6:$J$127))-1</f>
        <v>1.0313771447981734E-2</v>
      </c>
      <c r="X39" s="266">
        <f>(1+AT39)/(1+LOOKUP($B39,Prix!$B$6:$B$127,Prix!$J$6:$J$127))-1</f>
        <v>1.0000000000000009E-2</v>
      </c>
      <c r="Y39" s="291">
        <f>(C39+1)*(1+Prix!I109)-1</f>
        <v>2.7675000000000116E-2</v>
      </c>
      <c r="Z39" s="117">
        <v>2.7801382844741207E-2</v>
      </c>
      <c r="AA39" s="117">
        <v>2.7801382844741207E-2</v>
      </c>
      <c r="AB39" s="117">
        <v>2.7675000000000116E-2</v>
      </c>
      <c r="AC39" s="117">
        <v>2.7675000000000116E-2</v>
      </c>
      <c r="AD39" s="117">
        <v>2.7675000000000116E-2</v>
      </c>
      <c r="AE39" s="117">
        <v>2.7675000000000116E-2</v>
      </c>
      <c r="AF39" s="117">
        <v>2.7675000000000116E-2</v>
      </c>
      <c r="AG39" s="117">
        <v>2.7675000000000116E-2</v>
      </c>
      <c r="AH39" s="117">
        <v>2.7675000000000116E-2</v>
      </c>
      <c r="AI39" s="117">
        <v>2.7675000000000116E-2</v>
      </c>
      <c r="AJ39" s="117">
        <v>2.7675000000000116E-2</v>
      </c>
      <c r="AK39" s="117">
        <v>2.7675000000000116E-2</v>
      </c>
      <c r="AL39" s="117">
        <v>2.7675000000000116E-2</v>
      </c>
      <c r="AM39" s="117">
        <v>2.7675000000000116E-2</v>
      </c>
      <c r="AN39" s="117">
        <v>2.7675000000000116E-2</v>
      </c>
      <c r="AO39" s="117">
        <v>2.7675000000000116E-2</v>
      </c>
      <c r="AP39" s="117">
        <v>2.7675000000000116E-2</v>
      </c>
      <c r="AQ39" s="117">
        <v>2.7675000000000116E-2</v>
      </c>
      <c r="AR39" s="117">
        <v>2.7675833484165802E-2</v>
      </c>
      <c r="AS39" s="117">
        <v>2.7994262448321594E-2</v>
      </c>
      <c r="AT39" s="120">
        <v>2.7675000000000116E-2</v>
      </c>
    </row>
    <row r="40" spans="2:46" x14ac:dyDescent="0.25">
      <c r="B40" s="146">
        <f t="shared" si="1"/>
        <v>2053</v>
      </c>
      <c r="C40" s="147">
        <v>0.01</v>
      </c>
      <c r="D40" s="148">
        <f>(1+Z40)/(1+LOOKUP($B40,Prix!$B$6:$B$127,Prix!$J$6:$J$127))-1</f>
        <v>1.0124209184020794E-2</v>
      </c>
      <c r="E40" s="148">
        <f>(1+AA40)/(1+LOOKUP($B40,Prix!$B$6:$B$127,Prix!$J$6:$J$127))-1</f>
        <v>1.0124209184020794E-2</v>
      </c>
      <c r="F40" s="148">
        <f>(1+AB40)/(1+LOOKUP($B40,Prix!$B$6:$B$127,Prix!$J$6:$J$127))-1</f>
        <v>1.0000000000000009E-2</v>
      </c>
      <c r="G40" s="148">
        <f>(1+AC40)/(1+LOOKUP($B40,Prix!$B$6:$B$127,Prix!$J$6:$J$127))-1</f>
        <v>1.0000000000000009E-2</v>
      </c>
      <c r="H40" s="148">
        <f>(1+AD40)/(1+LOOKUP($B40,Prix!$B$6:$B$127,Prix!$J$6:$J$127))-1</f>
        <v>1.0000000000000009E-2</v>
      </c>
      <c r="I40" s="148">
        <f>(1+AE40)/(1+LOOKUP($B40,Prix!$B$6:$B$127,Prix!$J$6:$J$127))-1</f>
        <v>1.0000000000000009E-2</v>
      </c>
      <c r="J40" s="148">
        <f>(1+AF40)/(1+LOOKUP($B40,Prix!$B$6:$B$127,Prix!$J$6:$J$127))-1</f>
        <v>1.0000000000000009E-2</v>
      </c>
      <c r="K40" s="148">
        <f>(1+AG40)/(1+LOOKUP($B40,Prix!$B$6:$B$127,Prix!$J$6:$J$127))-1</f>
        <v>1.0000000000000009E-2</v>
      </c>
      <c r="L40" s="148">
        <f>(1+AH40)/(1+LOOKUP($B40,Prix!$B$6:$B$127,Prix!$J$6:$J$127))-1</f>
        <v>1.0000000000000009E-2</v>
      </c>
      <c r="M40" s="148">
        <f>(1+AI40)/(1+LOOKUP($B40,Prix!$B$6:$B$127,Prix!$J$6:$J$127))-1</f>
        <v>1.0000000000000009E-2</v>
      </c>
      <c r="N40" s="148">
        <f>(1+AJ40)/(1+LOOKUP($B40,Prix!$B$6:$B$127,Prix!$J$6:$J$127))-1</f>
        <v>1.0000000000000009E-2</v>
      </c>
      <c r="O40" s="148">
        <f>(1+AK40)/(1+LOOKUP($B40,Prix!$B$6:$B$127,Prix!$J$6:$J$127))-1</f>
        <v>1.0000000000000009E-2</v>
      </c>
      <c r="P40" s="148">
        <f>(1+AL40)/(1+LOOKUP($B40,Prix!$B$6:$B$127,Prix!$J$6:$J$127))-1</f>
        <v>1.0000000000000009E-2</v>
      </c>
      <c r="Q40" s="148">
        <f>(1+AM40)/(1+LOOKUP($B40,Prix!$B$6:$B$127,Prix!$J$6:$J$127))-1</f>
        <v>1.0000000000000009E-2</v>
      </c>
      <c r="R40" s="148">
        <f>(1+AN40)/(1+LOOKUP($B40,Prix!$B$6:$B$127,Prix!$J$6:$J$127))-1</f>
        <v>1.0000000000000009E-2</v>
      </c>
      <c r="S40" s="266">
        <f>(1+AO40)/(1+LOOKUP($B40,Prix!$B$6:$B$127,Prix!$J$6:$J$127))-1</f>
        <v>1.0000000000000009E-2</v>
      </c>
      <c r="T40" s="266">
        <f>(1+AP40)/(1+LOOKUP($B40,Prix!$B$6:$B$127,Prix!$J$6:$J$127))-1</f>
        <v>1.0000000000000009E-2</v>
      </c>
      <c r="U40" s="266">
        <f>(1+AQ40)/(1+LOOKUP($B40,Prix!$B$6:$B$127,Prix!$J$6:$J$127))-1</f>
        <v>1.0000000000000009E-2</v>
      </c>
      <c r="V40" s="266">
        <f>(1+AR40)/(1+LOOKUP($B40,Prix!$B$6:$B$127,Prix!$J$6:$J$127))-1</f>
        <v>1.0000808772475889E-2</v>
      </c>
      <c r="W40" s="266">
        <f>(1+AS40)/(1+LOOKUP($B40,Prix!$B$6:$B$127,Prix!$J$6:$J$127))-1</f>
        <v>1.0313771447981734E-2</v>
      </c>
      <c r="X40" s="266">
        <f>(1+AT40)/(1+LOOKUP($B40,Prix!$B$6:$B$127,Prix!$J$6:$J$127))-1</f>
        <v>1.0000000000000009E-2</v>
      </c>
      <c r="Y40" s="291">
        <f>(C40+1)*(1+Prix!I110)-1</f>
        <v>2.7675000000000116E-2</v>
      </c>
      <c r="Z40" s="117">
        <v>2.7801382844741207E-2</v>
      </c>
      <c r="AA40" s="117">
        <v>2.7801382844741207E-2</v>
      </c>
      <c r="AB40" s="117">
        <v>2.7675000000000116E-2</v>
      </c>
      <c r="AC40" s="117">
        <v>2.7675000000000116E-2</v>
      </c>
      <c r="AD40" s="117">
        <v>2.7675000000000116E-2</v>
      </c>
      <c r="AE40" s="117">
        <v>2.7675000000000116E-2</v>
      </c>
      <c r="AF40" s="117">
        <v>2.7675000000000116E-2</v>
      </c>
      <c r="AG40" s="117">
        <v>2.7675000000000116E-2</v>
      </c>
      <c r="AH40" s="117">
        <v>2.7675000000000116E-2</v>
      </c>
      <c r="AI40" s="117">
        <v>2.7675000000000116E-2</v>
      </c>
      <c r="AJ40" s="117">
        <v>2.7675000000000116E-2</v>
      </c>
      <c r="AK40" s="117">
        <v>2.7675000000000116E-2</v>
      </c>
      <c r="AL40" s="117">
        <v>2.7675000000000116E-2</v>
      </c>
      <c r="AM40" s="117">
        <v>2.7675000000000116E-2</v>
      </c>
      <c r="AN40" s="117">
        <v>2.7675000000000116E-2</v>
      </c>
      <c r="AO40" s="117">
        <v>2.7675000000000116E-2</v>
      </c>
      <c r="AP40" s="117">
        <v>2.7675000000000116E-2</v>
      </c>
      <c r="AQ40" s="117">
        <v>2.7675000000000116E-2</v>
      </c>
      <c r="AR40" s="117">
        <v>2.7675822925994353E-2</v>
      </c>
      <c r="AS40" s="117">
        <v>2.7994262448321594E-2</v>
      </c>
      <c r="AT40" s="120">
        <v>2.7675000000000116E-2</v>
      </c>
    </row>
    <row r="41" spans="2:46" x14ac:dyDescent="0.25">
      <c r="B41" s="146">
        <f t="shared" si="1"/>
        <v>2054</v>
      </c>
      <c r="C41" s="147">
        <v>0.01</v>
      </c>
      <c r="D41" s="148">
        <f>(1+Z41)/(1+LOOKUP($B41,Prix!$B$6:$B$127,Prix!$J$6:$J$127))-1</f>
        <v>1.0124209184020794E-2</v>
      </c>
      <c r="E41" s="148">
        <f>(1+AA41)/(1+LOOKUP($B41,Prix!$B$6:$B$127,Prix!$J$6:$J$127))-1</f>
        <v>1.0124209184020794E-2</v>
      </c>
      <c r="F41" s="148">
        <f>(1+AB41)/(1+LOOKUP($B41,Prix!$B$6:$B$127,Prix!$J$6:$J$127))-1</f>
        <v>1.0000000000000009E-2</v>
      </c>
      <c r="G41" s="148">
        <f>(1+AC41)/(1+LOOKUP($B41,Prix!$B$6:$B$127,Prix!$J$6:$J$127))-1</f>
        <v>1.0000000000000009E-2</v>
      </c>
      <c r="H41" s="148">
        <f>(1+AD41)/(1+LOOKUP($B41,Prix!$B$6:$B$127,Prix!$J$6:$J$127))-1</f>
        <v>1.0000000000000009E-2</v>
      </c>
      <c r="I41" s="148">
        <f>(1+AE41)/(1+LOOKUP($B41,Prix!$B$6:$B$127,Prix!$J$6:$J$127))-1</f>
        <v>1.0000000000000009E-2</v>
      </c>
      <c r="J41" s="148">
        <f>(1+AF41)/(1+LOOKUP($B41,Prix!$B$6:$B$127,Prix!$J$6:$J$127))-1</f>
        <v>1.0000000000000009E-2</v>
      </c>
      <c r="K41" s="148">
        <f>(1+AG41)/(1+LOOKUP($B41,Prix!$B$6:$B$127,Prix!$J$6:$J$127))-1</f>
        <v>1.0000000000000009E-2</v>
      </c>
      <c r="L41" s="148">
        <f>(1+AH41)/(1+LOOKUP($B41,Prix!$B$6:$B$127,Prix!$J$6:$J$127))-1</f>
        <v>1.0000000000000009E-2</v>
      </c>
      <c r="M41" s="148">
        <f>(1+AI41)/(1+LOOKUP($B41,Prix!$B$6:$B$127,Prix!$J$6:$J$127))-1</f>
        <v>1.0000000000000009E-2</v>
      </c>
      <c r="N41" s="148">
        <f>(1+AJ41)/(1+LOOKUP($B41,Prix!$B$6:$B$127,Prix!$J$6:$J$127))-1</f>
        <v>1.0000000000000009E-2</v>
      </c>
      <c r="O41" s="148">
        <f>(1+AK41)/(1+LOOKUP($B41,Prix!$B$6:$B$127,Prix!$J$6:$J$127))-1</f>
        <v>1.0000000000000009E-2</v>
      </c>
      <c r="P41" s="148">
        <f>(1+AL41)/(1+LOOKUP($B41,Prix!$B$6:$B$127,Prix!$J$6:$J$127))-1</f>
        <v>1.0000000000000009E-2</v>
      </c>
      <c r="Q41" s="148">
        <f>(1+AM41)/(1+LOOKUP($B41,Prix!$B$6:$B$127,Prix!$J$6:$J$127))-1</f>
        <v>1.0000000000000009E-2</v>
      </c>
      <c r="R41" s="148">
        <f>(1+AN41)/(1+LOOKUP($B41,Prix!$B$6:$B$127,Prix!$J$6:$J$127))-1</f>
        <v>1.0000000000000009E-2</v>
      </c>
      <c r="S41" s="266">
        <f>(1+AO41)/(1+LOOKUP($B41,Prix!$B$6:$B$127,Prix!$J$6:$J$127))-1</f>
        <v>1.0000000000000009E-2</v>
      </c>
      <c r="T41" s="266">
        <f>(1+AP41)/(1+LOOKUP($B41,Prix!$B$6:$B$127,Prix!$J$6:$J$127))-1</f>
        <v>1.0000000000000009E-2</v>
      </c>
      <c r="U41" s="266">
        <f>(1+AQ41)/(1+LOOKUP($B41,Prix!$B$6:$B$127,Prix!$J$6:$J$127))-1</f>
        <v>1.0000000000000009E-2</v>
      </c>
      <c r="V41" s="266">
        <f>(1+AR41)/(1+LOOKUP($B41,Prix!$B$6:$B$127,Prix!$J$6:$J$127))-1</f>
        <v>1.000081822998844E-2</v>
      </c>
      <c r="W41" s="266">
        <f>(1+AS41)/(1+LOOKUP($B41,Prix!$B$6:$B$127,Prix!$J$6:$J$127))-1</f>
        <v>1.0313771447981734E-2</v>
      </c>
      <c r="X41" s="266">
        <f>(1+AT41)/(1+LOOKUP($B41,Prix!$B$6:$B$127,Prix!$J$6:$J$127))-1</f>
        <v>1.0000000000000009E-2</v>
      </c>
      <c r="Y41" s="291">
        <f>(C41+1)*(1+Prix!I111)-1</f>
        <v>2.7675000000000116E-2</v>
      </c>
      <c r="Z41" s="117">
        <v>2.7801382844741207E-2</v>
      </c>
      <c r="AA41" s="117">
        <v>2.7801382844741207E-2</v>
      </c>
      <c r="AB41" s="117">
        <v>2.7675000000000116E-2</v>
      </c>
      <c r="AC41" s="117">
        <v>2.7675000000000116E-2</v>
      </c>
      <c r="AD41" s="117">
        <v>2.7675000000000116E-2</v>
      </c>
      <c r="AE41" s="117">
        <v>2.7675000000000116E-2</v>
      </c>
      <c r="AF41" s="117">
        <v>2.7675000000000116E-2</v>
      </c>
      <c r="AG41" s="117">
        <v>2.7675000000000116E-2</v>
      </c>
      <c r="AH41" s="117">
        <v>2.7675000000000116E-2</v>
      </c>
      <c r="AI41" s="117">
        <v>2.7675000000000116E-2</v>
      </c>
      <c r="AJ41" s="117">
        <v>2.7675000000000116E-2</v>
      </c>
      <c r="AK41" s="117">
        <v>2.7675000000000116E-2</v>
      </c>
      <c r="AL41" s="117">
        <v>2.7675000000000116E-2</v>
      </c>
      <c r="AM41" s="117">
        <v>2.7675000000000116E-2</v>
      </c>
      <c r="AN41" s="117">
        <v>2.7675000000000116E-2</v>
      </c>
      <c r="AO41" s="117">
        <v>2.7675000000000116E-2</v>
      </c>
      <c r="AP41" s="117">
        <v>2.7675000000000116E-2</v>
      </c>
      <c r="AQ41" s="117">
        <v>2.7675000000000116E-2</v>
      </c>
      <c r="AR41" s="117">
        <v>2.7675832549013402E-2</v>
      </c>
      <c r="AS41" s="117">
        <v>2.7994262448321594E-2</v>
      </c>
      <c r="AT41" s="120">
        <v>2.7675000000000116E-2</v>
      </c>
    </row>
    <row r="42" spans="2:46" x14ac:dyDescent="0.25">
      <c r="B42" s="146">
        <f t="shared" si="1"/>
        <v>2055</v>
      </c>
      <c r="C42" s="147">
        <v>0.01</v>
      </c>
      <c r="D42" s="148">
        <f>(1+Z42)/(1+LOOKUP($B42,Prix!$B$6:$B$127,Prix!$J$6:$J$127))-1</f>
        <v>1.0124209184020794E-2</v>
      </c>
      <c r="E42" s="148">
        <f>(1+AA42)/(1+LOOKUP($B42,Prix!$B$6:$B$127,Prix!$J$6:$J$127))-1</f>
        <v>1.0124209184020794E-2</v>
      </c>
      <c r="F42" s="148">
        <f>(1+AB42)/(1+LOOKUP($B42,Prix!$B$6:$B$127,Prix!$J$6:$J$127))-1</f>
        <v>1.0000000000000009E-2</v>
      </c>
      <c r="G42" s="148">
        <f>(1+AC42)/(1+LOOKUP($B42,Prix!$B$6:$B$127,Prix!$J$6:$J$127))-1</f>
        <v>1.0000000000000009E-2</v>
      </c>
      <c r="H42" s="148">
        <f>(1+AD42)/(1+LOOKUP($B42,Prix!$B$6:$B$127,Prix!$J$6:$J$127))-1</f>
        <v>1.0000000000000009E-2</v>
      </c>
      <c r="I42" s="148">
        <f>(1+AE42)/(1+LOOKUP($B42,Prix!$B$6:$B$127,Prix!$J$6:$J$127))-1</f>
        <v>1.0000000000000009E-2</v>
      </c>
      <c r="J42" s="148">
        <f>(1+AF42)/(1+LOOKUP($B42,Prix!$B$6:$B$127,Prix!$J$6:$J$127))-1</f>
        <v>1.0000000000000009E-2</v>
      </c>
      <c r="K42" s="148">
        <f>(1+AG42)/(1+LOOKUP($B42,Prix!$B$6:$B$127,Prix!$J$6:$J$127))-1</f>
        <v>1.0000000000000009E-2</v>
      </c>
      <c r="L42" s="148">
        <f>(1+AH42)/(1+LOOKUP($B42,Prix!$B$6:$B$127,Prix!$J$6:$J$127))-1</f>
        <v>1.0000000000000009E-2</v>
      </c>
      <c r="M42" s="148">
        <f>(1+AI42)/(1+LOOKUP($B42,Prix!$B$6:$B$127,Prix!$J$6:$J$127))-1</f>
        <v>1.0000000000000009E-2</v>
      </c>
      <c r="N42" s="148">
        <f>(1+AJ42)/(1+LOOKUP($B42,Prix!$B$6:$B$127,Prix!$J$6:$J$127))-1</f>
        <v>1.0000000000000009E-2</v>
      </c>
      <c r="O42" s="148">
        <f>(1+AK42)/(1+LOOKUP($B42,Prix!$B$6:$B$127,Prix!$J$6:$J$127))-1</f>
        <v>1.0000000000000009E-2</v>
      </c>
      <c r="P42" s="148">
        <f>(1+AL42)/(1+LOOKUP($B42,Prix!$B$6:$B$127,Prix!$J$6:$J$127))-1</f>
        <v>1.0000000000000009E-2</v>
      </c>
      <c r="Q42" s="148">
        <f>(1+AM42)/(1+LOOKUP($B42,Prix!$B$6:$B$127,Prix!$J$6:$J$127))-1</f>
        <v>1.0000000000000009E-2</v>
      </c>
      <c r="R42" s="148">
        <f>(1+AN42)/(1+LOOKUP($B42,Prix!$B$6:$B$127,Prix!$J$6:$J$127))-1</f>
        <v>1.0000000000000009E-2</v>
      </c>
      <c r="S42" s="266">
        <f>(1+AO42)/(1+LOOKUP($B42,Prix!$B$6:$B$127,Prix!$J$6:$J$127))-1</f>
        <v>1.0000000000000009E-2</v>
      </c>
      <c r="T42" s="266">
        <f>(1+AP42)/(1+LOOKUP($B42,Prix!$B$6:$B$127,Prix!$J$6:$J$127))-1</f>
        <v>1.0000000000000009E-2</v>
      </c>
      <c r="U42" s="266">
        <f>(1+AQ42)/(1+LOOKUP($B42,Prix!$B$6:$B$127,Prix!$J$6:$J$127))-1</f>
        <v>1.0000000000000009E-2</v>
      </c>
      <c r="V42" s="266">
        <f>(1+AR42)/(1+LOOKUP($B42,Prix!$B$6:$B$127,Prix!$J$6:$J$127))-1</f>
        <v>1.0000836381476974E-2</v>
      </c>
      <c r="W42" s="266">
        <f>(1+AS42)/(1+LOOKUP($B42,Prix!$B$6:$B$127,Prix!$J$6:$J$127))-1</f>
        <v>1.0313771447981734E-2</v>
      </c>
      <c r="X42" s="266">
        <f>(1+AT42)/(1+LOOKUP($B42,Prix!$B$6:$B$127,Prix!$J$6:$J$127))-1</f>
        <v>1.0000000000000009E-2</v>
      </c>
      <c r="Y42" s="291">
        <f>(C42+1)*(1+Prix!I112)-1</f>
        <v>2.7675000000000116E-2</v>
      </c>
      <c r="Z42" s="117">
        <v>2.7801382844741207E-2</v>
      </c>
      <c r="AA42" s="117">
        <v>2.7801382844741207E-2</v>
      </c>
      <c r="AB42" s="117">
        <v>2.7675000000000116E-2</v>
      </c>
      <c r="AC42" s="117">
        <v>2.7675000000000116E-2</v>
      </c>
      <c r="AD42" s="117">
        <v>2.7675000000000116E-2</v>
      </c>
      <c r="AE42" s="117">
        <v>2.7675000000000116E-2</v>
      </c>
      <c r="AF42" s="117">
        <v>2.7675000000000116E-2</v>
      </c>
      <c r="AG42" s="117">
        <v>2.7675000000000116E-2</v>
      </c>
      <c r="AH42" s="117">
        <v>2.7675000000000116E-2</v>
      </c>
      <c r="AI42" s="117">
        <v>2.7675000000000116E-2</v>
      </c>
      <c r="AJ42" s="117">
        <v>2.7675000000000116E-2</v>
      </c>
      <c r="AK42" s="117">
        <v>2.7675000000000116E-2</v>
      </c>
      <c r="AL42" s="117">
        <v>2.7675000000000116E-2</v>
      </c>
      <c r="AM42" s="117">
        <v>2.7675000000000116E-2</v>
      </c>
      <c r="AN42" s="117">
        <v>2.7675000000000116E-2</v>
      </c>
      <c r="AO42" s="117">
        <v>2.7675000000000116E-2</v>
      </c>
      <c r="AP42" s="117">
        <v>2.7675000000000116E-2</v>
      </c>
      <c r="AQ42" s="117">
        <v>2.7675000000000116E-2</v>
      </c>
      <c r="AR42" s="117">
        <v>2.7675851018152953E-2</v>
      </c>
      <c r="AS42" s="117">
        <v>2.7994262448321594E-2</v>
      </c>
      <c r="AT42" s="120">
        <v>2.7675000000000116E-2</v>
      </c>
    </row>
    <row r="43" spans="2:46" x14ac:dyDescent="0.25">
      <c r="B43" s="146">
        <f t="shared" si="1"/>
        <v>2056</v>
      </c>
      <c r="C43" s="147">
        <v>0.01</v>
      </c>
      <c r="D43" s="148">
        <f>(1+Z43)/(1+LOOKUP($B43,Prix!$B$6:$B$127,Prix!$J$6:$J$127))-1</f>
        <v>1.0124209184020794E-2</v>
      </c>
      <c r="E43" s="148">
        <f>(1+AA43)/(1+LOOKUP($B43,Prix!$B$6:$B$127,Prix!$J$6:$J$127))-1</f>
        <v>1.0124209184020794E-2</v>
      </c>
      <c r="F43" s="148">
        <f>(1+AB43)/(1+LOOKUP($B43,Prix!$B$6:$B$127,Prix!$J$6:$J$127))-1</f>
        <v>1.0000000000000009E-2</v>
      </c>
      <c r="G43" s="148">
        <f>(1+AC43)/(1+LOOKUP($B43,Prix!$B$6:$B$127,Prix!$J$6:$J$127))-1</f>
        <v>1.0000000000000009E-2</v>
      </c>
      <c r="H43" s="148">
        <f>(1+AD43)/(1+LOOKUP($B43,Prix!$B$6:$B$127,Prix!$J$6:$J$127))-1</f>
        <v>1.0000000000000009E-2</v>
      </c>
      <c r="I43" s="148">
        <f>(1+AE43)/(1+LOOKUP($B43,Prix!$B$6:$B$127,Prix!$J$6:$J$127))-1</f>
        <v>1.0000000000000009E-2</v>
      </c>
      <c r="J43" s="148">
        <f>(1+AF43)/(1+LOOKUP($B43,Prix!$B$6:$B$127,Prix!$J$6:$J$127))-1</f>
        <v>1.0000000000000009E-2</v>
      </c>
      <c r="K43" s="148">
        <f>(1+AG43)/(1+LOOKUP($B43,Prix!$B$6:$B$127,Prix!$J$6:$J$127))-1</f>
        <v>1.0000000000000009E-2</v>
      </c>
      <c r="L43" s="148">
        <f>(1+AH43)/(1+LOOKUP($B43,Prix!$B$6:$B$127,Prix!$J$6:$J$127))-1</f>
        <v>1.0000000000000009E-2</v>
      </c>
      <c r="M43" s="148">
        <f>(1+AI43)/(1+LOOKUP($B43,Prix!$B$6:$B$127,Prix!$J$6:$J$127))-1</f>
        <v>1.0000000000000009E-2</v>
      </c>
      <c r="N43" s="148">
        <f>(1+AJ43)/(1+LOOKUP($B43,Prix!$B$6:$B$127,Prix!$J$6:$J$127))-1</f>
        <v>1.0000000000000009E-2</v>
      </c>
      <c r="O43" s="148">
        <f>(1+AK43)/(1+LOOKUP($B43,Prix!$B$6:$B$127,Prix!$J$6:$J$127))-1</f>
        <v>1.0000000000000009E-2</v>
      </c>
      <c r="P43" s="148">
        <f>(1+AL43)/(1+LOOKUP($B43,Prix!$B$6:$B$127,Prix!$J$6:$J$127))-1</f>
        <v>1.0000000000000009E-2</v>
      </c>
      <c r="Q43" s="148">
        <f>(1+AM43)/(1+LOOKUP($B43,Prix!$B$6:$B$127,Prix!$J$6:$J$127))-1</f>
        <v>1.0000000000000009E-2</v>
      </c>
      <c r="R43" s="148">
        <f>(1+AN43)/(1+LOOKUP($B43,Prix!$B$6:$B$127,Prix!$J$6:$J$127))-1</f>
        <v>1.0000000000000009E-2</v>
      </c>
      <c r="S43" s="266">
        <f>(1+AO43)/(1+LOOKUP($B43,Prix!$B$6:$B$127,Prix!$J$6:$J$127))-1</f>
        <v>1.0000000000000009E-2</v>
      </c>
      <c r="T43" s="266">
        <f>(1+AP43)/(1+LOOKUP($B43,Prix!$B$6:$B$127,Prix!$J$6:$J$127))-1</f>
        <v>1.0000000000000009E-2</v>
      </c>
      <c r="U43" s="266">
        <f>(1+AQ43)/(1+LOOKUP($B43,Prix!$B$6:$B$127,Prix!$J$6:$J$127))-1</f>
        <v>1.0000000000000009E-2</v>
      </c>
      <c r="V43" s="266">
        <f>(1+AR43)/(1+LOOKUP($B43,Prix!$B$6:$B$127,Prix!$J$6:$J$127))-1</f>
        <v>1.0000674221948946E-2</v>
      </c>
      <c r="W43" s="266">
        <f>(1+AS43)/(1+LOOKUP($B43,Prix!$B$6:$B$127,Prix!$J$6:$J$127))-1</f>
        <v>1.0313771447981734E-2</v>
      </c>
      <c r="X43" s="266">
        <f>(1+AT43)/(1+LOOKUP($B43,Prix!$B$6:$B$127,Prix!$J$6:$J$127))-1</f>
        <v>1.0000000000000009E-2</v>
      </c>
      <c r="Y43" s="291">
        <f>(C43+1)*(1+Prix!I113)-1</f>
        <v>2.7675000000000116E-2</v>
      </c>
      <c r="Z43" s="117">
        <v>2.7801382844741207E-2</v>
      </c>
      <c r="AA43" s="117">
        <v>2.7801382844741207E-2</v>
      </c>
      <c r="AB43" s="117">
        <v>2.7675000000000116E-2</v>
      </c>
      <c r="AC43" s="117">
        <v>2.7675000000000116E-2</v>
      </c>
      <c r="AD43" s="117">
        <v>2.7675000000000116E-2</v>
      </c>
      <c r="AE43" s="117">
        <v>2.7675000000000116E-2</v>
      </c>
      <c r="AF43" s="117">
        <v>2.7675000000000116E-2</v>
      </c>
      <c r="AG43" s="117">
        <v>2.7675000000000116E-2</v>
      </c>
      <c r="AH43" s="117">
        <v>2.7675000000000116E-2</v>
      </c>
      <c r="AI43" s="117">
        <v>2.7675000000000116E-2</v>
      </c>
      <c r="AJ43" s="117">
        <v>2.7675000000000116E-2</v>
      </c>
      <c r="AK43" s="117">
        <v>2.7675000000000116E-2</v>
      </c>
      <c r="AL43" s="117">
        <v>2.7675000000000116E-2</v>
      </c>
      <c r="AM43" s="117">
        <v>2.7675000000000116E-2</v>
      </c>
      <c r="AN43" s="117">
        <v>2.7675000000000116E-2</v>
      </c>
      <c r="AO43" s="117">
        <v>2.7675000000000116E-2</v>
      </c>
      <c r="AP43" s="117">
        <v>2.7675000000000116E-2</v>
      </c>
      <c r="AQ43" s="117">
        <v>2.7675000000000116E-2</v>
      </c>
      <c r="AR43" s="117">
        <v>2.7675686020833146E-2</v>
      </c>
      <c r="AS43" s="117">
        <v>2.7994262448321594E-2</v>
      </c>
      <c r="AT43" s="120">
        <v>2.7675000000000116E-2</v>
      </c>
    </row>
    <row r="44" spans="2:46" x14ac:dyDescent="0.25">
      <c r="B44" s="146">
        <f t="shared" si="1"/>
        <v>2057</v>
      </c>
      <c r="C44" s="147">
        <v>0.01</v>
      </c>
      <c r="D44" s="148">
        <f>(1+Z44)/(1+LOOKUP($B44,Prix!$B$6:$B$127,Prix!$J$6:$J$127))-1</f>
        <v>1.0124209184020794E-2</v>
      </c>
      <c r="E44" s="148">
        <f>(1+AA44)/(1+LOOKUP($B44,Prix!$B$6:$B$127,Prix!$J$6:$J$127))-1</f>
        <v>1.0124209184020794E-2</v>
      </c>
      <c r="F44" s="148">
        <f>(1+AB44)/(1+LOOKUP($B44,Prix!$B$6:$B$127,Prix!$J$6:$J$127))-1</f>
        <v>1.0000000000000009E-2</v>
      </c>
      <c r="G44" s="148">
        <f>(1+AC44)/(1+LOOKUP($B44,Prix!$B$6:$B$127,Prix!$J$6:$J$127))-1</f>
        <v>1.0000000000000009E-2</v>
      </c>
      <c r="H44" s="148">
        <f>(1+AD44)/(1+LOOKUP($B44,Prix!$B$6:$B$127,Prix!$J$6:$J$127))-1</f>
        <v>1.0000000000000009E-2</v>
      </c>
      <c r="I44" s="148">
        <f>(1+AE44)/(1+LOOKUP($B44,Prix!$B$6:$B$127,Prix!$J$6:$J$127))-1</f>
        <v>1.0000000000000009E-2</v>
      </c>
      <c r="J44" s="148">
        <f>(1+AF44)/(1+LOOKUP($B44,Prix!$B$6:$B$127,Prix!$J$6:$J$127))-1</f>
        <v>1.0000000000000009E-2</v>
      </c>
      <c r="K44" s="148">
        <f>(1+AG44)/(1+LOOKUP($B44,Prix!$B$6:$B$127,Prix!$J$6:$J$127))-1</f>
        <v>1.0000000000000009E-2</v>
      </c>
      <c r="L44" s="148">
        <f>(1+AH44)/(1+LOOKUP($B44,Prix!$B$6:$B$127,Prix!$J$6:$J$127))-1</f>
        <v>1.0000000000000009E-2</v>
      </c>
      <c r="M44" s="148">
        <f>(1+AI44)/(1+LOOKUP($B44,Prix!$B$6:$B$127,Prix!$J$6:$J$127))-1</f>
        <v>1.0000000000000009E-2</v>
      </c>
      <c r="N44" s="148">
        <f>(1+AJ44)/(1+LOOKUP($B44,Prix!$B$6:$B$127,Prix!$J$6:$J$127))-1</f>
        <v>1.0000000000000009E-2</v>
      </c>
      <c r="O44" s="148">
        <f>(1+AK44)/(1+LOOKUP($B44,Prix!$B$6:$B$127,Prix!$J$6:$J$127))-1</f>
        <v>1.0000000000000009E-2</v>
      </c>
      <c r="P44" s="148">
        <f>(1+AL44)/(1+LOOKUP($B44,Prix!$B$6:$B$127,Prix!$J$6:$J$127))-1</f>
        <v>1.0000000000000009E-2</v>
      </c>
      <c r="Q44" s="148">
        <f>(1+AM44)/(1+LOOKUP($B44,Prix!$B$6:$B$127,Prix!$J$6:$J$127))-1</f>
        <v>1.0000000000000009E-2</v>
      </c>
      <c r="R44" s="148">
        <f>(1+AN44)/(1+LOOKUP($B44,Prix!$B$6:$B$127,Prix!$J$6:$J$127))-1</f>
        <v>1.0000000000000009E-2</v>
      </c>
      <c r="S44" s="266">
        <f>(1+AO44)/(1+LOOKUP($B44,Prix!$B$6:$B$127,Prix!$J$6:$J$127))-1</f>
        <v>1.0000000000000009E-2</v>
      </c>
      <c r="T44" s="266">
        <f>(1+AP44)/(1+LOOKUP($B44,Prix!$B$6:$B$127,Prix!$J$6:$J$127))-1</f>
        <v>1.0000000000000009E-2</v>
      </c>
      <c r="U44" s="266">
        <f>(1+AQ44)/(1+LOOKUP($B44,Prix!$B$6:$B$127,Prix!$J$6:$J$127))-1</f>
        <v>1.0000000000000009E-2</v>
      </c>
      <c r="V44" s="266">
        <f>(1+AR44)/(1+LOOKUP($B44,Prix!$B$6:$B$127,Prix!$J$6:$J$127))-1</f>
        <v>1.0000527131902137E-2</v>
      </c>
      <c r="W44" s="266">
        <f>(1+AS44)/(1+LOOKUP($B44,Prix!$B$6:$B$127,Prix!$J$6:$J$127))-1</f>
        <v>1.0313771447981734E-2</v>
      </c>
      <c r="X44" s="266">
        <f>(1+AT44)/(1+LOOKUP($B44,Prix!$B$6:$B$127,Prix!$J$6:$J$127))-1</f>
        <v>1.0000000000000009E-2</v>
      </c>
      <c r="Y44" s="291">
        <f>(C44+1)*(1+Prix!I114)-1</f>
        <v>2.7675000000000116E-2</v>
      </c>
      <c r="Z44" s="117">
        <v>2.7801382844741207E-2</v>
      </c>
      <c r="AA44" s="117">
        <v>2.7801382844741207E-2</v>
      </c>
      <c r="AB44" s="117">
        <v>2.7675000000000116E-2</v>
      </c>
      <c r="AC44" s="117">
        <v>2.7675000000000116E-2</v>
      </c>
      <c r="AD44" s="117">
        <v>2.7675000000000116E-2</v>
      </c>
      <c r="AE44" s="117">
        <v>2.7675000000000116E-2</v>
      </c>
      <c r="AF44" s="117">
        <v>2.7675000000000116E-2</v>
      </c>
      <c r="AG44" s="117">
        <v>2.7675000000000116E-2</v>
      </c>
      <c r="AH44" s="117">
        <v>2.7675000000000116E-2</v>
      </c>
      <c r="AI44" s="117">
        <v>2.7675000000000116E-2</v>
      </c>
      <c r="AJ44" s="117">
        <v>2.7675000000000116E-2</v>
      </c>
      <c r="AK44" s="117">
        <v>2.7675000000000116E-2</v>
      </c>
      <c r="AL44" s="117">
        <v>2.7675000000000116E-2</v>
      </c>
      <c r="AM44" s="117">
        <v>2.7675000000000116E-2</v>
      </c>
      <c r="AN44" s="117">
        <v>2.7675000000000116E-2</v>
      </c>
      <c r="AO44" s="117">
        <v>2.7675000000000116E-2</v>
      </c>
      <c r="AP44" s="117">
        <v>2.7675000000000116E-2</v>
      </c>
      <c r="AQ44" s="117">
        <v>2.7675000000000116E-2</v>
      </c>
      <c r="AR44" s="117">
        <v>2.7675536356710495E-2</v>
      </c>
      <c r="AS44" s="117">
        <v>2.7994262448321594E-2</v>
      </c>
      <c r="AT44" s="120">
        <v>2.7675000000000116E-2</v>
      </c>
    </row>
    <row r="45" spans="2:46" x14ac:dyDescent="0.25">
      <c r="B45" s="146">
        <f t="shared" si="1"/>
        <v>2058</v>
      </c>
      <c r="C45" s="147">
        <v>0.01</v>
      </c>
      <c r="D45" s="148">
        <f>(1+Z45)/(1+LOOKUP($B45,Prix!$B$6:$B$127,Prix!$J$6:$J$127))-1</f>
        <v>1.0124209184020794E-2</v>
      </c>
      <c r="E45" s="148">
        <f>(1+AA45)/(1+LOOKUP($B45,Prix!$B$6:$B$127,Prix!$J$6:$J$127))-1</f>
        <v>1.0124209184020794E-2</v>
      </c>
      <c r="F45" s="148">
        <f>(1+AB45)/(1+LOOKUP($B45,Prix!$B$6:$B$127,Prix!$J$6:$J$127))-1</f>
        <v>1.0000000000000009E-2</v>
      </c>
      <c r="G45" s="148">
        <f>(1+AC45)/(1+LOOKUP($B45,Prix!$B$6:$B$127,Prix!$J$6:$J$127))-1</f>
        <v>1.0000000000000009E-2</v>
      </c>
      <c r="H45" s="148">
        <f>(1+AD45)/(1+LOOKUP($B45,Prix!$B$6:$B$127,Prix!$J$6:$J$127))-1</f>
        <v>1.0000000000000009E-2</v>
      </c>
      <c r="I45" s="148">
        <f>(1+AE45)/(1+LOOKUP($B45,Prix!$B$6:$B$127,Prix!$J$6:$J$127))-1</f>
        <v>1.0000000000000009E-2</v>
      </c>
      <c r="J45" s="148">
        <f>(1+AF45)/(1+LOOKUP($B45,Prix!$B$6:$B$127,Prix!$J$6:$J$127))-1</f>
        <v>1.0000000000000009E-2</v>
      </c>
      <c r="K45" s="148">
        <f>(1+AG45)/(1+LOOKUP($B45,Prix!$B$6:$B$127,Prix!$J$6:$J$127))-1</f>
        <v>1.0000000000000009E-2</v>
      </c>
      <c r="L45" s="148">
        <f>(1+AH45)/(1+LOOKUP($B45,Prix!$B$6:$B$127,Prix!$J$6:$J$127))-1</f>
        <v>1.0000000000000009E-2</v>
      </c>
      <c r="M45" s="148">
        <f>(1+AI45)/(1+LOOKUP($B45,Prix!$B$6:$B$127,Prix!$J$6:$J$127))-1</f>
        <v>1.0000000000000009E-2</v>
      </c>
      <c r="N45" s="148">
        <f>(1+AJ45)/(1+LOOKUP($B45,Prix!$B$6:$B$127,Prix!$J$6:$J$127))-1</f>
        <v>1.0000000000000009E-2</v>
      </c>
      <c r="O45" s="148">
        <f>(1+AK45)/(1+LOOKUP($B45,Prix!$B$6:$B$127,Prix!$J$6:$J$127))-1</f>
        <v>1.0000000000000009E-2</v>
      </c>
      <c r="P45" s="148">
        <f>(1+AL45)/(1+LOOKUP($B45,Prix!$B$6:$B$127,Prix!$J$6:$J$127))-1</f>
        <v>1.0000000000000009E-2</v>
      </c>
      <c r="Q45" s="148">
        <f>(1+AM45)/(1+LOOKUP($B45,Prix!$B$6:$B$127,Prix!$J$6:$J$127))-1</f>
        <v>1.0000000000000009E-2</v>
      </c>
      <c r="R45" s="148">
        <f>(1+AN45)/(1+LOOKUP($B45,Prix!$B$6:$B$127,Prix!$J$6:$J$127))-1</f>
        <v>1.0000000000000009E-2</v>
      </c>
      <c r="S45" s="266">
        <f>(1+AO45)/(1+LOOKUP($B45,Prix!$B$6:$B$127,Prix!$J$6:$J$127))-1</f>
        <v>1.0000000000000009E-2</v>
      </c>
      <c r="T45" s="266">
        <f>(1+AP45)/(1+LOOKUP($B45,Prix!$B$6:$B$127,Prix!$J$6:$J$127))-1</f>
        <v>1.0000000000000009E-2</v>
      </c>
      <c r="U45" s="266">
        <f>(1+AQ45)/(1+LOOKUP($B45,Prix!$B$6:$B$127,Prix!$J$6:$J$127))-1</f>
        <v>1.0000000000000009E-2</v>
      </c>
      <c r="V45" s="266">
        <f>(1+AR45)/(1+LOOKUP($B45,Prix!$B$6:$B$127,Prix!$J$6:$J$127))-1</f>
        <v>1.0000462003351585E-2</v>
      </c>
      <c r="W45" s="266">
        <f>(1+AS45)/(1+LOOKUP($B45,Prix!$B$6:$B$127,Prix!$J$6:$J$127))-1</f>
        <v>1.0313771447981734E-2</v>
      </c>
      <c r="X45" s="266">
        <f>(1+AT45)/(1+LOOKUP($B45,Prix!$B$6:$B$127,Prix!$J$6:$J$127))-1</f>
        <v>1.0000000000000009E-2</v>
      </c>
      <c r="Y45" s="291">
        <f>(C45+1)*(1+Prix!I115)-1</f>
        <v>2.7675000000000116E-2</v>
      </c>
      <c r="Z45" s="117">
        <v>2.7801382844741207E-2</v>
      </c>
      <c r="AA45" s="117">
        <v>2.7801382844741207E-2</v>
      </c>
      <c r="AB45" s="117">
        <v>2.7675000000000116E-2</v>
      </c>
      <c r="AC45" s="117">
        <v>2.7675000000000116E-2</v>
      </c>
      <c r="AD45" s="117">
        <v>2.7675000000000116E-2</v>
      </c>
      <c r="AE45" s="117">
        <v>2.7675000000000116E-2</v>
      </c>
      <c r="AF45" s="117">
        <v>2.7675000000000116E-2</v>
      </c>
      <c r="AG45" s="117">
        <v>2.7675000000000116E-2</v>
      </c>
      <c r="AH45" s="117">
        <v>2.7675000000000116E-2</v>
      </c>
      <c r="AI45" s="117">
        <v>2.7675000000000116E-2</v>
      </c>
      <c r="AJ45" s="117">
        <v>2.7675000000000116E-2</v>
      </c>
      <c r="AK45" s="117">
        <v>2.7675000000000116E-2</v>
      </c>
      <c r="AL45" s="117">
        <v>2.7675000000000116E-2</v>
      </c>
      <c r="AM45" s="117">
        <v>2.7675000000000116E-2</v>
      </c>
      <c r="AN45" s="117">
        <v>2.7675000000000116E-2</v>
      </c>
      <c r="AO45" s="117">
        <v>2.7675000000000116E-2</v>
      </c>
      <c r="AP45" s="117">
        <v>2.7675000000000116E-2</v>
      </c>
      <c r="AQ45" s="117">
        <v>2.7675000000000116E-2</v>
      </c>
      <c r="AR45" s="117">
        <v>2.7675470088410314E-2</v>
      </c>
      <c r="AS45" s="117">
        <v>2.7994262448321594E-2</v>
      </c>
      <c r="AT45" s="120">
        <v>2.7675000000000116E-2</v>
      </c>
    </row>
    <row r="46" spans="2:46" x14ac:dyDescent="0.25">
      <c r="B46" s="146">
        <f t="shared" si="1"/>
        <v>2059</v>
      </c>
      <c r="C46" s="147">
        <v>0.01</v>
      </c>
      <c r="D46" s="148">
        <f>(1+Z46)/(1+LOOKUP($B46,Prix!$B$6:$B$127,Prix!$J$6:$J$127))-1</f>
        <v>1.0124209184020794E-2</v>
      </c>
      <c r="E46" s="148">
        <f>(1+AA46)/(1+LOOKUP($B46,Prix!$B$6:$B$127,Prix!$J$6:$J$127))-1</f>
        <v>1.0124209184020794E-2</v>
      </c>
      <c r="F46" s="148">
        <f>(1+AB46)/(1+LOOKUP($B46,Prix!$B$6:$B$127,Prix!$J$6:$J$127))-1</f>
        <v>1.0000000000000009E-2</v>
      </c>
      <c r="G46" s="148">
        <f>(1+AC46)/(1+LOOKUP($B46,Prix!$B$6:$B$127,Prix!$J$6:$J$127))-1</f>
        <v>1.0000000000000009E-2</v>
      </c>
      <c r="H46" s="148">
        <f>(1+AD46)/(1+LOOKUP($B46,Prix!$B$6:$B$127,Prix!$J$6:$J$127))-1</f>
        <v>1.0000000000000009E-2</v>
      </c>
      <c r="I46" s="148">
        <f>(1+AE46)/(1+LOOKUP($B46,Prix!$B$6:$B$127,Prix!$J$6:$J$127))-1</f>
        <v>1.0000000000000009E-2</v>
      </c>
      <c r="J46" s="148">
        <f>(1+AF46)/(1+LOOKUP($B46,Prix!$B$6:$B$127,Prix!$J$6:$J$127))-1</f>
        <v>1.0000000000000009E-2</v>
      </c>
      <c r="K46" s="148">
        <f>(1+AG46)/(1+LOOKUP($B46,Prix!$B$6:$B$127,Prix!$J$6:$J$127))-1</f>
        <v>1.0000000000000009E-2</v>
      </c>
      <c r="L46" s="148">
        <f>(1+AH46)/(1+LOOKUP($B46,Prix!$B$6:$B$127,Prix!$J$6:$J$127))-1</f>
        <v>1.0000000000000009E-2</v>
      </c>
      <c r="M46" s="148">
        <f>(1+AI46)/(1+LOOKUP($B46,Prix!$B$6:$B$127,Prix!$J$6:$J$127))-1</f>
        <v>1.0000000000000009E-2</v>
      </c>
      <c r="N46" s="148">
        <f>(1+AJ46)/(1+LOOKUP($B46,Prix!$B$6:$B$127,Prix!$J$6:$J$127))-1</f>
        <v>1.0000000000000009E-2</v>
      </c>
      <c r="O46" s="148">
        <f>(1+AK46)/(1+LOOKUP($B46,Prix!$B$6:$B$127,Prix!$J$6:$J$127))-1</f>
        <v>1.0000000000000009E-2</v>
      </c>
      <c r="P46" s="148">
        <f>(1+AL46)/(1+LOOKUP($B46,Prix!$B$6:$B$127,Prix!$J$6:$J$127))-1</f>
        <v>1.0000000000000009E-2</v>
      </c>
      <c r="Q46" s="148">
        <f>(1+AM46)/(1+LOOKUP($B46,Prix!$B$6:$B$127,Prix!$J$6:$J$127))-1</f>
        <v>1.0000000000000009E-2</v>
      </c>
      <c r="R46" s="148">
        <f>(1+AN46)/(1+LOOKUP($B46,Prix!$B$6:$B$127,Prix!$J$6:$J$127))-1</f>
        <v>1.0000000000000009E-2</v>
      </c>
      <c r="S46" s="266">
        <f>(1+AO46)/(1+LOOKUP($B46,Prix!$B$6:$B$127,Prix!$J$6:$J$127))-1</f>
        <v>1.0000000000000009E-2</v>
      </c>
      <c r="T46" s="266">
        <f>(1+AP46)/(1+LOOKUP($B46,Prix!$B$6:$B$127,Prix!$J$6:$J$127))-1</f>
        <v>1.0000000000000009E-2</v>
      </c>
      <c r="U46" s="266">
        <f>(1+AQ46)/(1+LOOKUP($B46,Prix!$B$6:$B$127,Prix!$J$6:$J$127))-1</f>
        <v>1.0000000000000009E-2</v>
      </c>
      <c r="V46" s="266">
        <f>(1+AR46)/(1+LOOKUP($B46,Prix!$B$6:$B$127,Prix!$J$6:$J$127))-1</f>
        <v>1.0000425071580388E-2</v>
      </c>
      <c r="W46" s="266">
        <f>(1+AS46)/(1+LOOKUP($B46,Prix!$B$6:$B$127,Prix!$J$6:$J$127))-1</f>
        <v>1.0313771447981734E-2</v>
      </c>
      <c r="X46" s="266">
        <f>(1+AT46)/(1+LOOKUP($B46,Prix!$B$6:$B$127,Prix!$J$6:$J$127))-1</f>
        <v>1.0000000000000009E-2</v>
      </c>
      <c r="Y46" s="291">
        <f>(C46+1)*(1+Prix!I116)-1</f>
        <v>2.7675000000000116E-2</v>
      </c>
      <c r="Z46" s="117">
        <v>2.7801382844741207E-2</v>
      </c>
      <c r="AA46" s="117">
        <v>2.7801382844741207E-2</v>
      </c>
      <c r="AB46" s="117">
        <v>2.7675000000000116E-2</v>
      </c>
      <c r="AC46" s="117">
        <v>2.7675000000000116E-2</v>
      </c>
      <c r="AD46" s="117">
        <v>2.7675000000000116E-2</v>
      </c>
      <c r="AE46" s="117">
        <v>2.7675000000000116E-2</v>
      </c>
      <c r="AF46" s="117">
        <v>2.7675000000000116E-2</v>
      </c>
      <c r="AG46" s="117">
        <v>2.7675000000000116E-2</v>
      </c>
      <c r="AH46" s="117">
        <v>2.7675000000000116E-2</v>
      </c>
      <c r="AI46" s="117">
        <v>2.7675000000000116E-2</v>
      </c>
      <c r="AJ46" s="117">
        <v>2.7675000000000116E-2</v>
      </c>
      <c r="AK46" s="117">
        <v>2.7675000000000116E-2</v>
      </c>
      <c r="AL46" s="117">
        <v>2.7675000000000116E-2</v>
      </c>
      <c r="AM46" s="117">
        <v>2.7675000000000116E-2</v>
      </c>
      <c r="AN46" s="117">
        <v>2.7675000000000116E-2</v>
      </c>
      <c r="AO46" s="117">
        <v>2.7675000000000116E-2</v>
      </c>
      <c r="AP46" s="117">
        <v>2.7675000000000116E-2</v>
      </c>
      <c r="AQ46" s="117">
        <v>2.7675000000000116E-2</v>
      </c>
      <c r="AR46" s="117">
        <v>2.767543251033322E-2</v>
      </c>
      <c r="AS46" s="117">
        <v>2.7994262448321594E-2</v>
      </c>
      <c r="AT46" s="120">
        <v>2.7675000000000116E-2</v>
      </c>
    </row>
    <row r="47" spans="2:46" x14ac:dyDescent="0.25">
      <c r="B47" s="146">
        <f t="shared" si="1"/>
        <v>2060</v>
      </c>
      <c r="C47" s="147">
        <v>0.01</v>
      </c>
      <c r="D47" s="148">
        <f>(1+Z47)/(1+LOOKUP($B47,Prix!$B$6:$B$127,Prix!$J$6:$J$127))-1</f>
        <v>1.0124209184020794E-2</v>
      </c>
      <c r="E47" s="148">
        <f>(1+AA47)/(1+LOOKUP($B47,Prix!$B$6:$B$127,Prix!$J$6:$J$127))-1</f>
        <v>1.0124209184020794E-2</v>
      </c>
      <c r="F47" s="148">
        <f>(1+AB47)/(1+LOOKUP($B47,Prix!$B$6:$B$127,Prix!$J$6:$J$127))-1</f>
        <v>1.0000000000000009E-2</v>
      </c>
      <c r="G47" s="148">
        <f>(1+AC47)/(1+LOOKUP($B47,Prix!$B$6:$B$127,Prix!$J$6:$J$127))-1</f>
        <v>1.0000000000000009E-2</v>
      </c>
      <c r="H47" s="148">
        <f>(1+AD47)/(1+LOOKUP($B47,Prix!$B$6:$B$127,Prix!$J$6:$J$127))-1</f>
        <v>1.0000000000000009E-2</v>
      </c>
      <c r="I47" s="148">
        <f>(1+AE47)/(1+LOOKUP($B47,Prix!$B$6:$B$127,Prix!$J$6:$J$127))-1</f>
        <v>1.0000000000000009E-2</v>
      </c>
      <c r="J47" s="148">
        <f>(1+AF47)/(1+LOOKUP($B47,Prix!$B$6:$B$127,Prix!$J$6:$J$127))-1</f>
        <v>1.0000000000000009E-2</v>
      </c>
      <c r="K47" s="148">
        <f>(1+AG47)/(1+LOOKUP($B47,Prix!$B$6:$B$127,Prix!$J$6:$J$127))-1</f>
        <v>1.0000000000000009E-2</v>
      </c>
      <c r="L47" s="148">
        <f>(1+AH47)/(1+LOOKUP($B47,Prix!$B$6:$B$127,Prix!$J$6:$J$127))-1</f>
        <v>1.0000000000000009E-2</v>
      </c>
      <c r="M47" s="148">
        <f>(1+AI47)/(1+LOOKUP($B47,Prix!$B$6:$B$127,Prix!$J$6:$J$127))-1</f>
        <v>1.0000000000000009E-2</v>
      </c>
      <c r="N47" s="148">
        <f>(1+AJ47)/(1+LOOKUP($B47,Prix!$B$6:$B$127,Prix!$J$6:$J$127))-1</f>
        <v>1.0000000000000009E-2</v>
      </c>
      <c r="O47" s="148">
        <f>(1+AK47)/(1+LOOKUP($B47,Prix!$B$6:$B$127,Prix!$J$6:$J$127))-1</f>
        <v>1.0000000000000009E-2</v>
      </c>
      <c r="P47" s="148">
        <f>(1+AL47)/(1+LOOKUP($B47,Prix!$B$6:$B$127,Prix!$J$6:$J$127))-1</f>
        <v>1.0000000000000009E-2</v>
      </c>
      <c r="Q47" s="148">
        <f>(1+AM47)/(1+LOOKUP($B47,Prix!$B$6:$B$127,Prix!$J$6:$J$127))-1</f>
        <v>1.0000000000000009E-2</v>
      </c>
      <c r="R47" s="148">
        <f>(1+AN47)/(1+LOOKUP($B47,Prix!$B$6:$B$127,Prix!$J$6:$J$127))-1</f>
        <v>1.0000000000000009E-2</v>
      </c>
      <c r="S47" s="266">
        <f>(1+AO47)/(1+LOOKUP($B47,Prix!$B$6:$B$127,Prix!$J$6:$J$127))-1</f>
        <v>1.0000000000000009E-2</v>
      </c>
      <c r="T47" s="266">
        <f>(1+AP47)/(1+LOOKUP($B47,Prix!$B$6:$B$127,Prix!$J$6:$J$127))-1</f>
        <v>1.0000000000000009E-2</v>
      </c>
      <c r="U47" s="266">
        <f>(1+AQ47)/(1+LOOKUP($B47,Prix!$B$6:$B$127,Prix!$J$6:$J$127))-1</f>
        <v>1.0000000000000009E-2</v>
      </c>
      <c r="V47" s="266">
        <f>(1+AR47)/(1+LOOKUP($B47,Prix!$B$6:$B$127,Prix!$J$6:$J$127))-1</f>
        <v>1.0000341355064668E-2</v>
      </c>
      <c r="W47" s="266">
        <f>(1+AS47)/(1+LOOKUP($B47,Prix!$B$6:$B$127,Prix!$J$6:$J$127))-1</f>
        <v>1.0313771447981734E-2</v>
      </c>
      <c r="X47" s="266">
        <f>(1+AT47)/(1+LOOKUP($B47,Prix!$B$6:$B$127,Prix!$J$6:$J$127))-1</f>
        <v>1.0000000000000009E-2</v>
      </c>
      <c r="Y47" s="291">
        <f>(C47+1)*(1+Prix!I117)-1</f>
        <v>2.7675000000000116E-2</v>
      </c>
      <c r="Z47" s="117">
        <v>2.7801382844741207E-2</v>
      </c>
      <c r="AA47" s="117">
        <v>2.7801382844741207E-2</v>
      </c>
      <c r="AB47" s="117">
        <v>2.7675000000000116E-2</v>
      </c>
      <c r="AC47" s="117">
        <v>2.7675000000000116E-2</v>
      </c>
      <c r="AD47" s="117">
        <v>2.7675000000000116E-2</v>
      </c>
      <c r="AE47" s="117">
        <v>2.7675000000000116E-2</v>
      </c>
      <c r="AF47" s="117">
        <v>2.7675000000000116E-2</v>
      </c>
      <c r="AG47" s="117">
        <v>2.7675000000000116E-2</v>
      </c>
      <c r="AH47" s="117">
        <v>2.7675000000000116E-2</v>
      </c>
      <c r="AI47" s="117">
        <v>2.7675000000000116E-2</v>
      </c>
      <c r="AJ47" s="117">
        <v>2.7675000000000116E-2</v>
      </c>
      <c r="AK47" s="117">
        <v>2.7675000000000116E-2</v>
      </c>
      <c r="AL47" s="117">
        <v>2.7675000000000116E-2</v>
      </c>
      <c r="AM47" s="117">
        <v>2.7675000000000116E-2</v>
      </c>
      <c r="AN47" s="117">
        <v>2.7675000000000116E-2</v>
      </c>
      <c r="AO47" s="117">
        <v>2.7675000000000116E-2</v>
      </c>
      <c r="AP47" s="117">
        <v>2.7675000000000116E-2</v>
      </c>
      <c r="AQ47" s="117">
        <v>2.7675000000000116E-2</v>
      </c>
      <c r="AR47" s="117">
        <v>2.7675347328778299E-2</v>
      </c>
      <c r="AS47" s="117">
        <v>2.7994262448321594E-2</v>
      </c>
      <c r="AT47" s="120">
        <v>2.7675000000000116E-2</v>
      </c>
    </row>
    <row r="48" spans="2:46" x14ac:dyDescent="0.25">
      <c r="B48" s="146">
        <f t="shared" si="1"/>
        <v>2061</v>
      </c>
      <c r="C48" s="147">
        <v>0.01</v>
      </c>
      <c r="D48" s="148">
        <f>(1+Z48)/(1+LOOKUP($B48,Prix!$B$6:$B$127,Prix!$J$6:$J$127))-1</f>
        <v>1.0124209184020794E-2</v>
      </c>
      <c r="E48" s="148">
        <f>(1+AA48)/(1+LOOKUP($B48,Prix!$B$6:$B$127,Prix!$J$6:$J$127))-1</f>
        <v>1.0124209184020794E-2</v>
      </c>
      <c r="F48" s="148">
        <f>(1+AB48)/(1+LOOKUP($B48,Prix!$B$6:$B$127,Prix!$J$6:$J$127))-1</f>
        <v>1.0000000000000009E-2</v>
      </c>
      <c r="G48" s="148">
        <f>(1+AC48)/(1+LOOKUP($B48,Prix!$B$6:$B$127,Prix!$J$6:$J$127))-1</f>
        <v>1.0000000000000009E-2</v>
      </c>
      <c r="H48" s="148">
        <f>(1+AD48)/(1+LOOKUP($B48,Prix!$B$6:$B$127,Prix!$J$6:$J$127))-1</f>
        <v>1.0000000000000009E-2</v>
      </c>
      <c r="I48" s="148">
        <f>(1+AE48)/(1+LOOKUP($B48,Prix!$B$6:$B$127,Prix!$J$6:$J$127))-1</f>
        <v>1.0000000000000009E-2</v>
      </c>
      <c r="J48" s="148">
        <f>(1+AF48)/(1+LOOKUP($B48,Prix!$B$6:$B$127,Prix!$J$6:$J$127))-1</f>
        <v>1.0000000000000009E-2</v>
      </c>
      <c r="K48" s="148">
        <f>(1+AG48)/(1+LOOKUP($B48,Prix!$B$6:$B$127,Prix!$J$6:$J$127))-1</f>
        <v>1.0000000000000009E-2</v>
      </c>
      <c r="L48" s="148">
        <f>(1+AH48)/(1+LOOKUP($B48,Prix!$B$6:$B$127,Prix!$J$6:$J$127))-1</f>
        <v>1.0000000000000009E-2</v>
      </c>
      <c r="M48" s="148">
        <f>(1+AI48)/(1+LOOKUP($B48,Prix!$B$6:$B$127,Prix!$J$6:$J$127))-1</f>
        <v>1.0000000000000009E-2</v>
      </c>
      <c r="N48" s="148">
        <f>(1+AJ48)/(1+LOOKUP($B48,Prix!$B$6:$B$127,Prix!$J$6:$J$127))-1</f>
        <v>1.0000000000000009E-2</v>
      </c>
      <c r="O48" s="148">
        <f>(1+AK48)/(1+LOOKUP($B48,Prix!$B$6:$B$127,Prix!$J$6:$J$127))-1</f>
        <v>1.0000000000000009E-2</v>
      </c>
      <c r="P48" s="148">
        <f>(1+AL48)/(1+LOOKUP($B48,Prix!$B$6:$B$127,Prix!$J$6:$J$127))-1</f>
        <v>1.0000000000000009E-2</v>
      </c>
      <c r="Q48" s="148">
        <f>(1+AM48)/(1+LOOKUP($B48,Prix!$B$6:$B$127,Prix!$J$6:$J$127))-1</f>
        <v>1.0000000000000009E-2</v>
      </c>
      <c r="R48" s="148">
        <f>(1+AN48)/(1+LOOKUP($B48,Prix!$B$6:$B$127,Prix!$J$6:$J$127))-1</f>
        <v>1.0000000000000009E-2</v>
      </c>
      <c r="S48" s="266">
        <f>(1+AO48)/(1+LOOKUP($B48,Prix!$B$6:$B$127,Prix!$J$6:$J$127))-1</f>
        <v>1.0000000000000009E-2</v>
      </c>
      <c r="T48" s="266">
        <f>(1+AP48)/(1+LOOKUP($B48,Prix!$B$6:$B$127,Prix!$J$6:$J$127))-1</f>
        <v>1.0000000000000009E-2</v>
      </c>
      <c r="U48" s="266">
        <f>(1+AQ48)/(1+LOOKUP($B48,Prix!$B$6:$B$127,Prix!$J$6:$J$127))-1</f>
        <v>1.0000000000000009E-2</v>
      </c>
      <c r="V48" s="266">
        <f>(1+AR48)/(1+LOOKUP($B48,Prix!$B$6:$B$127,Prix!$J$6:$J$127))-1</f>
        <v>1.0000264413564164E-2</v>
      </c>
      <c r="W48" s="266">
        <f>(1+AS48)/(1+LOOKUP($B48,Prix!$B$6:$B$127,Prix!$J$6:$J$127))-1</f>
        <v>1.0313771447981734E-2</v>
      </c>
      <c r="X48" s="266">
        <f>(1+AT48)/(1+LOOKUP($B48,Prix!$B$6:$B$127,Prix!$J$6:$J$127))-1</f>
        <v>1.0000000000000009E-2</v>
      </c>
      <c r="Y48" s="291">
        <f>(C48+1)*(1+Prix!I118)-1</f>
        <v>2.7675000000000116E-2</v>
      </c>
      <c r="Z48" s="117">
        <v>2.7801382844741207E-2</v>
      </c>
      <c r="AA48" s="117">
        <v>2.7801382844741207E-2</v>
      </c>
      <c r="AB48" s="117">
        <v>2.7675000000000116E-2</v>
      </c>
      <c r="AC48" s="117">
        <v>2.7675000000000116E-2</v>
      </c>
      <c r="AD48" s="117">
        <v>2.7675000000000116E-2</v>
      </c>
      <c r="AE48" s="117">
        <v>2.7675000000000116E-2</v>
      </c>
      <c r="AF48" s="117">
        <v>2.7675000000000116E-2</v>
      </c>
      <c r="AG48" s="117">
        <v>2.7675000000000116E-2</v>
      </c>
      <c r="AH48" s="117">
        <v>2.7675000000000116E-2</v>
      </c>
      <c r="AI48" s="117">
        <v>2.7675000000000116E-2</v>
      </c>
      <c r="AJ48" s="117">
        <v>2.7675000000000116E-2</v>
      </c>
      <c r="AK48" s="117">
        <v>2.7675000000000116E-2</v>
      </c>
      <c r="AL48" s="117">
        <v>2.7675000000000116E-2</v>
      </c>
      <c r="AM48" s="117">
        <v>2.7675000000000116E-2</v>
      </c>
      <c r="AN48" s="117">
        <v>2.7675000000000116E-2</v>
      </c>
      <c r="AO48" s="117">
        <v>2.7675000000000116E-2</v>
      </c>
      <c r="AP48" s="117">
        <v>2.7675000000000116E-2</v>
      </c>
      <c r="AQ48" s="117">
        <v>2.7675000000000116E-2</v>
      </c>
      <c r="AR48" s="117">
        <v>2.7675269040801531E-2</v>
      </c>
      <c r="AS48" s="117">
        <v>2.7994262448321594E-2</v>
      </c>
      <c r="AT48" s="120">
        <v>2.7675000000000116E-2</v>
      </c>
    </row>
    <row r="49" spans="2:46" x14ac:dyDescent="0.25">
      <c r="B49" s="146">
        <f t="shared" si="1"/>
        <v>2062</v>
      </c>
      <c r="C49" s="147">
        <v>0.01</v>
      </c>
      <c r="D49" s="148">
        <f>(1+Z49)/(1+LOOKUP($B49,Prix!$B$6:$B$127,Prix!$J$6:$J$127))-1</f>
        <v>1.0124209184020794E-2</v>
      </c>
      <c r="E49" s="148">
        <f>(1+AA49)/(1+LOOKUP($B49,Prix!$B$6:$B$127,Prix!$J$6:$J$127))-1</f>
        <v>1.0124209184020794E-2</v>
      </c>
      <c r="F49" s="148">
        <f>(1+AB49)/(1+LOOKUP($B49,Prix!$B$6:$B$127,Prix!$J$6:$J$127))-1</f>
        <v>1.0000000000000009E-2</v>
      </c>
      <c r="G49" s="148">
        <f>(1+AC49)/(1+LOOKUP($B49,Prix!$B$6:$B$127,Prix!$J$6:$J$127))-1</f>
        <v>1.0000000000000009E-2</v>
      </c>
      <c r="H49" s="148">
        <f>(1+AD49)/(1+LOOKUP($B49,Prix!$B$6:$B$127,Prix!$J$6:$J$127))-1</f>
        <v>1.0000000000000009E-2</v>
      </c>
      <c r="I49" s="148">
        <f>(1+AE49)/(1+LOOKUP($B49,Prix!$B$6:$B$127,Prix!$J$6:$J$127))-1</f>
        <v>1.0000000000000009E-2</v>
      </c>
      <c r="J49" s="148">
        <f>(1+AF49)/(1+LOOKUP($B49,Prix!$B$6:$B$127,Prix!$J$6:$J$127))-1</f>
        <v>1.0000000000000009E-2</v>
      </c>
      <c r="K49" s="148">
        <f>(1+AG49)/(1+LOOKUP($B49,Prix!$B$6:$B$127,Prix!$J$6:$J$127))-1</f>
        <v>1.0000000000000009E-2</v>
      </c>
      <c r="L49" s="148">
        <f>(1+AH49)/(1+LOOKUP($B49,Prix!$B$6:$B$127,Prix!$J$6:$J$127))-1</f>
        <v>1.0000000000000009E-2</v>
      </c>
      <c r="M49" s="148">
        <f>(1+AI49)/(1+LOOKUP($B49,Prix!$B$6:$B$127,Prix!$J$6:$J$127))-1</f>
        <v>1.0000000000000009E-2</v>
      </c>
      <c r="N49" s="148">
        <f>(1+AJ49)/(1+LOOKUP($B49,Prix!$B$6:$B$127,Prix!$J$6:$J$127))-1</f>
        <v>1.0000000000000009E-2</v>
      </c>
      <c r="O49" s="148">
        <f>(1+AK49)/(1+LOOKUP($B49,Prix!$B$6:$B$127,Prix!$J$6:$J$127))-1</f>
        <v>1.0000000000000009E-2</v>
      </c>
      <c r="P49" s="148">
        <f>(1+AL49)/(1+LOOKUP($B49,Prix!$B$6:$B$127,Prix!$J$6:$J$127))-1</f>
        <v>1.0000000000000009E-2</v>
      </c>
      <c r="Q49" s="148">
        <f>(1+AM49)/(1+LOOKUP($B49,Prix!$B$6:$B$127,Prix!$J$6:$J$127))-1</f>
        <v>1.0000000000000009E-2</v>
      </c>
      <c r="R49" s="148">
        <f>(1+AN49)/(1+LOOKUP($B49,Prix!$B$6:$B$127,Prix!$J$6:$J$127))-1</f>
        <v>1.0000000000000009E-2</v>
      </c>
      <c r="S49" s="266">
        <f>(1+AO49)/(1+LOOKUP($B49,Prix!$B$6:$B$127,Prix!$J$6:$J$127))-1</f>
        <v>1.0000000000000009E-2</v>
      </c>
      <c r="T49" s="266">
        <f>(1+AP49)/(1+LOOKUP($B49,Prix!$B$6:$B$127,Prix!$J$6:$J$127))-1</f>
        <v>1.0000000000000009E-2</v>
      </c>
      <c r="U49" s="266">
        <f>(1+AQ49)/(1+LOOKUP($B49,Prix!$B$6:$B$127,Prix!$J$6:$J$127))-1</f>
        <v>1.0000000000000009E-2</v>
      </c>
      <c r="V49" s="266">
        <f>(1+AR49)/(1+LOOKUP($B49,Prix!$B$6:$B$127,Prix!$J$6:$J$127))-1</f>
        <v>1.0000202676286429E-2</v>
      </c>
      <c r="W49" s="266">
        <f>(1+AS49)/(1+LOOKUP($B49,Prix!$B$6:$B$127,Prix!$J$6:$J$127))-1</f>
        <v>1.0313771447981734E-2</v>
      </c>
      <c r="X49" s="266">
        <f>(1+AT49)/(1+LOOKUP($B49,Prix!$B$6:$B$127,Prix!$J$6:$J$127))-1</f>
        <v>1.0000000000000009E-2</v>
      </c>
      <c r="Y49" s="291">
        <f>(C49+1)*(1+Prix!I119)-1</f>
        <v>2.7675000000000116E-2</v>
      </c>
      <c r="Z49" s="117">
        <v>2.7801382844741207E-2</v>
      </c>
      <c r="AA49" s="117">
        <v>2.7801382844741207E-2</v>
      </c>
      <c r="AB49" s="117">
        <v>2.7675000000000116E-2</v>
      </c>
      <c r="AC49" s="117">
        <v>2.7675000000000116E-2</v>
      </c>
      <c r="AD49" s="117">
        <v>2.7675000000000116E-2</v>
      </c>
      <c r="AE49" s="117">
        <v>2.7675000000000116E-2</v>
      </c>
      <c r="AF49" s="117">
        <v>2.7675000000000116E-2</v>
      </c>
      <c r="AG49" s="117">
        <v>2.7675000000000116E-2</v>
      </c>
      <c r="AH49" s="117">
        <v>2.7675000000000116E-2</v>
      </c>
      <c r="AI49" s="117">
        <v>2.7675000000000116E-2</v>
      </c>
      <c r="AJ49" s="117">
        <v>2.7675000000000116E-2</v>
      </c>
      <c r="AK49" s="117">
        <v>2.7675000000000116E-2</v>
      </c>
      <c r="AL49" s="117">
        <v>2.7675000000000116E-2</v>
      </c>
      <c r="AM49" s="117">
        <v>2.7675000000000116E-2</v>
      </c>
      <c r="AN49" s="117">
        <v>2.7675000000000116E-2</v>
      </c>
      <c r="AO49" s="117">
        <v>2.7675000000000116E-2</v>
      </c>
      <c r="AP49" s="117">
        <v>2.7675000000000116E-2</v>
      </c>
      <c r="AQ49" s="117">
        <v>2.7675000000000116E-2</v>
      </c>
      <c r="AR49" s="117">
        <v>2.7675206223121585E-2</v>
      </c>
      <c r="AS49" s="117">
        <v>2.7994262448321594E-2</v>
      </c>
      <c r="AT49" s="120">
        <v>2.7675000000000116E-2</v>
      </c>
    </row>
    <row r="50" spans="2:46" x14ac:dyDescent="0.25">
      <c r="B50" s="146">
        <f t="shared" si="1"/>
        <v>2063</v>
      </c>
      <c r="C50" s="147">
        <v>0.01</v>
      </c>
      <c r="D50" s="148">
        <f>(1+Z50)/(1+LOOKUP($B50,Prix!$B$6:$B$127,Prix!$J$6:$J$127))-1</f>
        <v>1.0124209184020794E-2</v>
      </c>
      <c r="E50" s="148">
        <f>(1+AA50)/(1+LOOKUP($B50,Prix!$B$6:$B$127,Prix!$J$6:$J$127))-1</f>
        <v>1.0124209184020794E-2</v>
      </c>
      <c r="F50" s="148">
        <f>(1+AB50)/(1+LOOKUP($B50,Prix!$B$6:$B$127,Prix!$J$6:$J$127))-1</f>
        <v>1.0000000000000009E-2</v>
      </c>
      <c r="G50" s="148">
        <f>(1+AC50)/(1+LOOKUP($B50,Prix!$B$6:$B$127,Prix!$J$6:$J$127))-1</f>
        <v>1.0000000000000009E-2</v>
      </c>
      <c r="H50" s="148">
        <f>(1+AD50)/(1+LOOKUP($B50,Prix!$B$6:$B$127,Prix!$J$6:$J$127))-1</f>
        <v>1.0000000000000009E-2</v>
      </c>
      <c r="I50" s="148">
        <f>(1+AE50)/(1+LOOKUP($B50,Prix!$B$6:$B$127,Prix!$J$6:$J$127))-1</f>
        <v>1.0000000000000009E-2</v>
      </c>
      <c r="J50" s="148">
        <f>(1+AF50)/(1+LOOKUP($B50,Prix!$B$6:$B$127,Prix!$J$6:$J$127))-1</f>
        <v>1.0000000000000009E-2</v>
      </c>
      <c r="K50" s="148">
        <f>(1+AG50)/(1+LOOKUP($B50,Prix!$B$6:$B$127,Prix!$J$6:$J$127))-1</f>
        <v>1.0000000000000009E-2</v>
      </c>
      <c r="L50" s="148">
        <f>(1+AH50)/(1+LOOKUP($B50,Prix!$B$6:$B$127,Prix!$J$6:$J$127))-1</f>
        <v>1.0000000000000009E-2</v>
      </c>
      <c r="M50" s="148">
        <f>(1+AI50)/(1+LOOKUP($B50,Prix!$B$6:$B$127,Prix!$J$6:$J$127))-1</f>
        <v>1.0000000000000009E-2</v>
      </c>
      <c r="N50" s="148">
        <f>(1+AJ50)/(1+LOOKUP($B50,Prix!$B$6:$B$127,Prix!$J$6:$J$127))-1</f>
        <v>1.0000000000000009E-2</v>
      </c>
      <c r="O50" s="148">
        <f>(1+AK50)/(1+LOOKUP($B50,Prix!$B$6:$B$127,Prix!$J$6:$J$127))-1</f>
        <v>1.0000000000000009E-2</v>
      </c>
      <c r="P50" s="148">
        <f>(1+AL50)/(1+LOOKUP($B50,Prix!$B$6:$B$127,Prix!$J$6:$J$127))-1</f>
        <v>1.0000000000000009E-2</v>
      </c>
      <c r="Q50" s="148">
        <f>(1+AM50)/(1+LOOKUP($B50,Prix!$B$6:$B$127,Prix!$J$6:$J$127))-1</f>
        <v>1.0000000000000009E-2</v>
      </c>
      <c r="R50" s="148">
        <f>(1+AN50)/(1+LOOKUP($B50,Prix!$B$6:$B$127,Prix!$J$6:$J$127))-1</f>
        <v>1.0000000000000009E-2</v>
      </c>
      <c r="S50" s="266">
        <f>(1+AO50)/(1+LOOKUP($B50,Prix!$B$6:$B$127,Prix!$J$6:$J$127))-1</f>
        <v>1.0000000000000009E-2</v>
      </c>
      <c r="T50" s="266">
        <f>(1+AP50)/(1+LOOKUP($B50,Prix!$B$6:$B$127,Prix!$J$6:$J$127))-1</f>
        <v>1.0000000000000009E-2</v>
      </c>
      <c r="U50" s="266">
        <f>(1+AQ50)/(1+LOOKUP($B50,Prix!$B$6:$B$127,Prix!$J$6:$J$127))-1</f>
        <v>1.0000000000000009E-2</v>
      </c>
      <c r="V50" s="266">
        <f>(1+AR50)/(1+LOOKUP($B50,Prix!$B$6:$B$127,Prix!$J$6:$J$127))-1</f>
        <v>1.0000138892476862E-2</v>
      </c>
      <c r="W50" s="266">
        <f>(1+AS50)/(1+LOOKUP($B50,Prix!$B$6:$B$127,Prix!$J$6:$J$127))-1</f>
        <v>1.0313771447981734E-2</v>
      </c>
      <c r="X50" s="266">
        <f>(1+AT50)/(1+LOOKUP($B50,Prix!$B$6:$B$127,Prix!$J$6:$J$127))-1</f>
        <v>1.0000000000000009E-2</v>
      </c>
      <c r="Y50" s="291">
        <f>(C50+1)*(1+Prix!I120)-1</f>
        <v>2.7675000000000116E-2</v>
      </c>
      <c r="Z50" s="117">
        <v>2.7801382844741207E-2</v>
      </c>
      <c r="AA50" s="117">
        <v>2.7801382844741207E-2</v>
      </c>
      <c r="AB50" s="117">
        <v>2.7675000000000116E-2</v>
      </c>
      <c r="AC50" s="117">
        <v>2.7675000000000116E-2</v>
      </c>
      <c r="AD50" s="117">
        <v>2.7675000000000116E-2</v>
      </c>
      <c r="AE50" s="117">
        <v>2.7675000000000116E-2</v>
      </c>
      <c r="AF50" s="117">
        <v>2.7675000000000116E-2</v>
      </c>
      <c r="AG50" s="117">
        <v>2.7675000000000116E-2</v>
      </c>
      <c r="AH50" s="117">
        <v>2.7675000000000116E-2</v>
      </c>
      <c r="AI50" s="117">
        <v>2.7675000000000116E-2</v>
      </c>
      <c r="AJ50" s="117">
        <v>2.7675000000000116E-2</v>
      </c>
      <c r="AK50" s="117">
        <v>2.7675000000000116E-2</v>
      </c>
      <c r="AL50" s="117">
        <v>2.7675000000000116E-2</v>
      </c>
      <c r="AM50" s="117">
        <v>2.7675000000000116E-2</v>
      </c>
      <c r="AN50" s="117">
        <v>2.7675000000000116E-2</v>
      </c>
      <c r="AO50" s="117">
        <v>2.7675000000000116E-2</v>
      </c>
      <c r="AP50" s="117">
        <v>2.7675000000000116E-2</v>
      </c>
      <c r="AQ50" s="117">
        <v>2.7675000000000116E-2</v>
      </c>
      <c r="AR50" s="117">
        <v>2.7675141323095342E-2</v>
      </c>
      <c r="AS50" s="117">
        <v>2.7994262448321594E-2</v>
      </c>
      <c r="AT50" s="120">
        <v>2.7675000000000116E-2</v>
      </c>
    </row>
    <row r="51" spans="2:46" x14ac:dyDescent="0.25">
      <c r="B51" s="146">
        <f t="shared" si="1"/>
        <v>2064</v>
      </c>
      <c r="C51" s="147">
        <v>0.01</v>
      </c>
      <c r="D51" s="148">
        <f>(1+Z51)/(1+LOOKUP($B51,Prix!$B$6:$B$127,Prix!$J$6:$J$127))-1</f>
        <v>1.0124209184020794E-2</v>
      </c>
      <c r="E51" s="148">
        <f>(1+AA51)/(1+LOOKUP($B51,Prix!$B$6:$B$127,Prix!$J$6:$J$127))-1</f>
        <v>1.0124209184020794E-2</v>
      </c>
      <c r="F51" s="148">
        <f>(1+AB51)/(1+LOOKUP($B51,Prix!$B$6:$B$127,Prix!$J$6:$J$127))-1</f>
        <v>1.0000000000000009E-2</v>
      </c>
      <c r="G51" s="148">
        <f>(1+AC51)/(1+LOOKUP($B51,Prix!$B$6:$B$127,Prix!$J$6:$J$127))-1</f>
        <v>1.0000000000000009E-2</v>
      </c>
      <c r="H51" s="148">
        <f>(1+AD51)/(1+LOOKUP($B51,Prix!$B$6:$B$127,Prix!$J$6:$J$127))-1</f>
        <v>1.0000000000000009E-2</v>
      </c>
      <c r="I51" s="148">
        <f>(1+AE51)/(1+LOOKUP($B51,Prix!$B$6:$B$127,Prix!$J$6:$J$127))-1</f>
        <v>1.0000000000000009E-2</v>
      </c>
      <c r="J51" s="148">
        <f>(1+AF51)/(1+LOOKUP($B51,Prix!$B$6:$B$127,Prix!$J$6:$J$127))-1</f>
        <v>1.0000000000000009E-2</v>
      </c>
      <c r="K51" s="148">
        <f>(1+AG51)/(1+LOOKUP($B51,Prix!$B$6:$B$127,Prix!$J$6:$J$127))-1</f>
        <v>1.0000000000000009E-2</v>
      </c>
      <c r="L51" s="148">
        <f>(1+AH51)/(1+LOOKUP($B51,Prix!$B$6:$B$127,Prix!$J$6:$J$127))-1</f>
        <v>1.0000000000000009E-2</v>
      </c>
      <c r="M51" s="148">
        <f>(1+AI51)/(1+LOOKUP($B51,Prix!$B$6:$B$127,Prix!$J$6:$J$127))-1</f>
        <v>1.0000000000000009E-2</v>
      </c>
      <c r="N51" s="148">
        <f>(1+AJ51)/(1+LOOKUP($B51,Prix!$B$6:$B$127,Prix!$J$6:$J$127))-1</f>
        <v>1.0000000000000009E-2</v>
      </c>
      <c r="O51" s="148">
        <f>(1+AK51)/(1+LOOKUP($B51,Prix!$B$6:$B$127,Prix!$J$6:$J$127))-1</f>
        <v>1.0000000000000009E-2</v>
      </c>
      <c r="P51" s="148">
        <f>(1+AL51)/(1+LOOKUP($B51,Prix!$B$6:$B$127,Prix!$J$6:$J$127))-1</f>
        <v>1.0000000000000009E-2</v>
      </c>
      <c r="Q51" s="148">
        <f>(1+AM51)/(1+LOOKUP($B51,Prix!$B$6:$B$127,Prix!$J$6:$J$127))-1</f>
        <v>1.0000000000000009E-2</v>
      </c>
      <c r="R51" s="148">
        <f>(1+AN51)/(1+LOOKUP($B51,Prix!$B$6:$B$127,Prix!$J$6:$J$127))-1</f>
        <v>1.0000000000000009E-2</v>
      </c>
      <c r="S51" s="266">
        <f>(1+AO51)/(1+LOOKUP($B51,Prix!$B$6:$B$127,Prix!$J$6:$J$127))-1</f>
        <v>1.0000000000000009E-2</v>
      </c>
      <c r="T51" s="266">
        <f>(1+AP51)/(1+LOOKUP($B51,Prix!$B$6:$B$127,Prix!$J$6:$J$127))-1</f>
        <v>1.0000000000000009E-2</v>
      </c>
      <c r="U51" s="266">
        <f>(1+AQ51)/(1+LOOKUP($B51,Prix!$B$6:$B$127,Prix!$J$6:$J$127))-1</f>
        <v>1.0000000000000009E-2</v>
      </c>
      <c r="V51" s="266">
        <f>(1+AR51)/(1+LOOKUP($B51,Prix!$B$6:$B$127,Prix!$J$6:$J$127))-1</f>
        <v>1.0000060416128775E-2</v>
      </c>
      <c r="W51" s="266">
        <f>(1+AS51)/(1+LOOKUP($B51,Prix!$B$6:$B$127,Prix!$J$6:$J$127))-1</f>
        <v>1.0313771447981734E-2</v>
      </c>
      <c r="X51" s="266">
        <f>(1+AT51)/(1+LOOKUP($B51,Prix!$B$6:$B$127,Prix!$J$6:$J$127))-1</f>
        <v>1.0000000000000009E-2</v>
      </c>
      <c r="Y51" s="291">
        <f>(C51+1)*(1+Prix!I121)-1</f>
        <v>2.7675000000000116E-2</v>
      </c>
      <c r="Z51" s="117">
        <v>2.7801382844741207E-2</v>
      </c>
      <c r="AA51" s="117">
        <v>2.7801382844741207E-2</v>
      </c>
      <c r="AB51" s="117">
        <v>2.7675000000000116E-2</v>
      </c>
      <c r="AC51" s="117">
        <v>2.7675000000000116E-2</v>
      </c>
      <c r="AD51" s="117">
        <v>2.7675000000000116E-2</v>
      </c>
      <c r="AE51" s="117">
        <v>2.7675000000000116E-2</v>
      </c>
      <c r="AF51" s="117">
        <v>2.7675000000000116E-2</v>
      </c>
      <c r="AG51" s="117">
        <v>2.7675000000000116E-2</v>
      </c>
      <c r="AH51" s="117">
        <v>2.7675000000000116E-2</v>
      </c>
      <c r="AI51" s="117">
        <v>2.7675000000000116E-2</v>
      </c>
      <c r="AJ51" s="117">
        <v>2.7675000000000116E-2</v>
      </c>
      <c r="AK51" s="117">
        <v>2.7675000000000116E-2</v>
      </c>
      <c r="AL51" s="117">
        <v>2.7675000000000116E-2</v>
      </c>
      <c r="AM51" s="117">
        <v>2.7675000000000116E-2</v>
      </c>
      <c r="AN51" s="117">
        <v>2.7675000000000116E-2</v>
      </c>
      <c r="AO51" s="117">
        <v>2.7675000000000116E-2</v>
      </c>
      <c r="AP51" s="117">
        <v>2.7675000000000116E-2</v>
      </c>
      <c r="AQ51" s="117">
        <v>2.7675000000000116E-2</v>
      </c>
      <c r="AR51" s="117">
        <v>2.7675061473411144E-2</v>
      </c>
      <c r="AS51" s="117">
        <v>2.7994262448321594E-2</v>
      </c>
      <c r="AT51" s="120">
        <v>2.7675000000000116E-2</v>
      </c>
    </row>
    <row r="52" spans="2:46" x14ac:dyDescent="0.25">
      <c r="B52" s="146">
        <f t="shared" si="1"/>
        <v>2065</v>
      </c>
      <c r="C52" s="147">
        <v>0.01</v>
      </c>
      <c r="D52" s="148">
        <f>(1+Z52)/(1+LOOKUP($B52,Prix!$B$6:$B$127,Prix!$J$6:$J$127))-1</f>
        <v>1.0124209184020794E-2</v>
      </c>
      <c r="E52" s="148">
        <f>(1+AA52)/(1+LOOKUP($B52,Prix!$B$6:$B$127,Prix!$J$6:$J$127))-1</f>
        <v>1.0124209184020794E-2</v>
      </c>
      <c r="F52" s="148">
        <f>(1+AB52)/(1+LOOKUP($B52,Prix!$B$6:$B$127,Prix!$J$6:$J$127))-1</f>
        <v>1.0000000000000009E-2</v>
      </c>
      <c r="G52" s="148">
        <f>(1+AC52)/(1+LOOKUP($B52,Prix!$B$6:$B$127,Prix!$J$6:$J$127))-1</f>
        <v>1.0000000000000009E-2</v>
      </c>
      <c r="H52" s="148">
        <f>(1+AD52)/(1+LOOKUP($B52,Prix!$B$6:$B$127,Prix!$J$6:$J$127))-1</f>
        <v>1.0000000000000009E-2</v>
      </c>
      <c r="I52" s="148">
        <f>(1+AE52)/(1+LOOKUP($B52,Prix!$B$6:$B$127,Prix!$J$6:$J$127))-1</f>
        <v>1.0000000000000009E-2</v>
      </c>
      <c r="J52" s="148">
        <f>(1+AF52)/(1+LOOKUP($B52,Prix!$B$6:$B$127,Prix!$J$6:$J$127))-1</f>
        <v>1.0000000000000009E-2</v>
      </c>
      <c r="K52" s="148">
        <f>(1+AG52)/(1+LOOKUP($B52,Prix!$B$6:$B$127,Prix!$J$6:$J$127))-1</f>
        <v>1.0000000000000009E-2</v>
      </c>
      <c r="L52" s="148">
        <f>(1+AH52)/(1+LOOKUP($B52,Prix!$B$6:$B$127,Prix!$J$6:$J$127))-1</f>
        <v>1.0000000000000009E-2</v>
      </c>
      <c r="M52" s="148">
        <f>(1+AI52)/(1+LOOKUP($B52,Prix!$B$6:$B$127,Prix!$J$6:$J$127))-1</f>
        <v>1.0000000000000009E-2</v>
      </c>
      <c r="N52" s="148">
        <f>(1+AJ52)/(1+LOOKUP($B52,Prix!$B$6:$B$127,Prix!$J$6:$J$127))-1</f>
        <v>1.0000000000000009E-2</v>
      </c>
      <c r="O52" s="148">
        <f>(1+AK52)/(1+LOOKUP($B52,Prix!$B$6:$B$127,Prix!$J$6:$J$127))-1</f>
        <v>1.0000000000000009E-2</v>
      </c>
      <c r="P52" s="148">
        <f>(1+AL52)/(1+LOOKUP($B52,Prix!$B$6:$B$127,Prix!$J$6:$J$127))-1</f>
        <v>1.0000000000000009E-2</v>
      </c>
      <c r="Q52" s="148">
        <f>(1+AM52)/(1+LOOKUP($B52,Prix!$B$6:$B$127,Prix!$J$6:$J$127))-1</f>
        <v>1.0000000000000009E-2</v>
      </c>
      <c r="R52" s="148">
        <f>(1+AN52)/(1+LOOKUP($B52,Prix!$B$6:$B$127,Prix!$J$6:$J$127))-1</f>
        <v>1.0000000000000009E-2</v>
      </c>
      <c r="S52" s="266">
        <f>(1+AO52)/(1+LOOKUP($B52,Prix!$B$6:$B$127,Prix!$J$6:$J$127))-1</f>
        <v>1.0000000000000009E-2</v>
      </c>
      <c r="T52" s="266">
        <f>(1+AP52)/(1+LOOKUP($B52,Prix!$B$6:$B$127,Prix!$J$6:$J$127))-1</f>
        <v>1.0000000000000009E-2</v>
      </c>
      <c r="U52" s="266">
        <f>(1+AQ52)/(1+LOOKUP($B52,Prix!$B$6:$B$127,Prix!$J$6:$J$127))-1</f>
        <v>1.0000000000000009E-2</v>
      </c>
      <c r="V52" s="266">
        <f>(1+AR52)/(1+LOOKUP($B52,Prix!$B$6:$B$127,Prix!$J$6:$J$127))-1</f>
        <v>9.9999526152525497E-3</v>
      </c>
      <c r="W52" s="266">
        <f>(1+AS52)/(1+LOOKUP($B52,Prix!$B$6:$B$127,Prix!$J$6:$J$127))-1</f>
        <v>1.0313771447981734E-2</v>
      </c>
      <c r="X52" s="266">
        <f>(1+AT52)/(1+LOOKUP($B52,Prix!$B$6:$B$127,Prix!$J$6:$J$127))-1</f>
        <v>1.0000000000000009E-2</v>
      </c>
      <c r="Y52" s="291">
        <f>(C52+1)*(1+Prix!I122)-1</f>
        <v>2.7675000000000116E-2</v>
      </c>
      <c r="Z52" s="117">
        <v>2.7801382844741207E-2</v>
      </c>
      <c r="AA52" s="117">
        <v>2.7801382844741207E-2</v>
      </c>
      <c r="AB52" s="117">
        <v>2.7675000000000116E-2</v>
      </c>
      <c r="AC52" s="117">
        <v>2.7675000000000116E-2</v>
      </c>
      <c r="AD52" s="117">
        <v>2.7675000000000116E-2</v>
      </c>
      <c r="AE52" s="117">
        <v>2.7675000000000116E-2</v>
      </c>
      <c r="AF52" s="117">
        <v>2.7675000000000116E-2</v>
      </c>
      <c r="AG52" s="117">
        <v>2.7675000000000116E-2</v>
      </c>
      <c r="AH52" s="117">
        <v>2.7675000000000116E-2</v>
      </c>
      <c r="AI52" s="117">
        <v>2.7675000000000116E-2</v>
      </c>
      <c r="AJ52" s="117">
        <v>2.7675000000000116E-2</v>
      </c>
      <c r="AK52" s="117">
        <v>2.7675000000000116E-2</v>
      </c>
      <c r="AL52" s="117">
        <v>2.7675000000000116E-2</v>
      </c>
      <c r="AM52" s="117">
        <v>2.7675000000000116E-2</v>
      </c>
      <c r="AN52" s="117">
        <v>2.7675000000000116E-2</v>
      </c>
      <c r="AO52" s="117">
        <v>2.7675000000000116E-2</v>
      </c>
      <c r="AP52" s="117">
        <v>2.7675000000000116E-2</v>
      </c>
      <c r="AQ52" s="117">
        <v>2.7675000000000116E-2</v>
      </c>
      <c r="AR52" s="117">
        <v>2.767495178601953E-2</v>
      </c>
      <c r="AS52" s="117">
        <v>2.7994262448321594E-2</v>
      </c>
      <c r="AT52" s="120">
        <v>2.7675000000000116E-2</v>
      </c>
    </row>
    <row r="53" spans="2:46" x14ac:dyDescent="0.25">
      <c r="B53" s="146">
        <f t="shared" si="1"/>
        <v>2066</v>
      </c>
      <c r="C53" s="147">
        <v>0.01</v>
      </c>
      <c r="D53" s="148">
        <f>(1+Z53)/(1+LOOKUP($B53,Prix!$B$6:$B$127,Prix!$J$6:$J$127))-1</f>
        <v>1.0124209184020794E-2</v>
      </c>
      <c r="E53" s="148">
        <f>(1+AA53)/(1+LOOKUP($B53,Prix!$B$6:$B$127,Prix!$J$6:$J$127))-1</f>
        <v>1.0124209184020794E-2</v>
      </c>
      <c r="F53" s="148">
        <f>(1+AB53)/(1+LOOKUP($B53,Prix!$B$6:$B$127,Prix!$J$6:$J$127))-1</f>
        <v>1.0000000000000009E-2</v>
      </c>
      <c r="G53" s="148">
        <f>(1+AC53)/(1+LOOKUP($B53,Prix!$B$6:$B$127,Prix!$J$6:$J$127))-1</f>
        <v>1.0000000000000009E-2</v>
      </c>
      <c r="H53" s="148">
        <f>(1+AD53)/(1+LOOKUP($B53,Prix!$B$6:$B$127,Prix!$J$6:$J$127))-1</f>
        <v>1.0000000000000009E-2</v>
      </c>
      <c r="I53" s="148">
        <f>(1+AE53)/(1+LOOKUP($B53,Prix!$B$6:$B$127,Prix!$J$6:$J$127))-1</f>
        <v>1.0000000000000009E-2</v>
      </c>
      <c r="J53" s="148">
        <f>(1+AF53)/(1+LOOKUP($B53,Prix!$B$6:$B$127,Prix!$J$6:$J$127))-1</f>
        <v>1.0000000000000009E-2</v>
      </c>
      <c r="K53" s="148">
        <f>(1+AG53)/(1+LOOKUP($B53,Prix!$B$6:$B$127,Prix!$J$6:$J$127))-1</f>
        <v>1.0000000000000009E-2</v>
      </c>
      <c r="L53" s="148">
        <f>(1+AH53)/(1+LOOKUP($B53,Prix!$B$6:$B$127,Prix!$J$6:$J$127))-1</f>
        <v>1.0000000000000009E-2</v>
      </c>
      <c r="M53" s="148">
        <f>(1+AI53)/(1+LOOKUP($B53,Prix!$B$6:$B$127,Prix!$J$6:$J$127))-1</f>
        <v>1.0000000000000009E-2</v>
      </c>
      <c r="N53" s="148">
        <f>(1+AJ53)/(1+LOOKUP($B53,Prix!$B$6:$B$127,Prix!$J$6:$J$127))-1</f>
        <v>1.0000000000000009E-2</v>
      </c>
      <c r="O53" s="148">
        <f>(1+AK53)/(1+LOOKUP($B53,Prix!$B$6:$B$127,Prix!$J$6:$J$127))-1</f>
        <v>1.0000000000000009E-2</v>
      </c>
      <c r="P53" s="148">
        <f>(1+AL53)/(1+LOOKUP($B53,Prix!$B$6:$B$127,Prix!$J$6:$J$127))-1</f>
        <v>1.0000000000000009E-2</v>
      </c>
      <c r="Q53" s="148">
        <f>(1+AM53)/(1+LOOKUP($B53,Prix!$B$6:$B$127,Prix!$J$6:$J$127))-1</f>
        <v>1.0000000000000009E-2</v>
      </c>
      <c r="R53" s="148">
        <f>(1+AN53)/(1+LOOKUP($B53,Prix!$B$6:$B$127,Prix!$J$6:$J$127))-1</f>
        <v>1.0000000000000009E-2</v>
      </c>
      <c r="S53" s="266">
        <f>(1+AO53)/(1+LOOKUP($B53,Prix!$B$6:$B$127,Prix!$J$6:$J$127))-1</f>
        <v>1.0000000000000009E-2</v>
      </c>
      <c r="T53" s="266">
        <f>(1+AP53)/(1+LOOKUP($B53,Prix!$B$6:$B$127,Prix!$J$6:$J$127))-1</f>
        <v>1.0000000000000009E-2</v>
      </c>
      <c r="U53" s="266">
        <f>(1+AQ53)/(1+LOOKUP($B53,Prix!$B$6:$B$127,Prix!$J$6:$J$127))-1</f>
        <v>1.0000000000000009E-2</v>
      </c>
      <c r="V53" s="266">
        <f>(1+AR53)/(1+LOOKUP($B53,Prix!$B$6:$B$127,Prix!$J$6:$J$127))-1</f>
        <v>9.9998092405688688E-3</v>
      </c>
      <c r="W53" s="266">
        <f>(1+AS53)/(1+LOOKUP($B53,Prix!$B$6:$B$127,Prix!$J$6:$J$127))-1</f>
        <v>1.0313771447981734E-2</v>
      </c>
      <c r="X53" s="266">
        <f>(1+AT53)/(1+LOOKUP($B53,Prix!$B$6:$B$127,Prix!$J$6:$J$127))-1</f>
        <v>1.0000000000000009E-2</v>
      </c>
      <c r="Y53" s="291">
        <f>(C53+1)*(1+Prix!I123)-1</f>
        <v>2.7675000000000116E-2</v>
      </c>
      <c r="Z53" s="117">
        <v>2.7801382844741207E-2</v>
      </c>
      <c r="AA53" s="117">
        <v>2.7801382844741207E-2</v>
      </c>
      <c r="AB53" s="117">
        <v>2.7675000000000116E-2</v>
      </c>
      <c r="AC53" s="117">
        <v>2.7675000000000116E-2</v>
      </c>
      <c r="AD53" s="117">
        <v>2.7675000000000116E-2</v>
      </c>
      <c r="AE53" s="117">
        <v>2.7675000000000116E-2</v>
      </c>
      <c r="AF53" s="117">
        <v>2.7675000000000116E-2</v>
      </c>
      <c r="AG53" s="117">
        <v>2.7675000000000116E-2</v>
      </c>
      <c r="AH53" s="117">
        <v>2.7675000000000116E-2</v>
      </c>
      <c r="AI53" s="117">
        <v>2.7675000000000116E-2</v>
      </c>
      <c r="AJ53" s="117">
        <v>2.7675000000000116E-2</v>
      </c>
      <c r="AK53" s="117">
        <v>2.7675000000000116E-2</v>
      </c>
      <c r="AL53" s="117">
        <v>2.7675000000000116E-2</v>
      </c>
      <c r="AM53" s="117">
        <v>2.7675000000000116E-2</v>
      </c>
      <c r="AN53" s="117">
        <v>2.7675000000000116E-2</v>
      </c>
      <c r="AO53" s="117">
        <v>2.7675000000000116E-2</v>
      </c>
      <c r="AP53" s="117">
        <v>2.7675000000000116E-2</v>
      </c>
      <c r="AQ53" s="117">
        <v>2.7675000000000116E-2</v>
      </c>
      <c r="AR53" s="117">
        <v>2.7674805902278887E-2</v>
      </c>
      <c r="AS53" s="117">
        <v>2.7994262448321594E-2</v>
      </c>
      <c r="AT53" s="120">
        <v>2.7675000000000116E-2</v>
      </c>
    </row>
    <row r="54" spans="2:46" x14ac:dyDescent="0.25">
      <c r="B54" s="146">
        <f t="shared" si="1"/>
        <v>2067</v>
      </c>
      <c r="C54" s="147">
        <v>0.01</v>
      </c>
      <c r="D54" s="148">
        <f>(1+Z54)/(1+LOOKUP($B54,Prix!$B$6:$B$127,Prix!$J$6:$J$127))-1</f>
        <v>1.0124209184020794E-2</v>
      </c>
      <c r="E54" s="148">
        <f>(1+AA54)/(1+LOOKUP($B54,Prix!$B$6:$B$127,Prix!$J$6:$J$127))-1</f>
        <v>1.0124209184020794E-2</v>
      </c>
      <c r="F54" s="148">
        <f>(1+AB54)/(1+LOOKUP($B54,Prix!$B$6:$B$127,Prix!$J$6:$J$127))-1</f>
        <v>1.0000000000000009E-2</v>
      </c>
      <c r="G54" s="148">
        <f>(1+AC54)/(1+LOOKUP($B54,Prix!$B$6:$B$127,Prix!$J$6:$J$127))-1</f>
        <v>1.0000000000000009E-2</v>
      </c>
      <c r="H54" s="148">
        <f>(1+AD54)/(1+LOOKUP($B54,Prix!$B$6:$B$127,Prix!$J$6:$J$127))-1</f>
        <v>1.0000000000000009E-2</v>
      </c>
      <c r="I54" s="148">
        <f>(1+AE54)/(1+LOOKUP($B54,Prix!$B$6:$B$127,Prix!$J$6:$J$127))-1</f>
        <v>1.0000000000000009E-2</v>
      </c>
      <c r="J54" s="148">
        <f>(1+AF54)/(1+LOOKUP($B54,Prix!$B$6:$B$127,Prix!$J$6:$J$127))-1</f>
        <v>1.0000000000000009E-2</v>
      </c>
      <c r="K54" s="148">
        <f>(1+AG54)/(1+LOOKUP($B54,Prix!$B$6:$B$127,Prix!$J$6:$J$127))-1</f>
        <v>1.0000000000000009E-2</v>
      </c>
      <c r="L54" s="148">
        <f>(1+AH54)/(1+LOOKUP($B54,Prix!$B$6:$B$127,Prix!$J$6:$J$127))-1</f>
        <v>1.0000000000000009E-2</v>
      </c>
      <c r="M54" s="148">
        <f>(1+AI54)/(1+LOOKUP($B54,Prix!$B$6:$B$127,Prix!$J$6:$J$127))-1</f>
        <v>1.0000000000000009E-2</v>
      </c>
      <c r="N54" s="148">
        <f>(1+AJ54)/(1+LOOKUP($B54,Prix!$B$6:$B$127,Prix!$J$6:$J$127))-1</f>
        <v>1.0000000000000009E-2</v>
      </c>
      <c r="O54" s="148">
        <f>(1+AK54)/(1+LOOKUP($B54,Prix!$B$6:$B$127,Prix!$J$6:$J$127))-1</f>
        <v>1.0000000000000009E-2</v>
      </c>
      <c r="P54" s="148">
        <f>(1+AL54)/(1+LOOKUP($B54,Prix!$B$6:$B$127,Prix!$J$6:$J$127))-1</f>
        <v>1.0000000000000009E-2</v>
      </c>
      <c r="Q54" s="148">
        <f>(1+AM54)/(1+LOOKUP($B54,Prix!$B$6:$B$127,Prix!$J$6:$J$127))-1</f>
        <v>1.0000000000000009E-2</v>
      </c>
      <c r="R54" s="148">
        <f>(1+AN54)/(1+LOOKUP($B54,Prix!$B$6:$B$127,Prix!$J$6:$J$127))-1</f>
        <v>1.0000000000000009E-2</v>
      </c>
      <c r="S54" s="266">
        <f>(1+AO54)/(1+LOOKUP($B54,Prix!$B$6:$B$127,Prix!$J$6:$J$127))-1</f>
        <v>1.0000000000000009E-2</v>
      </c>
      <c r="T54" s="266">
        <f>(1+AP54)/(1+LOOKUP($B54,Prix!$B$6:$B$127,Prix!$J$6:$J$127))-1</f>
        <v>1.0000000000000009E-2</v>
      </c>
      <c r="U54" s="266">
        <f>(1+AQ54)/(1+LOOKUP($B54,Prix!$B$6:$B$127,Prix!$J$6:$J$127))-1</f>
        <v>1.0000000000000009E-2</v>
      </c>
      <c r="V54" s="266">
        <f>(1+AR54)/(1+LOOKUP($B54,Prix!$B$6:$B$127,Prix!$J$6:$J$127))-1</f>
        <v>9.9998423947773585E-3</v>
      </c>
      <c r="W54" s="266">
        <f>(1+AS54)/(1+LOOKUP($B54,Prix!$B$6:$B$127,Prix!$J$6:$J$127))-1</f>
        <v>1.0313771447981734E-2</v>
      </c>
      <c r="X54" s="266">
        <f>(1+AT54)/(1+LOOKUP($B54,Prix!$B$6:$B$127,Prix!$J$6:$J$127))-1</f>
        <v>1.0000000000000009E-2</v>
      </c>
      <c r="Y54" s="291">
        <f>(C54+1)*(1+Prix!I124)-1</f>
        <v>2.7675000000000116E-2</v>
      </c>
      <c r="Z54" s="117">
        <v>2.7801382844741207E-2</v>
      </c>
      <c r="AA54" s="117">
        <v>2.7801382844741207E-2</v>
      </c>
      <c r="AB54" s="117">
        <v>2.7675000000000116E-2</v>
      </c>
      <c r="AC54" s="117">
        <v>2.7675000000000116E-2</v>
      </c>
      <c r="AD54" s="117">
        <v>2.7675000000000116E-2</v>
      </c>
      <c r="AE54" s="117">
        <v>2.7675000000000116E-2</v>
      </c>
      <c r="AF54" s="117">
        <v>2.7675000000000116E-2</v>
      </c>
      <c r="AG54" s="117">
        <v>2.7675000000000116E-2</v>
      </c>
      <c r="AH54" s="117">
        <v>2.7675000000000116E-2</v>
      </c>
      <c r="AI54" s="117">
        <v>2.7675000000000116E-2</v>
      </c>
      <c r="AJ54" s="117">
        <v>2.7675000000000116E-2</v>
      </c>
      <c r="AK54" s="117">
        <v>2.7675000000000116E-2</v>
      </c>
      <c r="AL54" s="117">
        <v>2.7675000000000116E-2</v>
      </c>
      <c r="AM54" s="117">
        <v>2.7675000000000116E-2</v>
      </c>
      <c r="AN54" s="117">
        <v>2.7675000000000116E-2</v>
      </c>
      <c r="AO54" s="117">
        <v>2.7675000000000116E-2</v>
      </c>
      <c r="AP54" s="117">
        <v>2.7675000000000116E-2</v>
      </c>
      <c r="AQ54" s="117">
        <v>2.7675000000000116E-2</v>
      </c>
      <c r="AR54" s="117">
        <v>2.7674839636685933E-2</v>
      </c>
      <c r="AS54" s="117">
        <v>2.7994262448321594E-2</v>
      </c>
      <c r="AT54" s="120">
        <v>2.7675000000000116E-2</v>
      </c>
    </row>
    <row r="55" spans="2:46" x14ac:dyDescent="0.25">
      <c r="B55" s="146">
        <f t="shared" si="1"/>
        <v>2068</v>
      </c>
      <c r="C55" s="147">
        <v>0.01</v>
      </c>
      <c r="D55" s="148">
        <f>(1+Z55)/(1+LOOKUP($B55,Prix!$B$6:$B$127,Prix!$J$6:$J$127))-1</f>
        <v>1.0124209184020794E-2</v>
      </c>
      <c r="E55" s="148">
        <f>(1+AA55)/(1+LOOKUP($B55,Prix!$B$6:$B$127,Prix!$J$6:$J$127))-1</f>
        <v>1.0124209184020794E-2</v>
      </c>
      <c r="F55" s="148">
        <f>(1+AB55)/(1+LOOKUP($B55,Prix!$B$6:$B$127,Prix!$J$6:$J$127))-1</f>
        <v>1.0000000000000009E-2</v>
      </c>
      <c r="G55" s="148">
        <f>(1+AC55)/(1+LOOKUP($B55,Prix!$B$6:$B$127,Prix!$J$6:$J$127))-1</f>
        <v>1.0000000000000009E-2</v>
      </c>
      <c r="H55" s="148">
        <f>(1+AD55)/(1+LOOKUP($B55,Prix!$B$6:$B$127,Prix!$J$6:$J$127))-1</f>
        <v>1.0000000000000009E-2</v>
      </c>
      <c r="I55" s="148">
        <f>(1+AE55)/(1+LOOKUP($B55,Prix!$B$6:$B$127,Prix!$J$6:$J$127))-1</f>
        <v>1.0000000000000009E-2</v>
      </c>
      <c r="J55" s="148">
        <f>(1+AF55)/(1+LOOKUP($B55,Prix!$B$6:$B$127,Prix!$J$6:$J$127))-1</f>
        <v>1.0000000000000009E-2</v>
      </c>
      <c r="K55" s="148">
        <f>(1+AG55)/(1+LOOKUP($B55,Prix!$B$6:$B$127,Prix!$J$6:$J$127))-1</f>
        <v>1.0000000000000009E-2</v>
      </c>
      <c r="L55" s="148">
        <f>(1+AH55)/(1+LOOKUP($B55,Prix!$B$6:$B$127,Prix!$J$6:$J$127))-1</f>
        <v>1.0000000000000009E-2</v>
      </c>
      <c r="M55" s="148">
        <f>(1+AI55)/(1+LOOKUP($B55,Prix!$B$6:$B$127,Prix!$J$6:$J$127))-1</f>
        <v>1.0000000000000009E-2</v>
      </c>
      <c r="N55" s="148">
        <f>(1+AJ55)/(1+LOOKUP($B55,Prix!$B$6:$B$127,Prix!$J$6:$J$127))-1</f>
        <v>1.0000000000000009E-2</v>
      </c>
      <c r="O55" s="148">
        <f>(1+AK55)/(1+LOOKUP($B55,Prix!$B$6:$B$127,Prix!$J$6:$J$127))-1</f>
        <v>1.0000000000000009E-2</v>
      </c>
      <c r="P55" s="148">
        <f>(1+AL55)/(1+LOOKUP($B55,Prix!$B$6:$B$127,Prix!$J$6:$J$127))-1</f>
        <v>1.0000000000000009E-2</v>
      </c>
      <c r="Q55" s="148">
        <f>(1+AM55)/(1+LOOKUP($B55,Prix!$B$6:$B$127,Prix!$J$6:$J$127))-1</f>
        <v>1.0000000000000009E-2</v>
      </c>
      <c r="R55" s="148">
        <f>(1+AN55)/(1+LOOKUP($B55,Prix!$B$6:$B$127,Prix!$J$6:$J$127))-1</f>
        <v>1.0000000000000009E-2</v>
      </c>
      <c r="S55" s="266">
        <f>(1+AO55)/(1+LOOKUP($B55,Prix!$B$6:$B$127,Prix!$J$6:$J$127))-1</f>
        <v>1.0000000000000009E-2</v>
      </c>
      <c r="T55" s="266">
        <f>(1+AP55)/(1+LOOKUP($B55,Prix!$B$6:$B$127,Prix!$J$6:$J$127))-1</f>
        <v>1.0000000000000009E-2</v>
      </c>
      <c r="U55" s="266">
        <f>(1+AQ55)/(1+LOOKUP($B55,Prix!$B$6:$B$127,Prix!$J$6:$J$127))-1</f>
        <v>1.0000000000000009E-2</v>
      </c>
      <c r="V55" s="266">
        <f>(1+AR55)/(1+LOOKUP($B55,Prix!$B$6:$B$127,Prix!$J$6:$J$127))-1</f>
        <v>9.9998573785220479E-3</v>
      </c>
      <c r="W55" s="266">
        <f>(1+AS55)/(1+LOOKUP($B55,Prix!$B$6:$B$127,Prix!$J$6:$J$127))-1</f>
        <v>1.0313771447981734E-2</v>
      </c>
      <c r="X55" s="266">
        <f>(1+AT55)/(1+LOOKUP($B55,Prix!$B$6:$B$127,Prix!$J$6:$J$127))-1</f>
        <v>1.0000000000000009E-2</v>
      </c>
      <c r="Y55" s="291">
        <f>(C55+1)*(1+Prix!I125)-1</f>
        <v>2.7675000000000116E-2</v>
      </c>
      <c r="Z55" s="117">
        <v>2.7801382844741207E-2</v>
      </c>
      <c r="AA55" s="117">
        <v>2.7801382844741207E-2</v>
      </c>
      <c r="AB55" s="117">
        <v>2.7675000000000116E-2</v>
      </c>
      <c r="AC55" s="117">
        <v>2.7675000000000116E-2</v>
      </c>
      <c r="AD55" s="117">
        <v>2.7675000000000116E-2</v>
      </c>
      <c r="AE55" s="117">
        <v>2.7675000000000116E-2</v>
      </c>
      <c r="AF55" s="117">
        <v>2.7675000000000116E-2</v>
      </c>
      <c r="AG55" s="117">
        <v>2.7675000000000116E-2</v>
      </c>
      <c r="AH55" s="117">
        <v>2.7675000000000116E-2</v>
      </c>
      <c r="AI55" s="117">
        <v>2.7675000000000116E-2</v>
      </c>
      <c r="AJ55" s="117">
        <v>2.7675000000000116E-2</v>
      </c>
      <c r="AK55" s="117">
        <v>2.7675000000000116E-2</v>
      </c>
      <c r="AL55" s="117">
        <v>2.7675000000000116E-2</v>
      </c>
      <c r="AM55" s="117">
        <v>2.7675000000000116E-2</v>
      </c>
      <c r="AN55" s="117">
        <v>2.7675000000000116E-2</v>
      </c>
      <c r="AO55" s="117">
        <v>2.7675000000000116E-2</v>
      </c>
      <c r="AP55" s="117">
        <v>2.7675000000000116E-2</v>
      </c>
      <c r="AQ55" s="117">
        <v>2.7675000000000116E-2</v>
      </c>
      <c r="AR55" s="117">
        <v>2.7674854882646205E-2</v>
      </c>
      <c r="AS55" s="117">
        <v>2.7994262448321594E-2</v>
      </c>
      <c r="AT55" s="120">
        <v>2.7675000000000116E-2</v>
      </c>
    </row>
    <row r="56" spans="2:46" x14ac:dyDescent="0.25">
      <c r="B56" s="146">
        <f t="shared" si="1"/>
        <v>2069</v>
      </c>
      <c r="C56" s="147">
        <v>0.01</v>
      </c>
      <c r="D56" s="148">
        <f>(1+Z56)/(1+LOOKUP($B56,Prix!$B$6:$B$127,Prix!$J$6:$J$127))-1</f>
        <v>1.0124209184020794E-2</v>
      </c>
      <c r="E56" s="148">
        <f>(1+AA56)/(1+LOOKUP($B56,Prix!$B$6:$B$127,Prix!$J$6:$J$127))-1</f>
        <v>1.0124209184020794E-2</v>
      </c>
      <c r="F56" s="148">
        <f>(1+AB56)/(1+LOOKUP($B56,Prix!$B$6:$B$127,Prix!$J$6:$J$127))-1</f>
        <v>1.0000000000000009E-2</v>
      </c>
      <c r="G56" s="148">
        <f>(1+AC56)/(1+LOOKUP($B56,Prix!$B$6:$B$127,Prix!$J$6:$J$127))-1</f>
        <v>1.0000000000000009E-2</v>
      </c>
      <c r="H56" s="148">
        <f>(1+AD56)/(1+LOOKUP($B56,Prix!$B$6:$B$127,Prix!$J$6:$J$127))-1</f>
        <v>1.0000000000000009E-2</v>
      </c>
      <c r="I56" s="148">
        <f>(1+AE56)/(1+LOOKUP($B56,Prix!$B$6:$B$127,Prix!$J$6:$J$127))-1</f>
        <v>1.0000000000000009E-2</v>
      </c>
      <c r="J56" s="148">
        <f>(1+AF56)/(1+LOOKUP($B56,Prix!$B$6:$B$127,Prix!$J$6:$J$127))-1</f>
        <v>1.0000000000000009E-2</v>
      </c>
      <c r="K56" s="148">
        <f>(1+AG56)/(1+LOOKUP($B56,Prix!$B$6:$B$127,Prix!$J$6:$J$127))-1</f>
        <v>1.0000000000000009E-2</v>
      </c>
      <c r="L56" s="148">
        <f>(1+AH56)/(1+LOOKUP($B56,Prix!$B$6:$B$127,Prix!$J$6:$J$127))-1</f>
        <v>1.0000000000000009E-2</v>
      </c>
      <c r="M56" s="148">
        <f>(1+AI56)/(1+LOOKUP($B56,Prix!$B$6:$B$127,Prix!$J$6:$J$127))-1</f>
        <v>1.0000000000000009E-2</v>
      </c>
      <c r="N56" s="148">
        <f>(1+AJ56)/(1+LOOKUP($B56,Prix!$B$6:$B$127,Prix!$J$6:$J$127))-1</f>
        <v>1.0000000000000009E-2</v>
      </c>
      <c r="O56" s="148">
        <f>(1+AK56)/(1+LOOKUP($B56,Prix!$B$6:$B$127,Prix!$J$6:$J$127))-1</f>
        <v>1.0000000000000009E-2</v>
      </c>
      <c r="P56" s="148">
        <f>(1+AL56)/(1+LOOKUP($B56,Prix!$B$6:$B$127,Prix!$J$6:$J$127))-1</f>
        <v>1.0000000000000009E-2</v>
      </c>
      <c r="Q56" s="148">
        <f>(1+AM56)/(1+LOOKUP($B56,Prix!$B$6:$B$127,Prix!$J$6:$J$127))-1</f>
        <v>1.0000000000000009E-2</v>
      </c>
      <c r="R56" s="148">
        <f>(1+AN56)/(1+LOOKUP($B56,Prix!$B$6:$B$127,Prix!$J$6:$J$127))-1</f>
        <v>1.0000000000000009E-2</v>
      </c>
      <c r="S56" s="266">
        <f>(1+AO56)/(1+LOOKUP($B56,Prix!$B$6:$B$127,Prix!$J$6:$J$127))-1</f>
        <v>1.0000000000000009E-2</v>
      </c>
      <c r="T56" s="266">
        <f>(1+AP56)/(1+LOOKUP($B56,Prix!$B$6:$B$127,Prix!$J$6:$J$127))-1</f>
        <v>1.0000000000000009E-2</v>
      </c>
      <c r="U56" s="266">
        <f>(1+AQ56)/(1+LOOKUP($B56,Prix!$B$6:$B$127,Prix!$J$6:$J$127))-1</f>
        <v>1.0000000000000009E-2</v>
      </c>
      <c r="V56" s="266">
        <f>(1+AR56)/(1+LOOKUP($B56,Prix!$B$6:$B$127,Prix!$J$6:$J$127))-1</f>
        <v>9.9998311191715761E-3</v>
      </c>
      <c r="W56" s="266">
        <f>(1+AS56)/(1+LOOKUP($B56,Prix!$B$6:$B$127,Prix!$J$6:$J$127))-1</f>
        <v>1.0313771447981734E-2</v>
      </c>
      <c r="X56" s="266">
        <f>(1+AT56)/(1+LOOKUP($B56,Prix!$B$6:$B$127,Prix!$J$6:$J$127))-1</f>
        <v>1.0000000000000009E-2</v>
      </c>
      <c r="Y56" s="291">
        <f>(C56+1)*(1+Prix!I126)-1</f>
        <v>2.7675000000000116E-2</v>
      </c>
      <c r="Z56" s="117">
        <v>2.7801382844741207E-2</v>
      </c>
      <c r="AA56" s="117">
        <v>2.7801382844741207E-2</v>
      </c>
      <c r="AB56" s="117">
        <v>2.7675000000000116E-2</v>
      </c>
      <c r="AC56" s="117">
        <v>2.7675000000000116E-2</v>
      </c>
      <c r="AD56" s="117">
        <v>2.7675000000000116E-2</v>
      </c>
      <c r="AE56" s="117">
        <v>2.7675000000000116E-2</v>
      </c>
      <c r="AF56" s="117">
        <v>2.7675000000000116E-2</v>
      </c>
      <c r="AG56" s="117">
        <v>2.7675000000000116E-2</v>
      </c>
      <c r="AH56" s="117">
        <v>2.7675000000000116E-2</v>
      </c>
      <c r="AI56" s="117">
        <v>2.7675000000000116E-2</v>
      </c>
      <c r="AJ56" s="117">
        <v>2.7675000000000116E-2</v>
      </c>
      <c r="AK56" s="117">
        <v>2.7675000000000116E-2</v>
      </c>
      <c r="AL56" s="117">
        <v>2.7675000000000116E-2</v>
      </c>
      <c r="AM56" s="117">
        <v>2.7675000000000116E-2</v>
      </c>
      <c r="AN56" s="117">
        <v>2.7675000000000116E-2</v>
      </c>
      <c r="AO56" s="117">
        <v>2.7675000000000116E-2</v>
      </c>
      <c r="AP56" s="117">
        <v>2.7675000000000116E-2</v>
      </c>
      <c r="AQ56" s="117">
        <v>2.7675000000000116E-2</v>
      </c>
      <c r="AR56" s="117">
        <v>2.7674828163757104E-2</v>
      </c>
      <c r="AS56" s="117">
        <v>2.7994262448321594E-2</v>
      </c>
      <c r="AT56" s="120">
        <v>2.7675000000000116E-2</v>
      </c>
    </row>
    <row r="57" spans="2:46" ht="15.75" thickBot="1" x14ac:dyDescent="0.3">
      <c r="B57" s="149">
        <f t="shared" si="1"/>
        <v>2070</v>
      </c>
      <c r="C57" s="150">
        <v>0.01</v>
      </c>
      <c r="D57" s="151">
        <f>(1+Z57)/(1+LOOKUP($B57,Prix!$B$6:$B$127,Prix!$J$6:$J$127))-1</f>
        <v>1.0124209184020794E-2</v>
      </c>
      <c r="E57" s="151">
        <f>(1+AA57)/(1+LOOKUP($B57,Prix!$B$6:$B$127,Prix!$J$6:$J$127))-1</f>
        <v>1.0124209184020794E-2</v>
      </c>
      <c r="F57" s="151">
        <f>(1+AB57)/(1+LOOKUP($B57,Prix!$B$6:$B$127,Prix!$J$6:$J$127))-1</f>
        <v>1.0000000000000009E-2</v>
      </c>
      <c r="G57" s="151">
        <f>(1+AC57)/(1+LOOKUP($B57,Prix!$B$6:$B$127,Prix!$J$6:$J$127))-1</f>
        <v>1.0000000000000009E-2</v>
      </c>
      <c r="H57" s="151">
        <f>(1+AD57)/(1+LOOKUP($B57,Prix!$B$6:$B$127,Prix!$J$6:$J$127))-1</f>
        <v>1.0000000000000009E-2</v>
      </c>
      <c r="I57" s="151">
        <f>(1+AE57)/(1+LOOKUP($B57,Prix!$B$6:$B$127,Prix!$J$6:$J$127))-1</f>
        <v>1.0000000000000009E-2</v>
      </c>
      <c r="J57" s="151">
        <f>(1+AF57)/(1+LOOKUP($B57,Prix!$B$6:$B$127,Prix!$J$6:$J$127))-1</f>
        <v>1.0000000000000009E-2</v>
      </c>
      <c r="K57" s="151">
        <f>(1+AG57)/(1+LOOKUP($B57,Prix!$B$6:$B$127,Prix!$J$6:$J$127))-1</f>
        <v>1.0000000000000009E-2</v>
      </c>
      <c r="L57" s="151">
        <f>(1+AH57)/(1+LOOKUP($B57,Prix!$B$6:$B$127,Prix!$J$6:$J$127))-1</f>
        <v>1.0000000000000009E-2</v>
      </c>
      <c r="M57" s="151">
        <f>(1+AI57)/(1+LOOKUP($B57,Prix!$B$6:$B$127,Prix!$J$6:$J$127))-1</f>
        <v>1.0000000000000009E-2</v>
      </c>
      <c r="N57" s="151">
        <f>(1+AJ57)/(1+LOOKUP($B57,Prix!$B$6:$B$127,Prix!$J$6:$J$127))-1</f>
        <v>1.0000000000000009E-2</v>
      </c>
      <c r="O57" s="151">
        <f>(1+AK57)/(1+LOOKUP($B57,Prix!$B$6:$B$127,Prix!$J$6:$J$127))-1</f>
        <v>1.0000000000000009E-2</v>
      </c>
      <c r="P57" s="151">
        <f>(1+AL57)/(1+LOOKUP($B57,Prix!$B$6:$B$127,Prix!$J$6:$J$127))-1</f>
        <v>1.0000000000000009E-2</v>
      </c>
      <c r="Q57" s="151">
        <f>(1+AM57)/(1+LOOKUP($B57,Prix!$B$6:$B$127,Prix!$J$6:$J$127))-1</f>
        <v>1.0000000000000009E-2</v>
      </c>
      <c r="R57" s="151">
        <f>(1+AN57)/(1+LOOKUP($B57,Prix!$B$6:$B$127,Prix!$J$6:$J$127))-1</f>
        <v>1.0000000000000009E-2</v>
      </c>
      <c r="S57" s="267">
        <f>(1+AO57)/(1+LOOKUP($B57,Prix!$B$6:$B$127,Prix!$J$6:$J$127))-1</f>
        <v>1.0000000000000009E-2</v>
      </c>
      <c r="T57" s="267">
        <f>(1+AP57)/(1+LOOKUP($B57,Prix!$B$6:$B$127,Prix!$J$6:$J$127))-1</f>
        <v>1.0000000000000009E-2</v>
      </c>
      <c r="U57" s="267">
        <f>(1+AQ57)/(1+LOOKUP($B57,Prix!$B$6:$B$127,Prix!$J$6:$J$127))-1</f>
        <v>1.0000000000000009E-2</v>
      </c>
      <c r="V57" s="267">
        <f>(1+AR57)/(1+LOOKUP($B57,Prix!$B$6:$B$127,Prix!$J$6:$J$127))-1</f>
        <v>1.0000069144935564E-2</v>
      </c>
      <c r="W57" s="267">
        <f>(1+AS57)/(1+LOOKUP($B57,Prix!$B$6:$B$127,Prix!$J$6:$J$127))-1</f>
        <v>1.0313771447981734E-2</v>
      </c>
      <c r="X57" s="267">
        <f>(1+AT57)/(1+LOOKUP($B57,Prix!$B$6:$B$127,Prix!$J$6:$J$127))-1</f>
        <v>1.0000000000000009E-2</v>
      </c>
      <c r="Y57" s="292">
        <f>(C57+1)*(1+Prix!I127)-1</f>
        <v>2.7675000000000116E-2</v>
      </c>
      <c r="Z57" s="125">
        <v>2.7801382844741207E-2</v>
      </c>
      <c r="AA57" s="125">
        <v>2.7801382844741207E-2</v>
      </c>
      <c r="AB57" s="125">
        <v>2.7675000000000116E-2</v>
      </c>
      <c r="AC57" s="125">
        <v>2.7675000000000116E-2</v>
      </c>
      <c r="AD57" s="125">
        <v>2.7675000000000116E-2</v>
      </c>
      <c r="AE57" s="125">
        <v>2.7675000000000116E-2</v>
      </c>
      <c r="AF57" s="125">
        <v>2.7675000000000116E-2</v>
      </c>
      <c r="AG57" s="125">
        <v>2.7675000000000116E-2</v>
      </c>
      <c r="AH57" s="125">
        <v>2.7675000000000116E-2</v>
      </c>
      <c r="AI57" s="125">
        <v>2.7675000000000116E-2</v>
      </c>
      <c r="AJ57" s="125">
        <v>2.7675000000000116E-2</v>
      </c>
      <c r="AK57" s="125">
        <v>2.7675000000000116E-2</v>
      </c>
      <c r="AL57" s="125">
        <v>2.7675000000000116E-2</v>
      </c>
      <c r="AM57" s="125">
        <v>2.7675000000000116E-2</v>
      </c>
      <c r="AN57" s="125">
        <v>2.7675000000000116E-2</v>
      </c>
      <c r="AO57" s="125">
        <v>2.7675000000000116E-2</v>
      </c>
      <c r="AP57" s="125">
        <v>2.7675000000000116E-2</v>
      </c>
      <c r="AQ57" s="125">
        <v>2.7675000000000116E-2</v>
      </c>
      <c r="AR57" s="125">
        <v>2.7675070354971965E-2</v>
      </c>
      <c r="AS57" s="125">
        <v>2.7994262448321594E-2</v>
      </c>
      <c r="AT57" s="127">
        <v>2.7675000000000116E-2</v>
      </c>
    </row>
  </sheetData>
  <mergeCells count="3">
    <mergeCell ref="B4:B5"/>
    <mergeCell ref="C4:X4"/>
    <mergeCell ref="Y4:AT4"/>
  </mergeCells>
  <pageMargins left="0.7" right="0.7"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AT57"/>
  <sheetViews>
    <sheetView zoomScaleNormal="100" workbookViewId="0">
      <selection activeCell="Z1" sqref="Z1:Z1048576"/>
    </sheetView>
  </sheetViews>
  <sheetFormatPr baseColWidth="10" defaultColWidth="10.85546875" defaultRowHeight="15" x14ac:dyDescent="0.25"/>
  <cols>
    <col min="1" max="1" width="2.42578125" style="1" customWidth="1"/>
    <col min="2" max="2" width="7.7109375" style="1" customWidth="1"/>
    <col min="3" max="3" width="10.85546875" style="2"/>
    <col min="4" max="4" width="11.7109375" style="3" customWidth="1"/>
    <col min="5" max="25" width="10.85546875" style="3"/>
    <col min="26" max="16384" width="10.85546875" style="1"/>
  </cols>
  <sheetData>
    <row r="1" spans="2:46" ht="23.25" x14ac:dyDescent="0.35">
      <c r="B1" s="58" t="s">
        <v>1</v>
      </c>
    </row>
    <row r="3" spans="2:46" ht="15.75" thickBot="1" x14ac:dyDescent="0.3">
      <c r="B3" s="207" t="s">
        <v>103</v>
      </c>
      <c r="C3" s="4"/>
      <c r="D3" s="5"/>
      <c r="E3" s="5"/>
      <c r="F3" s="5"/>
      <c r="G3" s="5"/>
      <c r="H3" s="5"/>
      <c r="I3" s="5"/>
      <c r="J3" s="215"/>
      <c r="K3" s="162"/>
      <c r="L3" s="162"/>
      <c r="M3" s="162"/>
      <c r="N3" s="162"/>
      <c r="O3" s="162"/>
      <c r="P3" s="162"/>
      <c r="Q3" s="162"/>
      <c r="R3" s="162"/>
      <c r="S3" s="162"/>
      <c r="T3" s="162"/>
      <c r="U3" s="162"/>
      <c r="V3" s="162"/>
      <c r="W3" s="162"/>
      <c r="X3" s="162"/>
      <c r="Y3" s="162"/>
      <c r="Z3" s="162"/>
      <c r="AA3" s="162"/>
      <c r="AB3" s="162"/>
      <c r="AC3" s="162"/>
    </row>
    <row r="4" spans="2:46" ht="27.75" customHeight="1" x14ac:dyDescent="0.2">
      <c r="B4" s="400" t="s">
        <v>0</v>
      </c>
      <c r="C4" s="402" t="s">
        <v>4</v>
      </c>
      <c r="D4" s="403"/>
      <c r="E4" s="403"/>
      <c r="F4" s="403"/>
      <c r="G4" s="403"/>
      <c r="H4" s="403"/>
      <c r="I4" s="403"/>
      <c r="J4" s="403"/>
      <c r="K4" s="403"/>
      <c r="L4" s="403"/>
      <c r="M4" s="403"/>
      <c r="N4" s="403"/>
      <c r="O4" s="403"/>
      <c r="P4" s="403"/>
      <c r="Q4" s="403"/>
      <c r="R4" s="403"/>
      <c r="S4" s="403"/>
      <c r="T4" s="403"/>
      <c r="U4" s="403"/>
      <c r="V4" s="403"/>
      <c r="W4" s="403"/>
      <c r="X4" s="403"/>
      <c r="Y4" s="404" t="s">
        <v>3</v>
      </c>
      <c r="Z4" s="403"/>
      <c r="AA4" s="403"/>
      <c r="AB4" s="403"/>
      <c r="AC4" s="403"/>
      <c r="AD4" s="403"/>
      <c r="AE4" s="403"/>
      <c r="AF4" s="403"/>
      <c r="AG4" s="403"/>
      <c r="AH4" s="403"/>
      <c r="AI4" s="403"/>
      <c r="AJ4" s="403"/>
      <c r="AK4" s="403"/>
      <c r="AL4" s="403"/>
      <c r="AM4" s="403"/>
      <c r="AN4" s="403"/>
      <c r="AO4" s="403"/>
      <c r="AP4" s="403"/>
      <c r="AQ4" s="403"/>
      <c r="AR4" s="403"/>
      <c r="AS4" s="403"/>
      <c r="AT4" s="405"/>
    </row>
    <row r="5" spans="2:46" s="6" customFormat="1" ht="44.25" customHeight="1" thickBot="1" x14ac:dyDescent="0.25">
      <c r="B5" s="401"/>
      <c r="C5" s="7" t="s">
        <v>2</v>
      </c>
      <c r="D5" s="8" t="str">
        <f>Z5</f>
        <v>CNAV</v>
      </c>
      <c r="E5" s="8" t="str">
        <f t="shared" ref="E5:X5" si="0">AA5</f>
        <v>MSA_SA</v>
      </c>
      <c r="F5" s="8" t="str">
        <f t="shared" si="0"/>
        <v>FPE civils et militaires</v>
      </c>
      <c r="G5" s="8" t="str">
        <f t="shared" si="0"/>
        <v>FSPOEIE</v>
      </c>
      <c r="H5" s="8" t="str">
        <f t="shared" si="0"/>
        <v>CNRACL</v>
      </c>
      <c r="I5" s="8" t="str">
        <f t="shared" si="0"/>
        <v>CANSSM</v>
      </c>
      <c r="J5" s="8" t="str">
        <f t="shared" si="0"/>
        <v>SNCF</v>
      </c>
      <c r="K5" s="8" t="str">
        <f t="shared" si="0"/>
        <v>RATP</v>
      </c>
      <c r="L5" s="8" t="str">
        <f t="shared" si="0"/>
        <v>ENIM</v>
      </c>
      <c r="M5" s="8" t="str">
        <f t="shared" si="0"/>
        <v>CNIEG</v>
      </c>
      <c r="N5" s="8" t="str">
        <f t="shared" si="0"/>
        <v>CRPCEN</v>
      </c>
      <c r="O5" s="8" t="str">
        <f t="shared" si="0"/>
        <v>BDF</v>
      </c>
      <c r="P5" s="8" t="str">
        <f t="shared" si="0"/>
        <v>MSA_EXA</v>
      </c>
      <c r="Q5" s="8" t="str">
        <f t="shared" si="0"/>
        <v>Régime général des non salariés</v>
      </c>
      <c r="R5" s="8" t="str">
        <f t="shared" si="0"/>
        <v>Auto-entrepreneurs SSI</v>
      </c>
      <c r="S5" s="265" t="str">
        <f t="shared" si="0"/>
        <v>CNAVPL_RB</v>
      </c>
      <c r="T5" s="265" t="str">
        <f t="shared" si="0"/>
        <v>Auto-entrepreneurs CNAVPL</v>
      </c>
      <c r="U5" s="265" t="str">
        <f t="shared" si="0"/>
        <v>CNBF_RB</v>
      </c>
      <c r="V5" s="265" t="str">
        <f t="shared" si="0"/>
        <v>CRPNPAC</v>
      </c>
      <c r="W5" s="265" t="str">
        <f t="shared" si="0"/>
        <v>AGIRC-ARRCO</v>
      </c>
      <c r="X5" s="265" t="str">
        <f t="shared" si="0"/>
        <v>IRCANTEC</v>
      </c>
      <c r="Y5" s="290" t="str">
        <f>C5</f>
        <v>SMPT Ensemble</v>
      </c>
      <c r="Z5" s="8" t="s">
        <v>50</v>
      </c>
      <c r="AA5" s="8" t="s">
        <v>78</v>
      </c>
      <c r="AB5" s="8" t="s">
        <v>61</v>
      </c>
      <c r="AC5" s="8" t="s">
        <v>51</v>
      </c>
      <c r="AD5" s="8" t="s">
        <v>52</v>
      </c>
      <c r="AE5" s="8" t="s">
        <v>53</v>
      </c>
      <c r="AF5" s="8" t="s">
        <v>54</v>
      </c>
      <c r="AG5" s="8" t="s">
        <v>55</v>
      </c>
      <c r="AH5" s="8" t="s">
        <v>56</v>
      </c>
      <c r="AI5" s="8" t="s">
        <v>57</v>
      </c>
      <c r="AJ5" s="8" t="s">
        <v>58</v>
      </c>
      <c r="AK5" s="8" t="s">
        <v>59</v>
      </c>
      <c r="AL5" s="8" t="s">
        <v>79</v>
      </c>
      <c r="AM5" s="8" t="s">
        <v>80</v>
      </c>
      <c r="AN5" s="8" t="s">
        <v>88</v>
      </c>
      <c r="AO5" s="265" t="s">
        <v>81</v>
      </c>
      <c r="AP5" s="265" t="s">
        <v>92</v>
      </c>
      <c r="AQ5" s="265" t="s">
        <v>82</v>
      </c>
      <c r="AR5" s="265" t="s">
        <v>89</v>
      </c>
      <c r="AS5" s="265" t="s">
        <v>91</v>
      </c>
      <c r="AT5" s="9" t="s">
        <v>90</v>
      </c>
    </row>
    <row r="6" spans="2:46" x14ac:dyDescent="0.25">
      <c r="B6" s="346">
        <v>2019</v>
      </c>
      <c r="C6" s="347">
        <v>6.0999999999999995E-3</v>
      </c>
      <c r="D6" s="348"/>
      <c r="E6" s="348"/>
      <c r="F6" s="348"/>
      <c r="G6" s="348"/>
      <c r="H6" s="348"/>
      <c r="I6" s="348"/>
      <c r="J6" s="348"/>
      <c r="K6" s="348"/>
      <c r="L6" s="348"/>
      <c r="M6" s="348"/>
      <c r="N6" s="348"/>
      <c r="O6" s="348"/>
      <c r="P6" s="348"/>
      <c r="Q6" s="348"/>
      <c r="R6" s="349"/>
      <c r="S6" s="349"/>
      <c r="T6" s="349"/>
      <c r="U6" s="349"/>
      <c r="V6" s="349"/>
      <c r="W6" s="349"/>
      <c r="X6" s="349"/>
      <c r="Y6" s="350"/>
      <c r="Z6" s="351"/>
      <c r="AA6" s="351"/>
      <c r="AB6" s="351"/>
      <c r="AC6" s="351"/>
      <c r="AD6" s="351"/>
      <c r="AE6" s="351"/>
      <c r="AF6" s="351"/>
      <c r="AG6" s="351"/>
      <c r="AH6" s="351"/>
      <c r="AI6" s="351"/>
      <c r="AJ6" s="351"/>
      <c r="AK6" s="351"/>
      <c r="AL6" s="351"/>
      <c r="AM6" s="351"/>
      <c r="AN6" s="351"/>
      <c r="AO6" s="351"/>
      <c r="AP6" s="351"/>
      <c r="AQ6" s="351"/>
      <c r="AR6" s="351"/>
      <c r="AS6" s="351"/>
      <c r="AT6" s="352"/>
    </row>
    <row r="7" spans="2:46" x14ac:dyDescent="0.25">
      <c r="B7" s="146">
        <f t="shared" ref="B7:B57" si="1">B6+1</f>
        <v>2020</v>
      </c>
      <c r="C7" s="147">
        <v>-3.78E-2</v>
      </c>
      <c r="D7" s="148">
        <f>(1+Z7)/(1+LOOKUP($B7,Prix!$B$6:$B$127,Prix!$K$6:$K$127))-1</f>
        <v>-5.0256001145803531E-2</v>
      </c>
      <c r="E7" s="148">
        <f>(1+AA7)/(1+LOOKUP($B7,Prix!$B$6:$B$127,Prix!$K$6:$K$127))-1</f>
        <v>-5.079443815181317E-2</v>
      </c>
      <c r="F7" s="148">
        <f>(1+AB7)/(1+LOOKUP($B7,Prix!$B$6:$B$127,Prix!$K$6:$K$127))-1</f>
        <v>7.7779240881183931E-3</v>
      </c>
      <c r="G7" s="148">
        <f>(1+AC7)/(1+LOOKUP($B7,Prix!$B$6:$B$127,Prix!$K$6:$K$127))-1</f>
        <v>-6.040713161326039E-5</v>
      </c>
      <c r="H7" s="148">
        <f>(1+AD7)/(1+LOOKUP($B7,Prix!$B$6:$B$127,Prix!$K$6:$K$127))-1</f>
        <v>1.1024165537308006E-2</v>
      </c>
      <c r="I7" s="148">
        <f>(1+AE7)/(1+LOOKUP($B7,Prix!$B$6:$B$127,Prix!$K$6:$K$127))-1</f>
        <v>-1.5812891950583885E-2</v>
      </c>
      <c r="J7" s="148">
        <f>(1+AF7)/(1+LOOKUP($B7,Prix!$B$6:$B$127,Prix!$K$6:$K$127))-1</f>
        <v>-8.2249345423992981E-2</v>
      </c>
      <c r="K7" s="148">
        <f>(1+AG7)/(1+LOOKUP($B7,Prix!$B$6:$B$127,Prix!$K$6:$K$127))-1</f>
        <v>-6.8992429062673E-2</v>
      </c>
      <c r="L7" s="148">
        <f>(1+AH7)/(1+LOOKUP($B7,Prix!$B$6:$B$127,Prix!$K$6:$K$127))-1</f>
        <v>-2.599229016062754E-2</v>
      </c>
      <c r="M7" s="148">
        <f>(1+AI7)/(1+LOOKUP($B7,Prix!$B$6:$B$127,Prix!$K$6:$K$127))-1</f>
        <v>-1.4316741402334521E-2</v>
      </c>
      <c r="N7" s="148">
        <f>(1+AJ7)/(1+LOOKUP($B7,Prix!$B$6:$B$127,Prix!$K$6:$K$127))-1</f>
        <v>-9.0723690773885535E-2</v>
      </c>
      <c r="O7" s="148">
        <f>(1+AK7)/(1+LOOKUP($B7,Prix!$B$6:$B$127,Prix!$K$6:$K$127))-1</f>
        <v>1.9341186358811546E-2</v>
      </c>
      <c r="P7" s="148">
        <f>(1+AL7)/(1+LOOKUP($B7,Prix!$B$6:$B$127,Prix!$K$6:$K$127))-1</f>
        <v>1.4448122129930629E-2</v>
      </c>
      <c r="Q7" s="148">
        <f>(1+AM7)/(1+LOOKUP($B7,Prix!$B$6:$B$127,Prix!$K$6:$K$127))-1</f>
        <v>-2.8225186344183362E-2</v>
      </c>
      <c r="R7" s="148">
        <f>(1+AN7)/(1+LOOKUP($B7,Prix!$B$6:$B$127,Prix!$K$6:$K$127))-1</f>
        <v>0.44483181144179418</v>
      </c>
      <c r="S7" s="266">
        <f>(1+AO7)/(1+LOOKUP($B7,Prix!$B$6:$B$127,Prix!$K$6:$K$127))-1</f>
        <v>-5.4600862618622736E-2</v>
      </c>
      <c r="T7" s="266">
        <f>(1+AP7)/(1+LOOKUP($B7,Prix!$B$6:$B$127,Prix!$K$6:$K$127))-1</f>
        <v>0.14842662832197018</v>
      </c>
      <c r="U7" s="266">
        <f>(1+AQ7)/(1+LOOKUP($B7,Prix!$B$6:$B$127,Prix!$K$6:$K$127))-1</f>
        <v>-5.6004380624263272E-2</v>
      </c>
      <c r="V7" s="266">
        <f>(1+AR7)/(1+LOOKUP($B7,Prix!$B$6:$B$127,Prix!$K$6:$K$127))-1</f>
        <v>-4.7741812279195051E-3</v>
      </c>
      <c r="W7" s="266">
        <f>(1+AS7)/(1+LOOKUP($B7,Prix!$B$6:$B$127,Prix!$K$6:$K$127))-1</f>
        <v>-5.0256001145803531E-2</v>
      </c>
      <c r="X7" s="266">
        <f>(1+AT7)/(1+LOOKUP($B7,Prix!$B$6:$B$127,Prix!$K$6:$K$127))-1</f>
        <v>1.8640363769351076E-2</v>
      </c>
      <c r="Y7" s="291">
        <v>-4.5699999999999998E-2</v>
      </c>
      <c r="Z7" s="117">
        <v>-4.5699999999999963E-2</v>
      </c>
      <c r="AA7" s="117">
        <v>-4.6241019933218719E-2</v>
      </c>
      <c r="AB7" s="117">
        <v>1.2612318811749512E-2</v>
      </c>
      <c r="AC7" s="117">
        <v>4.7363864636491559E-3</v>
      </c>
      <c r="AD7" s="117">
        <v>1.5874132751820813E-2</v>
      </c>
      <c r="AE7" s="117">
        <v>-1.1091664338334861E-2</v>
      </c>
      <c r="AF7" s="117">
        <v>-7.784681901808288E-2</v>
      </c>
      <c r="AG7" s="117">
        <v>-6.4526308123704634E-2</v>
      </c>
      <c r="AH7" s="117">
        <v>-2.1319893970282222E-2</v>
      </c>
      <c r="AI7" s="117">
        <v>-9.5883366311665386E-3</v>
      </c>
      <c r="AJ7" s="117">
        <v>-8.6361816509153089E-2</v>
      </c>
      <c r="AK7" s="117">
        <v>2.4231051015622507E-2</v>
      </c>
      <c r="AL7" s="117">
        <v>1.9314514349684675E-2</v>
      </c>
      <c r="AM7" s="117">
        <v>-2.3563501542994469E-2</v>
      </c>
      <c r="AN7" s="117">
        <v>0.45176279010168963</v>
      </c>
      <c r="AO7" s="117">
        <v>-5.0065704135549782E-2</v>
      </c>
      <c r="AP7" s="117">
        <v>0.15393572660615895</v>
      </c>
      <c r="AQ7" s="117">
        <v>-5.1475954934079304E-2</v>
      </c>
      <c r="AR7" s="117">
        <v>0</v>
      </c>
      <c r="AS7" s="117">
        <v>-4.5699999999999963E-2</v>
      </c>
      <c r="AT7" s="120">
        <v>2.3526866521770495E-2</v>
      </c>
    </row>
    <row r="8" spans="2:46" x14ac:dyDescent="0.25">
      <c r="B8" s="146">
        <f t="shared" si="1"/>
        <v>2021</v>
      </c>
      <c r="C8" s="147">
        <v>3.32E-2</v>
      </c>
      <c r="D8" s="148">
        <f>(1+Z8)/(1+LOOKUP($B8,Prix!$B$6:$B$127,Prix!$K$6:$K$127))-1</f>
        <v>4.975960544856739E-2</v>
      </c>
      <c r="E8" s="148">
        <f>(1+AA8)/(1+LOOKUP($B8,Prix!$B$6:$B$127,Prix!$K$6:$K$127))-1</f>
        <v>4.9367417625818755E-2</v>
      </c>
      <c r="F8" s="148">
        <f>(1+AB8)/(1+LOOKUP($B8,Prix!$B$6:$B$127,Prix!$K$6:$K$127))-1</f>
        <v>-1.563737887633132E-2</v>
      </c>
      <c r="G8" s="148">
        <f>(1+AC8)/(1+LOOKUP($B8,Prix!$B$6:$B$127,Prix!$K$6:$K$127))-1</f>
        <v>-1.2757322618370814E-3</v>
      </c>
      <c r="H8" s="148">
        <f>(1+AD8)/(1+LOOKUP($B8,Prix!$B$6:$B$127,Prix!$K$6:$K$127))-1</f>
        <v>2.7920393749242711E-2</v>
      </c>
      <c r="I8" s="148">
        <f>(1+AE8)/(1+LOOKUP($B8,Prix!$B$6:$B$127,Prix!$K$6:$K$127))-1</f>
        <v>5.0320894907380787E-2</v>
      </c>
      <c r="J8" s="148">
        <f>(1+AF8)/(1+LOOKUP($B8,Prix!$B$6:$B$127,Prix!$K$6:$K$127))-1</f>
        <v>7.3143569706112688E-2</v>
      </c>
      <c r="K8" s="148">
        <f>(1+AG8)/(1+LOOKUP($B8,Prix!$B$6:$B$127,Prix!$K$6:$K$127))-1</f>
        <v>2.0237978404286538E-2</v>
      </c>
      <c r="L8" s="148">
        <f>(1+AH8)/(1+LOOKUP($B8,Prix!$B$6:$B$127,Prix!$K$6:$K$127))-1</f>
        <v>2.4879085284428504E-2</v>
      </c>
      <c r="M8" s="148">
        <f>(1+AI8)/(1+LOOKUP($B8,Prix!$B$6:$B$127,Prix!$K$6:$K$127))-1</f>
        <v>-4.8283134883916445E-2</v>
      </c>
      <c r="N8" s="148">
        <f>(1+AJ8)/(1+LOOKUP($B8,Prix!$B$6:$B$127,Prix!$K$6:$K$127))-1</f>
        <v>8.0211040945203038E-2</v>
      </c>
      <c r="O8" s="148">
        <f>(1+AK8)/(1+LOOKUP($B8,Prix!$B$6:$B$127,Prix!$K$6:$K$127))-1</f>
        <v>2.6741737310149283E-2</v>
      </c>
      <c r="P8" s="148">
        <f>(1+AL8)/(1+LOOKUP($B8,Prix!$B$6:$B$127,Prix!$K$6:$K$127))-1</f>
        <v>3.4363352576112227E-3</v>
      </c>
      <c r="Q8" s="148">
        <f>(1+AM8)/(1+LOOKUP($B8,Prix!$B$6:$B$127,Prix!$K$6:$K$127))-1</f>
        <v>2.2366415827450137E-2</v>
      </c>
      <c r="R8" s="148">
        <f>(1+AN8)/(1+LOOKUP($B8,Prix!$B$6:$B$127,Prix!$K$6:$K$127))-1</f>
        <v>-9.6599203097606612E-2</v>
      </c>
      <c r="S8" s="266">
        <f>(1+AO8)/(1+LOOKUP($B8,Prix!$B$6:$B$127,Prix!$K$6:$K$127))-1</f>
        <v>3.3382956343768422E-2</v>
      </c>
      <c r="T8" s="266">
        <f>(1+AP8)/(1+LOOKUP($B8,Prix!$B$6:$B$127,Prix!$K$6:$K$127))-1</f>
        <v>-8.8132240124857208E-2</v>
      </c>
      <c r="U8" s="266">
        <f>(1+AQ8)/(1+LOOKUP($B8,Prix!$B$6:$B$127,Prix!$K$6:$K$127))-1</f>
        <v>7.0980808910956483E-2</v>
      </c>
      <c r="V8" s="266">
        <f>(1+AR8)/(1+LOOKUP($B8,Prix!$B$6:$B$127,Prix!$K$6:$K$127))-1</f>
        <v>-1.6157820573038939E-2</v>
      </c>
      <c r="W8" s="266">
        <f>(1+AS8)/(1+LOOKUP($B8,Prix!$B$6:$B$127,Prix!$K$6:$K$127))-1</f>
        <v>4.975960544856739E-2</v>
      </c>
      <c r="X8" s="266">
        <f>(1+AT8)/(1+LOOKUP($B8,Prix!$B$6:$B$127,Prix!$K$6:$K$127))-1</f>
        <v>5.2653187303630666E-4</v>
      </c>
      <c r="Y8" s="291">
        <v>6.7000000000000004E-2</v>
      </c>
      <c r="Z8" s="117">
        <v>6.6999999999999948E-2</v>
      </c>
      <c r="AA8" s="117">
        <v>6.6601371204701554E-2</v>
      </c>
      <c r="AB8" s="117">
        <v>5.28989006154168E-4</v>
      </c>
      <c r="AC8" s="117">
        <v>1.5126499577269525E-2</v>
      </c>
      <c r="AD8" s="117">
        <v>4.4802118921100753E-2</v>
      </c>
      <c r="AE8" s="117">
        <v>6.7570507618549325E-2</v>
      </c>
      <c r="AF8" s="117">
        <v>9.0768003391728191E-2</v>
      </c>
      <c r="AG8" s="117">
        <v>3.6993533859794647E-2</v>
      </c>
      <c r="AH8" s="117">
        <v>4.1710862489519718E-2</v>
      </c>
      <c r="AI8" s="117">
        <v>-3.2652914240360098E-2</v>
      </c>
      <c r="AJ8" s="117">
        <v>9.7951545007322283E-2</v>
      </c>
      <c r="AK8" s="117">
        <v>4.360410519111424E-2</v>
      </c>
      <c r="AL8" s="117">
        <v>1.9915954245896206E-2</v>
      </c>
      <c r="AM8" s="117">
        <v>3.9156927001165354E-2</v>
      </c>
      <c r="AN8" s="117">
        <v>-8.176248610465231E-2</v>
      </c>
      <c r="AO8" s="117">
        <v>5.0354394183081741E-2</v>
      </c>
      <c r="AP8" s="117">
        <v>-7.3156468645956818E-2</v>
      </c>
      <c r="AQ8" s="117">
        <v>8.8569723179330762E-2</v>
      </c>
      <c r="AR8" s="117">
        <v>0</v>
      </c>
      <c r="AS8" s="117">
        <v>6.6999999999999948E-2</v>
      </c>
      <c r="AT8" s="120">
        <v>1.6958362626608547E-2</v>
      </c>
    </row>
    <row r="9" spans="2:46" x14ac:dyDescent="0.25">
      <c r="B9" s="146">
        <f t="shared" si="1"/>
        <v>2022</v>
      </c>
      <c r="C9" s="147">
        <v>-2.0000000000000001E-4</v>
      </c>
      <c r="D9" s="148">
        <f>(1+Z9)/(1+LOOKUP($B9,Prix!$B$6:$B$127,Prix!$K$6:$K$127))-1</f>
        <v>4.1657185047672129E-5</v>
      </c>
      <c r="E9" s="148">
        <f>(1+AA9)/(1+LOOKUP($B9,Prix!$B$6:$B$127,Prix!$K$6:$K$127))-1</f>
        <v>4.1657185047894174E-5</v>
      </c>
      <c r="F9" s="148">
        <f>(1+AB9)/(1+LOOKUP($B9,Prix!$B$6:$B$127,Prix!$K$6:$K$127))-1</f>
        <v>-2.8350085034723693E-2</v>
      </c>
      <c r="G9" s="148">
        <f>(1+AC9)/(1+LOOKUP($B9,Prix!$B$6:$B$127,Prix!$K$6:$K$127))-1</f>
        <v>-1.1616202602985903E-2</v>
      </c>
      <c r="H9" s="148">
        <f>(1+AD9)/(1+LOOKUP($B9,Prix!$B$6:$B$127,Prix!$K$6:$K$127))-1</f>
        <v>-1.3651354963357343E-2</v>
      </c>
      <c r="I9" s="148">
        <f>(1+AE9)/(1+LOOKUP($B9,Prix!$B$6:$B$127,Prix!$K$6:$K$127))-1</f>
        <v>-4.2839469903822591E-3</v>
      </c>
      <c r="J9" s="148">
        <f>(1+AF9)/(1+LOOKUP($B9,Prix!$B$6:$B$127,Prix!$K$6:$K$127))-1</f>
        <v>4.7391512828317106E-2</v>
      </c>
      <c r="K9" s="148">
        <f>(1+AG9)/(1+LOOKUP($B9,Prix!$B$6:$B$127,Prix!$K$6:$K$127))-1</f>
        <v>-1.1711784641663447E-2</v>
      </c>
      <c r="L9" s="148">
        <f>(1+AH9)/(1+LOOKUP($B9,Prix!$B$6:$B$127,Prix!$K$6:$K$127))-1</f>
        <v>-1.9351979437106537E-2</v>
      </c>
      <c r="M9" s="148">
        <f>(1+AI9)/(1+LOOKUP($B9,Prix!$B$6:$B$127,Prix!$K$6:$K$127))-1</f>
        <v>-7.17947954230439E-2</v>
      </c>
      <c r="N9" s="148">
        <f>(1+AJ9)/(1+LOOKUP($B9,Prix!$B$6:$B$127,Prix!$K$6:$K$127))-1</f>
        <v>-8.7824814466925694E-2</v>
      </c>
      <c r="O9" s="148">
        <f>(1+AK9)/(1+LOOKUP($B9,Prix!$B$6:$B$127,Prix!$K$6:$K$127))-1</f>
        <v>-0.11281985110346193</v>
      </c>
      <c r="P9" s="148">
        <f>(1+AL9)/(1+LOOKUP($B9,Prix!$B$6:$B$127,Prix!$K$6:$K$127))-1</f>
        <v>-4.9859052832444961E-3</v>
      </c>
      <c r="Q9" s="148">
        <f>(1+AM9)/(1+LOOKUP($B9,Prix!$B$6:$B$127,Prix!$K$6:$K$127))-1</f>
        <v>1.8319469267327193E-2</v>
      </c>
      <c r="R9" s="148">
        <f>(1+AN9)/(1+LOOKUP($B9,Prix!$B$6:$B$127,Prix!$K$6:$K$127))-1</f>
        <v>-8.7625427912759735E-3</v>
      </c>
      <c r="S9" s="266">
        <f>(1+AO9)/(1+LOOKUP($B9,Prix!$B$6:$B$127,Prix!$K$6:$K$127))-1</f>
        <v>-3.4070957336714169E-2</v>
      </c>
      <c r="T9" s="266">
        <f>(1+AP9)/(1+LOOKUP($B9,Prix!$B$6:$B$127,Prix!$K$6:$K$127))-1</f>
        <v>6.9888278814866922E-2</v>
      </c>
      <c r="U9" s="266">
        <f>(1+AQ9)/(1+LOOKUP($B9,Prix!$B$6:$B$127,Prix!$K$6:$K$127))-1</f>
        <v>-1.9036765791356602E-2</v>
      </c>
      <c r="V9" s="266">
        <f>(1+AR9)/(1+LOOKUP($B9,Prix!$B$6:$B$127,Prix!$K$6:$K$127))-1</f>
        <v>-9.5848778401015355E-3</v>
      </c>
      <c r="W9" s="266">
        <f>(1+AS9)/(1+LOOKUP($B9,Prix!$B$6:$B$127,Prix!$K$6:$K$127))-1</f>
        <v>4.1657185047672129E-5</v>
      </c>
      <c r="X9" s="266">
        <f>(1+AT9)/(1+LOOKUP($B9,Prix!$B$6:$B$127,Prix!$K$6:$K$127))-1</f>
        <v>-2.1576571962234836E-2</v>
      </c>
      <c r="Y9" s="291">
        <v>5.2274927395934201E-2</v>
      </c>
      <c r="Z9" s="117">
        <v>5.2274927395934201E-2</v>
      </c>
      <c r="AA9" s="117">
        <v>5.2274927395934423E-2</v>
      </c>
      <c r="AB9" s="117">
        <v>2.2400253407802717E-2</v>
      </c>
      <c r="AC9" s="117">
        <v>4.0008164832687099E-2</v>
      </c>
      <c r="AD9" s="117">
        <v>3.7866714237241306E-2</v>
      </c>
      <c r="AE9" s="117">
        <v>4.7723392180434754E-2</v>
      </c>
      <c r="AF9" s="117">
        <v>0.10209791781963173</v>
      </c>
      <c r="AG9" s="117">
        <v>3.990759043952341E-2</v>
      </c>
      <c r="AH9" s="117">
        <v>3.1868339908404764E-2</v>
      </c>
      <c r="AI9" s="117">
        <v>-2.33136217504476E-2</v>
      </c>
      <c r="AJ9" s="117">
        <v>-4.0180906232412883E-2</v>
      </c>
      <c r="AK9" s="117">
        <v>-6.6481460987306451E-2</v>
      </c>
      <c r="AL9" s="117">
        <v>4.698476983770572E-2</v>
      </c>
      <c r="AM9" s="117">
        <v>7.1507409606700989E-2</v>
      </c>
      <c r="AN9" s="117">
        <v>4.3010874419437961E-2</v>
      </c>
      <c r="AO9" s="117">
        <v>1.6380573684496413E-2</v>
      </c>
      <c r="AP9" s="117">
        <v>0.12576971451435637</v>
      </c>
      <c r="AQ9" s="117">
        <v>3.2200017507845402E-2</v>
      </c>
      <c r="AR9" s="117">
        <v>4.2145587911040172E-2</v>
      </c>
      <c r="AS9" s="117">
        <v>5.2274927395934201E-2</v>
      </c>
      <c r="AT9" s="120">
        <v>2.9527554481071583E-2</v>
      </c>
    </row>
    <row r="10" spans="2:46" x14ac:dyDescent="0.25">
      <c r="B10" s="146">
        <f t="shared" si="1"/>
        <v>2023</v>
      </c>
      <c r="C10" s="147">
        <v>-9.5999999999999992E-3</v>
      </c>
      <c r="D10" s="148">
        <f>(1+Z10)/(1+LOOKUP($B10,Prix!$B$6:$B$127,Prix!$K$6:$K$127))-1</f>
        <v>-5.0634843148712472E-3</v>
      </c>
      <c r="E10" s="148">
        <f>(1+AA10)/(1+LOOKUP($B10,Prix!$B$6:$B$127,Prix!$K$6:$K$127))-1</f>
        <v>-5.0634843148712472E-3</v>
      </c>
      <c r="F10" s="148">
        <f>(1+AB10)/(1+LOOKUP($B10,Prix!$B$6:$B$127,Prix!$K$6:$K$127))-1</f>
        <v>-4.9015748223246725E-5</v>
      </c>
      <c r="G10" s="148">
        <f>(1+AC10)/(1+LOOKUP($B10,Prix!$B$6:$B$127,Prix!$K$6:$K$127))-1</f>
        <v>-4.14666060560831E-3</v>
      </c>
      <c r="H10" s="148">
        <f>(1+AD10)/(1+LOOKUP($B10,Prix!$B$6:$B$127,Prix!$K$6:$K$127))-1</f>
        <v>-1.2911410076343555E-2</v>
      </c>
      <c r="I10" s="148">
        <f>(1+AE10)/(1+LOOKUP($B10,Prix!$B$6:$B$127,Prix!$K$6:$K$127))-1</f>
        <v>-3.4333821688240507E-3</v>
      </c>
      <c r="J10" s="148">
        <f>(1+AF10)/(1+LOOKUP($B10,Prix!$B$6:$B$127,Prix!$K$6:$K$127))-1</f>
        <v>-2.4766159741954619E-2</v>
      </c>
      <c r="K10" s="148">
        <f>(1+AG10)/(1+LOOKUP($B10,Prix!$B$6:$B$127,Prix!$K$6:$K$127))-1</f>
        <v>1.2654667347637982E-3</v>
      </c>
      <c r="L10" s="148">
        <f>(1+AH10)/(1+LOOKUP($B10,Prix!$B$6:$B$127,Prix!$K$6:$K$127))-1</f>
        <v>0.2404995036619344</v>
      </c>
      <c r="M10" s="148">
        <f>(1+AI10)/(1+LOOKUP($B10,Prix!$B$6:$B$127,Prix!$K$6:$K$127))-1</f>
        <v>-1.7409252371977768E-2</v>
      </c>
      <c r="N10" s="148">
        <f>(1+AJ10)/(1+LOOKUP($B10,Prix!$B$6:$B$127,Prix!$K$6:$K$127))-1</f>
        <v>-1.4551226596363875E-2</v>
      </c>
      <c r="O10" s="148">
        <f>(1+AK10)/(1+LOOKUP($B10,Prix!$B$6:$B$127,Prix!$K$6:$K$127))-1</f>
        <v>-0.11983625231056283</v>
      </c>
      <c r="P10" s="148">
        <f>(1+AL10)/(1+LOOKUP($B10,Prix!$B$6:$B$127,Prix!$K$6:$K$127))-1</f>
        <v>9.1202390719178128E-2</v>
      </c>
      <c r="Q10" s="148">
        <f>(1+AM10)/(1+LOOKUP($B10,Prix!$B$6:$B$127,Prix!$K$6:$K$127))-1</f>
        <v>-3.0379562066811139E-2</v>
      </c>
      <c r="R10" s="148">
        <f>(1+AN10)/(1+LOOKUP($B10,Prix!$B$6:$B$127,Prix!$K$6:$K$127))-1</f>
        <v>-4.3402676707686716E-2</v>
      </c>
      <c r="S10" s="266">
        <f>(1+AO10)/(1+LOOKUP($B10,Prix!$B$6:$B$127,Prix!$K$6:$K$127))-1</f>
        <v>-3.5912240900380699E-2</v>
      </c>
      <c r="T10" s="266">
        <f>(1+AP10)/(1+LOOKUP($B10,Prix!$B$6:$B$127,Prix!$K$6:$K$127))-1</f>
        <v>-3.0741924226904693E-2</v>
      </c>
      <c r="U10" s="266">
        <f>(1+AQ10)/(1+LOOKUP($B10,Prix!$B$6:$B$127,Prix!$K$6:$K$127))-1</f>
        <v>-7.4045808982863615E-2</v>
      </c>
      <c r="V10" s="266">
        <f>(1+AR10)/(1+LOOKUP($B10,Prix!$B$6:$B$127,Prix!$K$6:$K$127))-1</f>
        <v>-6.5400570228344446E-3</v>
      </c>
      <c r="W10" s="266">
        <f>(1+AS10)/(1+LOOKUP($B10,Prix!$B$6:$B$127,Prix!$K$6:$K$127))-1</f>
        <v>-5.0634843148712472E-3</v>
      </c>
      <c r="X10" s="266">
        <f>(1+AT10)/(1+LOOKUP($B10,Prix!$B$6:$B$127,Prix!$K$6:$K$127))-1</f>
        <v>1.6730303787457768E-2</v>
      </c>
      <c r="Y10" s="291">
        <v>4.3435340572556713E-2</v>
      </c>
      <c r="Z10" s="117">
        <v>4.3435340572556713E-2</v>
      </c>
      <c r="AA10" s="117">
        <v>4.3435340572556713E-2</v>
      </c>
      <c r="AB10" s="117">
        <v>4.8694242657407516E-2</v>
      </c>
      <c r="AC10" s="117">
        <v>4.4396855447363492E-2</v>
      </c>
      <c r="AD10" s="117">
        <v>3.5204862586661223E-2</v>
      </c>
      <c r="AE10" s="117">
        <v>4.5144903103546463E-2</v>
      </c>
      <c r="AF10" s="117">
        <v>2.2772245470159769E-2</v>
      </c>
      <c r="AG10" s="117">
        <v>5.0072800440431164E-2</v>
      </c>
      <c r="AH10" s="117">
        <v>0.30096845545190098</v>
      </c>
      <c r="AI10" s="117">
        <v>3.0487770055028784E-2</v>
      </c>
      <c r="AJ10" s="117">
        <v>3.3485112148246898E-2</v>
      </c>
      <c r="AK10" s="117">
        <v>-7.6932100338557463E-2</v>
      </c>
      <c r="AL10" s="117">
        <v>0.1443937580375132</v>
      </c>
      <c r="AM10" s="117">
        <v>1.6885214213121058E-2</v>
      </c>
      <c r="AN10" s="117">
        <v>3.227279413874129E-3</v>
      </c>
      <c r="AO10" s="117">
        <v>1.1082841366237606E-2</v>
      </c>
      <c r="AP10" s="117">
        <v>1.6505188474828181E-2</v>
      </c>
      <c r="AQ10" s="117">
        <v>-2.8909572191920252E-2</v>
      </c>
      <c r="AR10" s="117">
        <v>4.1886791371552823E-2</v>
      </c>
      <c r="AS10" s="117">
        <v>4.3435340572556713E-2</v>
      </c>
      <c r="AT10" s="120">
        <v>6.6291480991988783E-2</v>
      </c>
    </row>
    <row r="11" spans="2:46" x14ac:dyDescent="0.25">
      <c r="B11" s="146">
        <f t="shared" si="1"/>
        <v>2024</v>
      </c>
      <c r="C11" s="147">
        <v>3.7000000000000002E-3</v>
      </c>
      <c r="D11" s="148">
        <f>(1+Z11)/(1+LOOKUP($B11,Prix!$B$6:$B$127,Prix!$K$6:$K$127))-1</f>
        <v>8.8184777165747352E-3</v>
      </c>
      <c r="E11" s="148">
        <f>(1+AA11)/(1+LOOKUP($B11,Prix!$B$6:$B$127,Prix!$K$6:$K$127))-1</f>
        <v>8.8184777165747352E-3</v>
      </c>
      <c r="F11" s="148">
        <f>(1+AB11)/(1+LOOKUP($B11,Prix!$B$6:$B$127,Prix!$K$6:$K$127))-1</f>
        <v>-1.5115915916452449E-2</v>
      </c>
      <c r="G11" s="148">
        <f>(1+AC11)/(1+LOOKUP($B11,Prix!$B$6:$B$127,Prix!$K$6:$K$127))-1</f>
        <v>1.2069784020340313E-2</v>
      </c>
      <c r="H11" s="148">
        <f>(1+AD11)/(1+LOOKUP($B11,Prix!$B$6:$B$127,Prix!$K$6:$K$127))-1</f>
        <v>2.7281372245453461E-2</v>
      </c>
      <c r="I11" s="148">
        <f>(1+AE11)/(1+LOOKUP($B11,Prix!$B$6:$B$127,Prix!$K$6:$K$127))-1</f>
        <v>-2.2092103403982821E-2</v>
      </c>
      <c r="J11" s="148">
        <f>(1+AF11)/(1+LOOKUP($B11,Prix!$B$6:$B$127,Prix!$K$6:$K$127))-1</f>
        <v>4.9930879043171172E-2</v>
      </c>
      <c r="K11" s="148">
        <f>(1+AG11)/(1+LOOKUP($B11,Prix!$B$6:$B$127,Prix!$K$6:$K$127))-1</f>
        <v>7.5776208005533086E-2</v>
      </c>
      <c r="L11" s="148">
        <f>(1+AH11)/(1+LOOKUP($B11,Prix!$B$6:$B$127,Prix!$K$6:$K$127))-1</f>
        <v>-4.1102195518854523E-2</v>
      </c>
      <c r="M11" s="148">
        <f>(1+AI11)/(1+LOOKUP($B11,Prix!$B$6:$B$127,Prix!$K$6:$K$127))-1</f>
        <v>1.7648144080315564E-2</v>
      </c>
      <c r="N11" s="148">
        <f>(1+AJ11)/(1+LOOKUP($B11,Prix!$B$6:$B$127,Prix!$K$6:$K$127))-1</f>
        <v>3.4506974251105715E-2</v>
      </c>
      <c r="O11" s="148">
        <f>(1+AK11)/(1+LOOKUP($B11,Prix!$B$6:$B$127,Prix!$K$6:$K$127))-1</f>
        <v>-3.7637618086379887E-2</v>
      </c>
      <c r="P11" s="148">
        <f>(1+AL11)/(1+LOOKUP($B11,Prix!$B$6:$B$127,Prix!$K$6:$K$127))-1</f>
        <v>-2.4645271177277217E-2</v>
      </c>
      <c r="Q11" s="148">
        <f>(1+AM11)/(1+LOOKUP($B11,Prix!$B$6:$B$127,Prix!$K$6:$K$127))-1</f>
        <v>3.5183484693892764E-2</v>
      </c>
      <c r="R11" s="148">
        <f>(1+AN11)/(1+LOOKUP($B11,Prix!$B$6:$B$127,Prix!$K$6:$K$127))-1</f>
        <v>-1.902930599290209E-2</v>
      </c>
      <c r="S11" s="266">
        <f>(1+AO11)/(1+LOOKUP($B11,Prix!$B$6:$B$127,Prix!$K$6:$K$127))-1</f>
        <v>6.3352230238731044E-2</v>
      </c>
      <c r="T11" s="266">
        <f>(1+AP11)/(1+LOOKUP($B11,Prix!$B$6:$B$127,Prix!$K$6:$K$127))-1</f>
        <v>0.18814545460107235</v>
      </c>
      <c r="U11" s="266">
        <f>(1+AQ11)/(1+LOOKUP($B11,Prix!$B$6:$B$127,Prix!$K$6:$K$127))-1</f>
        <v>1.5093992280740931E-2</v>
      </c>
      <c r="V11" s="266">
        <f>(1+AR11)/(1+LOOKUP($B11,Prix!$B$6:$B$127,Prix!$K$6:$K$127))-1</f>
        <v>6.6897594501473812E-3</v>
      </c>
      <c r="W11" s="266">
        <f>(1+AS11)/(1+LOOKUP($B11,Prix!$B$6:$B$127,Prix!$K$6:$K$127))-1</f>
        <v>8.8184777165747352E-3</v>
      </c>
      <c r="X11" s="266">
        <f>(1+AT11)/(1+LOOKUP($B11,Prix!$B$6:$B$127,Prix!$K$6:$K$127))-1</f>
        <v>1.1159253109223055E-2</v>
      </c>
      <c r="Y11" s="291">
        <f>(C11+1)*(1+Prix!I81)-1</f>
        <v>2.3779126585511179E-2</v>
      </c>
      <c r="Z11" s="117">
        <v>2.8999999999999915E-2</v>
      </c>
      <c r="AA11" s="117">
        <v>2.8999999999999915E-2</v>
      </c>
      <c r="AB11" s="117">
        <v>4.5867962449193111E-3</v>
      </c>
      <c r="AC11" s="117">
        <v>3.2316349036495939E-2</v>
      </c>
      <c r="AD11" s="117">
        <v>4.7832246722143923E-2</v>
      </c>
      <c r="AE11" s="117">
        <v>-2.5289506245442794E-3</v>
      </c>
      <c r="AF11" s="117">
        <v>7.093485934240884E-2</v>
      </c>
      <c r="AG11" s="117">
        <v>9.7297226893870548E-2</v>
      </c>
      <c r="AH11" s="117">
        <v>-2.1919341679315085E-2</v>
      </c>
      <c r="AI11" s="117">
        <v>3.8006304790188183E-2</v>
      </c>
      <c r="AJ11" s="117">
        <v>5.5202397674023018E-2</v>
      </c>
      <c r="AK11" s="117">
        <v>-1.8385455002213558E-2</v>
      </c>
      <c r="AL11" s="117">
        <v>-5.1331947940865819E-3</v>
      </c>
      <c r="AM11" s="117">
        <v>5.5892441781069557E-2</v>
      </c>
      <c r="AN11" s="117">
        <v>5.9511837856884853E-4</v>
      </c>
      <c r="AO11" s="117">
        <v>8.4624706113942016E-2</v>
      </c>
      <c r="AP11" s="117">
        <v>0.21191443236826846</v>
      </c>
      <c r="AQ11" s="117">
        <v>3.5401056908814121E-2</v>
      </c>
      <c r="AR11" s="117">
        <v>2.6828696495417192E-2</v>
      </c>
      <c r="AS11" s="117">
        <v>2.8999999999999915E-2</v>
      </c>
      <c r="AT11" s="120">
        <v>3.1387602856449481E-2</v>
      </c>
    </row>
    <row r="12" spans="2:46" x14ac:dyDescent="0.25">
      <c r="B12" s="146">
        <f t="shared" si="1"/>
        <v>2025</v>
      </c>
      <c r="C12" s="147">
        <v>3.9000000000000003E-3</v>
      </c>
      <c r="D12" s="148">
        <f>(1+Z12)/(1+LOOKUP($B12,Prix!$B$6:$B$127,Prix!$K$6:$K$127))-1</f>
        <v>9.92028629620334E-3</v>
      </c>
      <c r="E12" s="148">
        <f>(1+AA12)/(1+LOOKUP($B12,Prix!$B$6:$B$127,Prix!$K$6:$K$127))-1</f>
        <v>9.92028629620334E-3</v>
      </c>
      <c r="F12" s="148">
        <f>(1+AB12)/(1+LOOKUP($B12,Prix!$B$6:$B$127,Prix!$K$6:$K$127))-1</f>
        <v>3.4031539375616315E-3</v>
      </c>
      <c r="G12" s="148">
        <f>(1+AC12)/(1+LOOKUP($B12,Prix!$B$6:$B$127,Prix!$K$6:$K$127))-1</f>
        <v>-2.0439012323156813E-3</v>
      </c>
      <c r="H12" s="148">
        <f>(1+AD12)/(1+LOOKUP($B12,Prix!$B$6:$B$127,Prix!$K$6:$K$127))-1</f>
        <v>-2.7767995775592746E-3</v>
      </c>
      <c r="I12" s="148">
        <f>(1+AE12)/(1+LOOKUP($B12,Prix!$B$6:$B$127,Prix!$K$6:$K$127))-1</f>
        <v>-3.8487958745137774E-2</v>
      </c>
      <c r="J12" s="148">
        <f>(1+AF12)/(1+LOOKUP($B12,Prix!$B$6:$B$127,Prix!$K$6:$K$127))-1</f>
        <v>-1.1475188996578067E-3</v>
      </c>
      <c r="K12" s="148">
        <f>(1+AG12)/(1+LOOKUP($B12,Prix!$B$6:$B$127,Prix!$K$6:$K$127))-1</f>
        <v>1.1476104792301767E-2</v>
      </c>
      <c r="L12" s="148">
        <f>(1+AH12)/(1+LOOKUP($B12,Prix!$B$6:$B$127,Prix!$K$6:$K$127))-1</f>
        <v>4.7114551718080433E-2</v>
      </c>
      <c r="M12" s="148">
        <f>(1+AI12)/(1+LOOKUP($B12,Prix!$B$6:$B$127,Prix!$K$6:$K$127))-1</f>
        <v>1.527434989915033E-3</v>
      </c>
      <c r="N12" s="148">
        <f>(1+AJ12)/(1+LOOKUP($B12,Prix!$B$6:$B$127,Prix!$K$6:$K$127))-1</f>
        <v>3.3265986735149244E-3</v>
      </c>
      <c r="O12" s="148">
        <f>(1+AK12)/(1+LOOKUP($B12,Prix!$B$6:$B$127,Prix!$K$6:$K$127))-1</f>
        <v>-2.105952819450474E-3</v>
      </c>
      <c r="P12" s="148">
        <f>(1+AL12)/(1+LOOKUP($B12,Prix!$B$6:$B$127,Prix!$K$6:$K$127))-1</f>
        <v>1.7680902214705085E-2</v>
      </c>
      <c r="Q12" s="148">
        <f>(1+AM12)/(1+LOOKUP($B12,Prix!$B$6:$B$127,Prix!$K$6:$K$127))-1</f>
        <v>1.7680902214705085E-2</v>
      </c>
      <c r="R12" s="148">
        <f>(1+AN12)/(1+LOOKUP($B12,Prix!$B$6:$B$127,Prix!$K$6:$K$127))-1</f>
        <v>1.790037205456807E-2</v>
      </c>
      <c r="S12" s="266">
        <f>(1+AO12)/(1+LOOKUP($B12,Prix!$B$6:$B$127,Prix!$K$6:$K$127))-1</f>
        <v>1.7680902214705085E-2</v>
      </c>
      <c r="T12" s="266">
        <f>(1+AP12)/(1+LOOKUP($B12,Prix!$B$6:$B$127,Prix!$K$6:$K$127))-1</f>
        <v>1.790037205456807E-2</v>
      </c>
      <c r="U12" s="266">
        <f>(1+AQ12)/(1+LOOKUP($B12,Prix!$B$6:$B$127,Prix!$K$6:$K$127))-1</f>
        <v>1.7680902214705085E-2</v>
      </c>
      <c r="V12" s="266">
        <f>(1+AR12)/(1+LOOKUP($B12,Prix!$B$6:$B$127,Prix!$K$6:$K$127))-1</f>
        <v>1.2062906210527524E-2</v>
      </c>
      <c r="W12" s="266">
        <f>(1+AS12)/(1+LOOKUP($B12,Prix!$B$6:$B$127,Prix!$K$6:$K$127))-1</f>
        <v>9.92028629620334E-3</v>
      </c>
      <c r="X12" s="266">
        <f>(1+AT12)/(1+LOOKUP($B12,Prix!$B$6:$B$127,Prix!$K$6:$K$127))-1</f>
        <v>1.4539333825078771E-3</v>
      </c>
      <c r="Y12" s="291">
        <f>(C12+1)*(1+Prix!I82)-1</f>
        <v>1.3367593056251126E-2</v>
      </c>
      <c r="Z12" s="117">
        <v>1.9444655546033918E-2</v>
      </c>
      <c r="AA12" s="117">
        <v>1.9444655546033918E-2</v>
      </c>
      <c r="AB12" s="117">
        <v>1.286606133156476E-2</v>
      </c>
      <c r="AC12" s="117">
        <v>7.367636003600575E-3</v>
      </c>
      <c r="AD12" s="117">
        <v>6.627825831198475E-3</v>
      </c>
      <c r="AE12" s="117">
        <v>-2.9420118596431455E-2</v>
      </c>
      <c r="AF12" s="117">
        <v>8.2724719503119992E-3</v>
      </c>
      <c r="AG12" s="117">
        <v>2.1015146675253726E-2</v>
      </c>
      <c r="AH12" s="117">
        <v>5.6989693125536922E-2</v>
      </c>
      <c r="AI12" s="117">
        <v>1.0972652829496221E-2</v>
      </c>
      <c r="AJ12" s="117">
        <v>1.2788784089147409E-2</v>
      </c>
      <c r="AK12" s="117">
        <v>7.3049992195581837E-3</v>
      </c>
      <c r="AL12" s="117">
        <v>2.7278460381143343E-2</v>
      </c>
      <c r="AM12" s="117">
        <v>2.7278460381143343E-2</v>
      </c>
      <c r="AN12" s="117">
        <v>2.750000000000008E-2</v>
      </c>
      <c r="AO12" s="117">
        <v>2.7278460381143343E-2</v>
      </c>
      <c r="AP12" s="117">
        <v>2.750000000000008E-2</v>
      </c>
      <c r="AQ12" s="117">
        <v>2.7278460381143343E-2</v>
      </c>
      <c r="AR12" s="117">
        <v>2.1607482107856013E-2</v>
      </c>
      <c r="AS12" s="117">
        <v>1.9444655546033918E-2</v>
      </c>
      <c r="AT12" s="120">
        <v>1.0898458042182702E-2</v>
      </c>
    </row>
    <row r="13" spans="2:46" x14ac:dyDescent="0.25">
      <c r="B13" s="146">
        <f t="shared" si="1"/>
        <v>2026</v>
      </c>
      <c r="C13" s="147">
        <v>-2E-3</v>
      </c>
      <c r="D13" s="148">
        <f>(1+Z13)/(1+LOOKUP($B13,Prix!$B$6:$B$127,Prix!$K$6:$K$127))-1</f>
        <v>3.5065059549850286E-3</v>
      </c>
      <c r="E13" s="148">
        <f>(1+AA13)/(1+LOOKUP($B13,Prix!$B$6:$B$127,Prix!$K$6:$K$127))-1</f>
        <v>3.5065059549850286E-3</v>
      </c>
      <c r="F13" s="148">
        <f>(1+AB13)/(1+LOOKUP($B13,Prix!$B$6:$B$127,Prix!$K$6:$K$127))-1</f>
        <v>-1.7375085893786224E-2</v>
      </c>
      <c r="G13" s="148">
        <f>(1+AC13)/(1+LOOKUP($B13,Prix!$B$6:$B$127,Prix!$K$6:$K$127))-1</f>
        <v>-4.1914498236801379E-3</v>
      </c>
      <c r="H13" s="148">
        <f>(1+AD13)/(1+LOOKUP($B13,Prix!$B$6:$B$127,Prix!$K$6:$K$127))-1</f>
        <v>-1.7410065441879952E-2</v>
      </c>
      <c r="I13" s="148">
        <f>(1+AE13)/(1+LOOKUP($B13,Prix!$B$6:$B$127,Prix!$K$6:$K$127))-1</f>
        <v>3.1831047246688726E-4</v>
      </c>
      <c r="J13" s="148">
        <f>(1+AF13)/(1+LOOKUP($B13,Prix!$B$6:$B$127,Prix!$K$6:$K$127))-1</f>
        <v>1.3015429122842592E-2</v>
      </c>
      <c r="K13" s="148">
        <f>(1+AG13)/(1+LOOKUP($B13,Prix!$B$6:$B$127,Prix!$K$6:$K$127))-1</f>
        <v>3.0517071471378721E-3</v>
      </c>
      <c r="L13" s="148">
        <f>(1+AH13)/(1+LOOKUP($B13,Prix!$B$6:$B$127,Prix!$K$6:$K$127))-1</f>
        <v>1.3575891089816938E-2</v>
      </c>
      <c r="M13" s="148">
        <f>(1+AI13)/(1+LOOKUP($B13,Prix!$B$6:$B$127,Prix!$K$6:$K$127))-1</f>
        <v>-3.4857987948558877E-3</v>
      </c>
      <c r="N13" s="148">
        <f>(1+AJ13)/(1+LOOKUP($B13,Prix!$B$6:$B$127,Prix!$K$6:$K$127))-1</f>
        <v>-1.3124089128185634E-2</v>
      </c>
      <c r="O13" s="148">
        <f>(1+AK13)/(1+LOOKUP($B13,Prix!$B$6:$B$127,Prix!$K$6:$K$127))-1</f>
        <v>-2.0000000000001128E-3</v>
      </c>
      <c r="P13" s="148">
        <f>(1+AL13)/(1+LOOKUP($B13,Prix!$B$6:$B$127,Prix!$K$6:$K$127))-1</f>
        <v>8.2751565336058874E-3</v>
      </c>
      <c r="Q13" s="148">
        <f>(1+AM13)/(1+LOOKUP($B13,Prix!$B$6:$B$127,Prix!$K$6:$K$127))-1</f>
        <v>8.2751565336058874E-3</v>
      </c>
      <c r="R13" s="148">
        <f>(1+AN13)/(1+LOOKUP($B13,Prix!$B$6:$B$127,Prix!$K$6:$K$127))-1</f>
        <v>8.6384607833513982E-3</v>
      </c>
      <c r="S13" s="266">
        <f>(1+AO13)/(1+LOOKUP($B13,Prix!$B$6:$B$127,Prix!$K$6:$K$127))-1</f>
        <v>8.2751565336058874E-3</v>
      </c>
      <c r="T13" s="266">
        <f>(1+AP13)/(1+LOOKUP($B13,Prix!$B$6:$B$127,Prix!$K$6:$K$127))-1</f>
        <v>8.6384607833513982E-3</v>
      </c>
      <c r="U13" s="266">
        <f>(1+AQ13)/(1+LOOKUP($B13,Prix!$B$6:$B$127,Prix!$K$6:$K$127))-1</f>
        <v>8.2751565336058874E-3</v>
      </c>
      <c r="V13" s="266">
        <f>(1+AR13)/(1+LOOKUP($B13,Prix!$B$6:$B$127,Prix!$K$6:$K$127))-1</f>
        <v>-1.4492430077117646E-4</v>
      </c>
      <c r="W13" s="266">
        <f>(1+AS13)/(1+LOOKUP($B13,Prix!$B$6:$B$127,Prix!$K$6:$K$127))-1</f>
        <v>3.5065059549850286E-3</v>
      </c>
      <c r="X13" s="266">
        <f>(1+AT13)/(1+LOOKUP($B13,Prix!$B$6:$B$127,Prix!$K$6:$K$127))-1</f>
        <v>-1.8974343464361887E-4</v>
      </c>
      <c r="Y13" s="291">
        <f>(C13+1)*(1+Prix!I83)-1</f>
        <v>1.6662599999999861E-2</v>
      </c>
      <c r="Z13" s="117">
        <v>2.22720776163432E-2</v>
      </c>
      <c r="AA13" s="117">
        <v>2.22720776163432E-2</v>
      </c>
      <c r="AB13" s="117">
        <v>9.9999999999988987E-4</v>
      </c>
      <c r="AC13" s="117">
        <v>1.4430170064616998E-2</v>
      </c>
      <c r="AD13" s="117">
        <v>9.6436633435681429E-4</v>
      </c>
      <c r="AE13" s="117">
        <v>1.9024262878301945E-2</v>
      </c>
      <c r="AF13" s="117">
        <v>3.1958817647439686E-2</v>
      </c>
      <c r="AG13" s="117">
        <v>2.1808774070789294E-2</v>
      </c>
      <c r="AH13" s="117">
        <v>3.2529760253196427E-2</v>
      </c>
      <c r="AI13" s="117">
        <v>1.5149016767680212E-2</v>
      </c>
      <c r="AJ13" s="117">
        <v>5.3304904051172386E-3</v>
      </c>
      <c r="AK13" s="117">
        <v>1.6662599999999861E-2</v>
      </c>
      <c r="AL13" s="117">
        <v>2.7129901960784242E-2</v>
      </c>
      <c r="AM13" s="117">
        <v>2.7129901960784242E-2</v>
      </c>
      <c r="AN13" s="117">
        <v>2.750000000000008E-2</v>
      </c>
      <c r="AO13" s="117">
        <v>2.7129901960784242E-2</v>
      </c>
      <c r="AP13" s="117">
        <v>2.750000000000008E-2</v>
      </c>
      <c r="AQ13" s="117">
        <v>2.7129901960784242E-2</v>
      </c>
      <c r="AR13" s="117">
        <v>1.8552365614804334E-2</v>
      </c>
      <c r="AS13" s="117">
        <v>2.22720776163432E-2</v>
      </c>
      <c r="AT13" s="120">
        <v>1.850670836312851E-2</v>
      </c>
    </row>
    <row r="14" spans="2:46" x14ac:dyDescent="0.25">
      <c r="B14" s="146">
        <f t="shared" si="1"/>
        <v>2027</v>
      </c>
      <c r="C14" s="147">
        <v>4.7999999999999996E-3</v>
      </c>
      <c r="D14" s="148">
        <f>(1+Z14)/(1+LOOKUP($B14,Prix!$B$6:$B$127,Prix!$K$6:$K$127))-1</f>
        <v>1.1986398648964558E-2</v>
      </c>
      <c r="E14" s="148">
        <f>(1+AA14)/(1+LOOKUP($B14,Prix!$B$6:$B$127,Prix!$K$6:$K$127))-1</f>
        <v>1.1986398648964558E-2</v>
      </c>
      <c r="F14" s="148">
        <f>(1+AB14)/(1+LOOKUP($B14,Prix!$B$6:$B$127,Prix!$K$6:$K$127))-1</f>
        <v>-1.4860742052947629E-2</v>
      </c>
      <c r="G14" s="148">
        <f>(1+AC14)/(1+LOOKUP($B14,Prix!$B$6:$B$127,Prix!$K$6:$K$127))-1</f>
        <v>1.9379282944276266E-3</v>
      </c>
      <c r="H14" s="148">
        <f>(1+AD14)/(1+LOOKUP($B14,Prix!$B$6:$B$127,Prix!$K$6:$K$127))-1</f>
        <v>-1.4860742052947629E-2</v>
      </c>
      <c r="I14" s="148">
        <f>(1+AE14)/(1+LOOKUP($B14,Prix!$B$6:$B$127,Prix!$K$6:$K$127))-1</f>
        <v>5.7014142866502748E-3</v>
      </c>
      <c r="J14" s="148">
        <f>(1+AF14)/(1+LOOKUP($B14,Prix!$B$6:$B$127,Prix!$K$6:$K$127))-1</f>
        <v>1.6621973082615815E-2</v>
      </c>
      <c r="K14" s="148">
        <f>(1+AG14)/(1+LOOKUP($B14,Prix!$B$6:$B$127,Prix!$K$6:$K$127))-1</f>
        <v>7.9975638489537815E-3</v>
      </c>
      <c r="L14" s="148">
        <f>(1+AH14)/(1+LOOKUP($B14,Prix!$B$6:$B$127,Prix!$K$6:$K$127))-1</f>
        <v>1.3476748298524521E-2</v>
      </c>
      <c r="M14" s="148">
        <f>(1+AI14)/(1+LOOKUP($B14,Prix!$B$6:$B$127,Prix!$K$6:$K$127))-1</f>
        <v>8.1119315322675245E-3</v>
      </c>
      <c r="N14" s="148">
        <f>(1+AJ14)/(1+LOOKUP($B14,Prix!$B$6:$B$127,Prix!$K$6:$K$127))-1</f>
        <v>-1.0621143955981793E-2</v>
      </c>
      <c r="O14" s="148">
        <f>(1+AK14)/(1+LOOKUP($B14,Prix!$B$6:$B$127,Prix!$K$6:$K$127))-1</f>
        <v>4.7999999999999154E-3</v>
      </c>
      <c r="P14" s="148">
        <f>(1+AL14)/(1+LOOKUP($B14,Prix!$B$6:$B$127,Prix!$K$6:$K$127))-1</f>
        <v>1.0855134298577207E-2</v>
      </c>
      <c r="Q14" s="148">
        <f>(1+AM14)/(1+LOOKUP($B14,Prix!$B$6:$B$127,Prix!$K$6:$K$127))-1</f>
        <v>1.0855134298577207E-2</v>
      </c>
      <c r="R14" s="148">
        <f>(1+AN14)/(1+LOOKUP($B14,Prix!$B$6:$B$127,Prix!$K$6:$K$127))-1</f>
        <v>1.1219368172423971E-2</v>
      </c>
      <c r="S14" s="266">
        <f>(1+AO14)/(1+LOOKUP($B14,Prix!$B$6:$B$127,Prix!$K$6:$K$127))-1</f>
        <v>1.0855134298577207E-2</v>
      </c>
      <c r="T14" s="266">
        <f>(1+AP14)/(1+LOOKUP($B14,Prix!$B$6:$B$127,Prix!$K$6:$K$127))-1</f>
        <v>1.1219368172423971E-2</v>
      </c>
      <c r="U14" s="266">
        <f>(1+AQ14)/(1+LOOKUP($B14,Prix!$B$6:$B$127,Prix!$K$6:$K$127))-1</f>
        <v>1.0855134298577207E-2</v>
      </c>
      <c r="V14" s="266">
        <f>(1+AR14)/(1+LOOKUP($B14,Prix!$B$6:$B$127,Prix!$K$6:$K$127))-1</f>
        <v>6.8168744767578282E-3</v>
      </c>
      <c r="W14" s="266">
        <f>(1+AS14)/(1+LOOKUP($B14,Prix!$B$6:$B$127,Prix!$K$6:$K$127))-1</f>
        <v>1.1986398648964558E-2</v>
      </c>
      <c r="X14" s="266">
        <f>(1+AT14)/(1+LOOKUP($B14,Prix!$B$6:$B$127,Prix!$K$6:$K$127))-1</f>
        <v>-1.8238979850138115E-4</v>
      </c>
      <c r="Y14" s="291">
        <f>(C14+1)*(1+Prix!I84)-1</f>
        <v>2.0977279999999876E-2</v>
      </c>
      <c r="Z14" s="117">
        <v>2.8279379667212945E-2</v>
      </c>
      <c r="AA14" s="117">
        <v>2.8279379667212945E-2</v>
      </c>
      <c r="AB14" s="117">
        <v>9.9999999999988987E-4</v>
      </c>
      <c r="AC14" s="117">
        <v>1.8069128939967927E-2</v>
      </c>
      <c r="AD14" s="117">
        <v>9.9999999999988987E-4</v>
      </c>
      <c r="AE14" s="117">
        <v>2.1893207056665309E-2</v>
      </c>
      <c r="AF14" s="117">
        <v>3.2989586849246022E-2</v>
      </c>
      <c r="AG14" s="117">
        <v>2.4226324626921869E-2</v>
      </c>
      <c r="AH14" s="117">
        <v>2.9793723946130779E-2</v>
      </c>
      <c r="AI14" s="117">
        <v>2.4342533629936991E-2</v>
      </c>
      <c r="AJ14" s="117">
        <v>5.3078556263268517E-3</v>
      </c>
      <c r="AK14" s="117">
        <v>2.0977279999999876E-2</v>
      </c>
      <c r="AL14" s="117">
        <v>2.7129901960784242E-2</v>
      </c>
      <c r="AM14" s="117">
        <v>2.7129901960784242E-2</v>
      </c>
      <c r="AN14" s="117">
        <v>2.750000000000008E-2</v>
      </c>
      <c r="AO14" s="117">
        <v>2.7129901960784242E-2</v>
      </c>
      <c r="AP14" s="117">
        <v>2.750000000000008E-2</v>
      </c>
      <c r="AQ14" s="117">
        <v>2.7129901960784242E-2</v>
      </c>
      <c r="AR14" s="117">
        <v>2.3026626155833618E-2</v>
      </c>
      <c r="AS14" s="117">
        <v>2.8279379667212945E-2</v>
      </c>
      <c r="AT14" s="120">
        <v>1.5914673725742734E-2</v>
      </c>
    </row>
    <row r="15" spans="2:46" x14ac:dyDescent="0.25">
      <c r="B15" s="146">
        <f t="shared" si="1"/>
        <v>2028</v>
      </c>
      <c r="C15" s="147">
        <v>5.3E-3</v>
      </c>
      <c r="D15" s="148">
        <f>(1+Z15)/(1+LOOKUP($B15,Prix!$B$6:$B$127,Prix!$K$6:$K$127))-1</f>
        <v>1.1022416228022358E-2</v>
      </c>
      <c r="E15" s="148">
        <f>(1+AA15)/(1+LOOKUP($B15,Prix!$B$6:$B$127,Prix!$K$6:$K$127))-1</f>
        <v>1.1022416228022358E-2</v>
      </c>
      <c r="F15" s="148">
        <f>(1+AB15)/(1+LOOKUP($B15,Prix!$B$6:$B$127,Prix!$K$6:$K$127))-1</f>
        <v>-1.1412972972973057E-2</v>
      </c>
      <c r="G15" s="148">
        <f>(1+AC15)/(1+LOOKUP($B15,Prix!$B$6:$B$127,Prix!$K$6:$K$127))-1</f>
        <v>5.3000000000000824E-3</v>
      </c>
      <c r="H15" s="148">
        <f>(1+AD15)/(1+LOOKUP($B15,Prix!$B$6:$B$127,Prix!$K$6:$K$127))-1</f>
        <v>-1.1405968812649991E-2</v>
      </c>
      <c r="I15" s="148">
        <f>(1+AE15)/(1+LOOKUP($B15,Prix!$B$6:$B$127,Prix!$K$6:$K$127))-1</f>
        <v>5.3000000000000824E-3</v>
      </c>
      <c r="J15" s="148">
        <f>(1+AF15)/(1+LOOKUP($B15,Prix!$B$6:$B$127,Prix!$K$6:$K$127))-1</f>
        <v>5.3000000000000824E-3</v>
      </c>
      <c r="K15" s="148">
        <f>(1+AG15)/(1+LOOKUP($B15,Prix!$B$6:$B$127,Prix!$K$6:$K$127))-1</f>
        <v>5.3000000000000824E-3</v>
      </c>
      <c r="L15" s="148">
        <f>(1+AH15)/(1+LOOKUP($B15,Prix!$B$6:$B$127,Prix!$K$6:$K$127))-1</f>
        <v>5.3000000000000824E-3</v>
      </c>
      <c r="M15" s="148">
        <f>(1+AI15)/(1+LOOKUP($B15,Prix!$B$6:$B$127,Prix!$K$6:$K$127))-1</f>
        <v>5.3000000000000824E-3</v>
      </c>
      <c r="N15" s="148">
        <f>(1+AJ15)/(1+LOOKUP($B15,Prix!$B$6:$B$127,Prix!$K$6:$K$127))-1</f>
        <v>5.3000000000000824E-3</v>
      </c>
      <c r="O15" s="148">
        <f>(1+AK15)/(1+LOOKUP($B15,Prix!$B$6:$B$127,Prix!$K$6:$K$127))-1</f>
        <v>5.3000000000000824E-3</v>
      </c>
      <c r="P15" s="148">
        <f>(1+AL15)/(1+LOOKUP($B15,Prix!$B$6:$B$127,Prix!$K$6:$K$127))-1</f>
        <v>5.3000000000000824E-3</v>
      </c>
      <c r="Q15" s="148">
        <f>(1+AM15)/(1+LOOKUP($B15,Prix!$B$6:$B$127,Prix!$K$6:$K$127))-1</f>
        <v>5.3000000000000824E-3</v>
      </c>
      <c r="R15" s="148">
        <f>(1+AN15)/(1+LOOKUP($B15,Prix!$B$6:$B$127,Prix!$K$6:$K$127))-1</f>
        <v>5.3000000000000824E-3</v>
      </c>
      <c r="S15" s="266">
        <f>(1+AO15)/(1+LOOKUP($B15,Prix!$B$6:$B$127,Prix!$K$6:$K$127))-1</f>
        <v>5.3000000000000824E-3</v>
      </c>
      <c r="T15" s="266">
        <f>(1+AP15)/(1+LOOKUP($B15,Prix!$B$6:$B$127,Prix!$K$6:$K$127))-1</f>
        <v>5.3000000000000824E-3</v>
      </c>
      <c r="U15" s="266">
        <f>(1+AQ15)/(1+LOOKUP($B15,Prix!$B$6:$B$127,Prix!$K$6:$K$127))-1</f>
        <v>5.3000000000000824E-3</v>
      </c>
      <c r="V15" s="266">
        <f>(1+AR15)/(1+LOOKUP($B15,Prix!$B$6:$B$127,Prix!$K$6:$K$127))-1</f>
        <v>7.9223564338803953E-3</v>
      </c>
      <c r="W15" s="266">
        <f>(1+AS15)/(1+LOOKUP($B15,Prix!$B$6:$B$127,Prix!$K$6:$K$127))-1</f>
        <v>1.1022416228022358E-2</v>
      </c>
      <c r="X15" s="266">
        <f>(1+AT15)/(1+LOOKUP($B15,Prix!$B$6:$B$127,Prix!$K$6:$K$127))-1</f>
        <v>4.0754811332166518E-4</v>
      </c>
      <c r="Y15" s="291">
        <f>(C15+1)*(1+Prix!I85)-1</f>
        <v>2.2892750000000239E-2</v>
      </c>
      <c r="Z15" s="117">
        <v>2.8715308512012871E-2</v>
      </c>
      <c r="AA15" s="117">
        <v>2.8715308512012871E-2</v>
      </c>
      <c r="AB15" s="117">
        <v>5.8872999999999287E-3</v>
      </c>
      <c r="AC15" s="117">
        <v>2.2892750000000239E-2</v>
      </c>
      <c r="AD15" s="117">
        <v>5.894426733128677E-3</v>
      </c>
      <c r="AE15" s="117">
        <v>2.2892750000000239E-2</v>
      </c>
      <c r="AF15" s="117">
        <v>2.2892750000000239E-2</v>
      </c>
      <c r="AG15" s="117">
        <v>2.2892750000000239E-2</v>
      </c>
      <c r="AH15" s="117">
        <v>2.2892750000000239E-2</v>
      </c>
      <c r="AI15" s="117">
        <v>2.2892750000000239E-2</v>
      </c>
      <c r="AJ15" s="117">
        <v>2.2892750000000239E-2</v>
      </c>
      <c r="AK15" s="117">
        <v>2.2892750000000239E-2</v>
      </c>
      <c r="AL15" s="117">
        <v>2.2892750000000239E-2</v>
      </c>
      <c r="AM15" s="117">
        <v>2.2892750000000239E-2</v>
      </c>
      <c r="AN15" s="117">
        <v>2.2892750000000239E-2</v>
      </c>
      <c r="AO15" s="117">
        <v>2.2892750000000239E-2</v>
      </c>
      <c r="AP15" s="117">
        <v>2.2892750000000239E-2</v>
      </c>
      <c r="AQ15" s="117">
        <v>2.2892750000000239E-2</v>
      </c>
      <c r="AR15" s="117">
        <v>2.5560997671473462E-2</v>
      </c>
      <c r="AS15" s="117">
        <v>2.8715308512012871E-2</v>
      </c>
      <c r="AT15" s="120">
        <v>1.7914680205304956E-2</v>
      </c>
    </row>
    <row r="16" spans="2:46" x14ac:dyDescent="0.25">
      <c r="B16" s="146">
        <f t="shared" si="1"/>
        <v>2029</v>
      </c>
      <c r="C16" s="147">
        <v>6.0000000000000001E-3</v>
      </c>
      <c r="D16" s="148">
        <f>(1+Z16)/(1+LOOKUP($B16,Prix!$B$6:$B$127,Prix!$K$6:$K$127))-1</f>
        <v>1.1110881140545814E-2</v>
      </c>
      <c r="E16" s="148">
        <f>(1+AA16)/(1+LOOKUP($B16,Prix!$B$6:$B$127,Prix!$K$6:$K$127))-1</f>
        <v>1.1110881140546036E-2</v>
      </c>
      <c r="F16" s="148">
        <f>(1+AB16)/(1+LOOKUP($B16,Prix!$B$6:$B$127,Prix!$K$6:$K$127))-1</f>
        <v>-6.6097297297298407E-3</v>
      </c>
      <c r="G16" s="148">
        <f>(1+AC16)/(1+LOOKUP($B16,Prix!$B$6:$B$127,Prix!$K$6:$K$127))-1</f>
        <v>6.0000000000000053E-3</v>
      </c>
      <c r="H16" s="148">
        <f>(1+AD16)/(1+LOOKUP($B16,Prix!$B$6:$B$127,Prix!$K$6:$K$127))-1</f>
        <v>-6.5957214090838212E-3</v>
      </c>
      <c r="I16" s="148">
        <f>(1+AE16)/(1+LOOKUP($B16,Prix!$B$6:$B$127,Prix!$K$6:$K$127))-1</f>
        <v>6.0000000000000053E-3</v>
      </c>
      <c r="J16" s="148">
        <f>(1+AF16)/(1+LOOKUP($B16,Prix!$B$6:$B$127,Prix!$K$6:$K$127))-1</f>
        <v>6.0000000000000053E-3</v>
      </c>
      <c r="K16" s="148">
        <f>(1+AG16)/(1+LOOKUP($B16,Prix!$B$6:$B$127,Prix!$K$6:$K$127))-1</f>
        <v>6.0000000000000053E-3</v>
      </c>
      <c r="L16" s="148">
        <f>(1+AH16)/(1+LOOKUP($B16,Prix!$B$6:$B$127,Prix!$K$6:$K$127))-1</f>
        <v>6.0000000000000053E-3</v>
      </c>
      <c r="M16" s="148">
        <f>(1+AI16)/(1+LOOKUP($B16,Prix!$B$6:$B$127,Prix!$K$6:$K$127))-1</f>
        <v>6.0000000000000053E-3</v>
      </c>
      <c r="N16" s="148">
        <f>(1+AJ16)/(1+LOOKUP($B16,Prix!$B$6:$B$127,Prix!$K$6:$K$127))-1</f>
        <v>6.0000000000000053E-3</v>
      </c>
      <c r="O16" s="148">
        <f>(1+AK16)/(1+LOOKUP($B16,Prix!$B$6:$B$127,Prix!$K$6:$K$127))-1</f>
        <v>6.0000000000000053E-3</v>
      </c>
      <c r="P16" s="148">
        <f>(1+AL16)/(1+LOOKUP($B16,Prix!$B$6:$B$127,Prix!$K$6:$K$127))-1</f>
        <v>6.0000000000000053E-3</v>
      </c>
      <c r="Q16" s="148">
        <f>(1+AM16)/(1+LOOKUP($B16,Prix!$B$6:$B$127,Prix!$K$6:$K$127))-1</f>
        <v>6.0000000000000053E-3</v>
      </c>
      <c r="R16" s="148">
        <f>(1+AN16)/(1+LOOKUP($B16,Prix!$B$6:$B$127,Prix!$K$6:$K$127))-1</f>
        <v>6.0000000000000053E-3</v>
      </c>
      <c r="S16" s="266">
        <f>(1+AO16)/(1+LOOKUP($B16,Prix!$B$6:$B$127,Prix!$K$6:$K$127))-1</f>
        <v>6.0000000000000053E-3</v>
      </c>
      <c r="T16" s="266">
        <f>(1+AP16)/(1+LOOKUP($B16,Prix!$B$6:$B$127,Prix!$K$6:$K$127))-1</f>
        <v>6.0000000000000053E-3</v>
      </c>
      <c r="U16" s="266">
        <f>(1+AQ16)/(1+LOOKUP($B16,Prix!$B$6:$B$127,Prix!$K$6:$K$127))-1</f>
        <v>6.0000000000000053E-3</v>
      </c>
      <c r="V16" s="266">
        <f>(1+AR16)/(1+LOOKUP($B16,Prix!$B$6:$B$127,Prix!$K$6:$K$127))-1</f>
        <v>8.2589300463362658E-3</v>
      </c>
      <c r="W16" s="266">
        <f>(1+AS16)/(1+LOOKUP($B16,Prix!$B$6:$B$127,Prix!$K$6:$K$127))-1</f>
        <v>1.1110881140545814E-2</v>
      </c>
      <c r="X16" s="266">
        <f>(1+AT16)/(1+LOOKUP($B16,Prix!$B$6:$B$127,Prix!$K$6:$K$127))-1</f>
        <v>2.3212260597993417E-3</v>
      </c>
      <c r="Y16" s="291">
        <f>(C16+1)*(1+Prix!I86)-1</f>
        <v>2.3605000000000098E-2</v>
      </c>
      <c r="Z16" s="117">
        <v>2.8805321560505526E-2</v>
      </c>
      <c r="AA16" s="117">
        <v>2.8805321560505748E-2</v>
      </c>
      <c r="AB16" s="117">
        <v>1.0774599999999968E-2</v>
      </c>
      <c r="AC16" s="117">
        <v>2.3605000000000098E-2</v>
      </c>
      <c r="AD16" s="117">
        <v>1.0788853466257242E-2</v>
      </c>
      <c r="AE16" s="117">
        <v>2.3605000000000098E-2</v>
      </c>
      <c r="AF16" s="117">
        <v>2.3605000000000098E-2</v>
      </c>
      <c r="AG16" s="117">
        <v>2.3605000000000098E-2</v>
      </c>
      <c r="AH16" s="117">
        <v>2.3605000000000098E-2</v>
      </c>
      <c r="AI16" s="117">
        <v>2.3605000000000098E-2</v>
      </c>
      <c r="AJ16" s="117">
        <v>2.3605000000000098E-2</v>
      </c>
      <c r="AK16" s="117">
        <v>2.3605000000000098E-2</v>
      </c>
      <c r="AL16" s="117">
        <v>2.3605000000000098E-2</v>
      </c>
      <c r="AM16" s="117">
        <v>2.3605000000000098E-2</v>
      </c>
      <c r="AN16" s="117">
        <v>2.3605000000000098E-2</v>
      </c>
      <c r="AO16" s="117">
        <v>2.3605000000000098E-2</v>
      </c>
      <c r="AP16" s="117">
        <v>2.3605000000000098E-2</v>
      </c>
      <c r="AQ16" s="117">
        <v>2.3605000000000098E-2</v>
      </c>
      <c r="AR16" s="117">
        <v>2.5903461322147159E-2</v>
      </c>
      <c r="AS16" s="117">
        <v>2.8805321560505526E-2</v>
      </c>
      <c r="AT16" s="120">
        <v>1.9861847515845854E-2</v>
      </c>
    </row>
    <row r="17" spans="2:46" x14ac:dyDescent="0.25">
      <c r="B17" s="146">
        <f t="shared" si="1"/>
        <v>2030</v>
      </c>
      <c r="C17" s="147">
        <v>7.9000000000000008E-3</v>
      </c>
      <c r="D17" s="148">
        <f>(1+Z17)/(1+LOOKUP($B17,Prix!$B$6:$B$127,Prix!$K$6:$K$127))-1</f>
        <v>1.1127211157744288E-2</v>
      </c>
      <c r="E17" s="148">
        <f>(1+AA17)/(1+LOOKUP($B17,Prix!$B$6:$B$127,Prix!$K$6:$K$127))-1</f>
        <v>1.1127211157744288E-2</v>
      </c>
      <c r="F17" s="148">
        <f>(1+AB17)/(1+LOOKUP($B17,Prix!$B$6:$B$127,Prix!$K$6:$K$127))-1</f>
        <v>-1.8064864864865138E-3</v>
      </c>
      <c r="G17" s="148">
        <f>(1+AC17)/(1+LOOKUP($B17,Prix!$B$6:$B$127,Prix!$K$6:$K$127))-1</f>
        <v>7.9000000000000181E-3</v>
      </c>
      <c r="H17" s="148">
        <f>(1+AD17)/(1+LOOKUP($B17,Prix!$B$6:$B$127,Prix!$K$6:$K$127))-1</f>
        <v>-1.78547400551754E-3</v>
      </c>
      <c r="I17" s="148">
        <f>(1+AE17)/(1+LOOKUP($B17,Prix!$B$6:$B$127,Prix!$K$6:$K$127))-1</f>
        <v>7.9000000000000181E-3</v>
      </c>
      <c r="J17" s="148">
        <f>(1+AF17)/(1+LOOKUP($B17,Prix!$B$6:$B$127,Prix!$K$6:$K$127))-1</f>
        <v>7.9000000000000181E-3</v>
      </c>
      <c r="K17" s="148">
        <f>(1+AG17)/(1+LOOKUP($B17,Prix!$B$6:$B$127,Prix!$K$6:$K$127))-1</f>
        <v>7.9000000000000181E-3</v>
      </c>
      <c r="L17" s="148">
        <f>(1+AH17)/(1+LOOKUP($B17,Prix!$B$6:$B$127,Prix!$K$6:$K$127))-1</f>
        <v>7.9000000000000181E-3</v>
      </c>
      <c r="M17" s="148">
        <f>(1+AI17)/(1+LOOKUP($B17,Prix!$B$6:$B$127,Prix!$K$6:$K$127))-1</f>
        <v>7.9000000000000181E-3</v>
      </c>
      <c r="N17" s="148">
        <f>(1+AJ17)/(1+LOOKUP($B17,Prix!$B$6:$B$127,Prix!$K$6:$K$127))-1</f>
        <v>7.9000000000000181E-3</v>
      </c>
      <c r="O17" s="148">
        <f>(1+AK17)/(1+LOOKUP($B17,Prix!$B$6:$B$127,Prix!$K$6:$K$127))-1</f>
        <v>7.9000000000000181E-3</v>
      </c>
      <c r="P17" s="148">
        <f>(1+AL17)/(1+LOOKUP($B17,Prix!$B$6:$B$127,Prix!$K$6:$K$127))-1</f>
        <v>7.9000000000000181E-3</v>
      </c>
      <c r="Q17" s="148">
        <f>(1+AM17)/(1+LOOKUP($B17,Prix!$B$6:$B$127,Prix!$K$6:$K$127))-1</f>
        <v>7.9000000000000181E-3</v>
      </c>
      <c r="R17" s="148">
        <f>(1+AN17)/(1+LOOKUP($B17,Prix!$B$6:$B$127,Prix!$K$6:$K$127))-1</f>
        <v>7.9000000000000181E-3</v>
      </c>
      <c r="S17" s="266">
        <f>(1+AO17)/(1+LOOKUP($B17,Prix!$B$6:$B$127,Prix!$K$6:$K$127))-1</f>
        <v>7.9000000000000181E-3</v>
      </c>
      <c r="T17" s="266">
        <f>(1+AP17)/(1+LOOKUP($B17,Prix!$B$6:$B$127,Prix!$K$6:$K$127))-1</f>
        <v>7.9000000000000181E-3</v>
      </c>
      <c r="U17" s="266">
        <f>(1+AQ17)/(1+LOOKUP($B17,Prix!$B$6:$B$127,Prix!$K$6:$K$127))-1</f>
        <v>7.9000000000000181E-3</v>
      </c>
      <c r="V17" s="266">
        <f>(1+AR17)/(1+LOOKUP($B17,Prix!$B$6:$B$127,Prix!$K$6:$K$127))-1</f>
        <v>1.2232127199633069E-2</v>
      </c>
      <c r="W17" s="266">
        <f>(1+AS17)/(1+LOOKUP($B17,Prix!$B$6:$B$127,Prix!$K$6:$K$127))-1</f>
        <v>1.1127211157744288E-2</v>
      </c>
      <c r="X17" s="266">
        <f>(1+AT17)/(1+LOOKUP($B17,Prix!$B$6:$B$127,Prix!$K$6:$K$127))-1</f>
        <v>4.2346562547064259E-3</v>
      </c>
      <c r="Y17" s="291">
        <f>(C17+1)*(1+Prix!I87)-1</f>
        <v>2.5538250000000096E-2</v>
      </c>
      <c r="Z17" s="117">
        <v>2.8821937353004978E-2</v>
      </c>
      <c r="AA17" s="117">
        <v>2.8821937353004978E-2</v>
      </c>
      <c r="AB17" s="117">
        <v>1.5661900000000006E-2</v>
      </c>
      <c r="AC17" s="117">
        <v>2.5538250000000096E-2</v>
      </c>
      <c r="AD17" s="117">
        <v>1.5683280199386029E-2</v>
      </c>
      <c r="AE17" s="117">
        <v>2.5538250000000096E-2</v>
      </c>
      <c r="AF17" s="117">
        <v>2.5538250000000096E-2</v>
      </c>
      <c r="AG17" s="117">
        <v>2.5538250000000096E-2</v>
      </c>
      <c r="AH17" s="117">
        <v>2.5538250000000096E-2</v>
      </c>
      <c r="AI17" s="117">
        <v>2.5538250000000096E-2</v>
      </c>
      <c r="AJ17" s="117">
        <v>2.5538250000000096E-2</v>
      </c>
      <c r="AK17" s="117">
        <v>2.5538250000000096E-2</v>
      </c>
      <c r="AL17" s="117">
        <v>2.5538250000000096E-2</v>
      </c>
      <c r="AM17" s="117">
        <v>2.5538250000000096E-2</v>
      </c>
      <c r="AN17" s="117">
        <v>2.5538250000000096E-2</v>
      </c>
      <c r="AO17" s="117">
        <v>2.5538250000000096E-2</v>
      </c>
      <c r="AP17" s="117">
        <v>2.5538250000000096E-2</v>
      </c>
      <c r="AQ17" s="117">
        <v>2.5538250000000096E-2</v>
      </c>
      <c r="AR17" s="117">
        <v>2.9946189425626768E-2</v>
      </c>
      <c r="AS17" s="117">
        <v>2.8821937353004978E-2</v>
      </c>
      <c r="AT17" s="120">
        <v>2.1808762739163878E-2</v>
      </c>
    </row>
    <row r="18" spans="2:46" x14ac:dyDescent="0.25">
      <c r="B18" s="146">
        <f t="shared" si="1"/>
        <v>2031</v>
      </c>
      <c r="C18" s="147">
        <v>7.9000000000000008E-3</v>
      </c>
      <c r="D18" s="148">
        <f>(1+Z18)/(1+LOOKUP($B18,Prix!$B$6:$B$127,Prix!$K$6:$K$127))-1</f>
        <v>1.0333516856015024E-2</v>
      </c>
      <c r="E18" s="148">
        <f>(1+AA18)/(1+LOOKUP($B18,Prix!$B$6:$B$127,Prix!$K$6:$K$127))-1</f>
        <v>1.0333516856015024E-2</v>
      </c>
      <c r="F18" s="148">
        <f>(1+AB18)/(1+LOOKUP($B18,Prix!$B$6:$B$127,Prix!$K$6:$K$127))-1</f>
        <v>9.8280098280079109E-4</v>
      </c>
      <c r="G18" s="148">
        <f>(1+AC18)/(1+LOOKUP($B18,Prix!$B$6:$B$127,Prix!$K$6:$K$127))-1</f>
        <v>7.9000000000000181E-3</v>
      </c>
      <c r="H18" s="148">
        <f>(1+AD18)/(1+LOOKUP($B18,Prix!$B$6:$B$127,Prix!$K$6:$K$127))-1</f>
        <v>9.8280098280079109E-4</v>
      </c>
      <c r="I18" s="148">
        <f>(1+AE18)/(1+LOOKUP($B18,Prix!$B$6:$B$127,Prix!$K$6:$K$127))-1</f>
        <v>7.9000000000000181E-3</v>
      </c>
      <c r="J18" s="148">
        <f>(1+AF18)/(1+LOOKUP($B18,Prix!$B$6:$B$127,Prix!$K$6:$K$127))-1</f>
        <v>7.9000000000000181E-3</v>
      </c>
      <c r="K18" s="148">
        <f>(1+AG18)/(1+LOOKUP($B18,Prix!$B$6:$B$127,Prix!$K$6:$K$127))-1</f>
        <v>7.9000000000000181E-3</v>
      </c>
      <c r="L18" s="148">
        <f>(1+AH18)/(1+LOOKUP($B18,Prix!$B$6:$B$127,Prix!$K$6:$K$127))-1</f>
        <v>7.9000000000000181E-3</v>
      </c>
      <c r="M18" s="148">
        <f>(1+AI18)/(1+LOOKUP($B18,Prix!$B$6:$B$127,Prix!$K$6:$K$127))-1</f>
        <v>7.9000000000000181E-3</v>
      </c>
      <c r="N18" s="148">
        <f>(1+AJ18)/(1+LOOKUP($B18,Prix!$B$6:$B$127,Prix!$K$6:$K$127))-1</f>
        <v>7.9000000000000181E-3</v>
      </c>
      <c r="O18" s="148">
        <f>(1+AK18)/(1+LOOKUP($B18,Prix!$B$6:$B$127,Prix!$K$6:$K$127))-1</f>
        <v>7.9000000000000181E-3</v>
      </c>
      <c r="P18" s="148">
        <f>(1+AL18)/(1+LOOKUP($B18,Prix!$B$6:$B$127,Prix!$K$6:$K$127))-1</f>
        <v>7.9000000000000181E-3</v>
      </c>
      <c r="Q18" s="148">
        <f>(1+AM18)/(1+LOOKUP($B18,Prix!$B$6:$B$127,Prix!$K$6:$K$127))-1</f>
        <v>7.9000000000000181E-3</v>
      </c>
      <c r="R18" s="148">
        <f>(1+AN18)/(1+LOOKUP($B18,Prix!$B$6:$B$127,Prix!$K$6:$K$127))-1</f>
        <v>7.9000000000000181E-3</v>
      </c>
      <c r="S18" s="266">
        <f>(1+AO18)/(1+LOOKUP($B18,Prix!$B$6:$B$127,Prix!$K$6:$K$127))-1</f>
        <v>7.9000000000000181E-3</v>
      </c>
      <c r="T18" s="266">
        <f>(1+AP18)/(1+LOOKUP($B18,Prix!$B$6:$B$127,Prix!$K$6:$K$127))-1</f>
        <v>7.9000000000000181E-3</v>
      </c>
      <c r="U18" s="266">
        <f>(1+AQ18)/(1+LOOKUP($B18,Prix!$B$6:$B$127,Prix!$K$6:$K$127))-1</f>
        <v>7.9000000000000181E-3</v>
      </c>
      <c r="V18" s="266">
        <f>(1+AR18)/(1+LOOKUP($B18,Prix!$B$6:$B$127,Prix!$K$6:$K$127))-1</f>
        <v>8.3749777917203616E-3</v>
      </c>
      <c r="W18" s="266">
        <f>(1+AS18)/(1+LOOKUP($B18,Prix!$B$6:$B$127,Prix!$K$6:$K$127))-1</f>
        <v>9.9903370132479186E-3</v>
      </c>
      <c r="X18" s="266">
        <f>(1+AT18)/(1+LOOKUP($B18,Prix!$B$6:$B$127,Prix!$K$6:$K$127))-1</f>
        <v>6.1569724601022724E-3</v>
      </c>
      <c r="Y18" s="291">
        <f>(C18+1)*(1+Prix!I88)-1</f>
        <v>2.5538250000000096E-2</v>
      </c>
      <c r="Z18" s="117">
        <v>2.801435340099534E-2</v>
      </c>
      <c r="AA18" s="117">
        <v>2.801435340099534E-2</v>
      </c>
      <c r="AB18" s="117">
        <v>1.8499999999999961E-2</v>
      </c>
      <c r="AC18" s="117">
        <v>2.5538250000000096E-2</v>
      </c>
      <c r="AD18" s="117">
        <v>1.8499999999999961E-2</v>
      </c>
      <c r="AE18" s="117">
        <v>2.5538250000000096E-2</v>
      </c>
      <c r="AF18" s="117">
        <v>2.5538250000000096E-2</v>
      </c>
      <c r="AG18" s="117">
        <v>2.5538250000000096E-2</v>
      </c>
      <c r="AH18" s="117">
        <v>2.5538250000000096E-2</v>
      </c>
      <c r="AI18" s="117">
        <v>2.5538250000000096E-2</v>
      </c>
      <c r="AJ18" s="117">
        <v>2.5538250000000096E-2</v>
      </c>
      <c r="AK18" s="117">
        <v>2.5538250000000096E-2</v>
      </c>
      <c r="AL18" s="117">
        <v>2.5538250000000096E-2</v>
      </c>
      <c r="AM18" s="117">
        <v>2.5538250000000096E-2</v>
      </c>
      <c r="AN18" s="117">
        <v>2.5538250000000096E-2</v>
      </c>
      <c r="AO18" s="117">
        <v>2.5538250000000096E-2</v>
      </c>
      <c r="AP18" s="117">
        <v>2.5538250000000096E-2</v>
      </c>
      <c r="AQ18" s="117">
        <v>2.5538250000000096E-2</v>
      </c>
      <c r="AR18" s="117">
        <v>2.6021539903075652E-2</v>
      </c>
      <c r="AS18" s="117">
        <v>2.7665167910979838E-2</v>
      </c>
      <c r="AT18" s="120">
        <v>2.3764719478154062E-2</v>
      </c>
    </row>
    <row r="19" spans="2:46" x14ac:dyDescent="0.25">
      <c r="B19" s="146">
        <f t="shared" si="1"/>
        <v>2032</v>
      </c>
      <c r="C19" s="147">
        <v>7.8000000000000005E-3</v>
      </c>
      <c r="D19" s="148">
        <f>(1+Z19)/(1+LOOKUP($B19,Prix!$B$6:$B$127,Prix!$K$6:$K$127))-1</f>
        <v>9.5398225542853154E-3</v>
      </c>
      <c r="E19" s="148">
        <f>(1+AA19)/(1+LOOKUP($B19,Prix!$B$6:$B$127,Prix!$K$6:$K$127))-1</f>
        <v>9.5398225542853154E-3</v>
      </c>
      <c r="F19" s="148">
        <f>(1+AB19)/(1+LOOKUP($B19,Prix!$B$6:$B$127,Prix!$K$6:$K$127))-1</f>
        <v>9.8280098280079109E-4</v>
      </c>
      <c r="G19" s="148">
        <f>(1+AC19)/(1+LOOKUP($B19,Prix!$B$6:$B$127,Prix!$K$6:$K$127))-1</f>
        <v>7.8000000000000291E-3</v>
      </c>
      <c r="H19" s="148">
        <f>(1+AD19)/(1+LOOKUP($B19,Prix!$B$6:$B$127,Prix!$K$6:$K$127))-1</f>
        <v>9.8280098280079109E-4</v>
      </c>
      <c r="I19" s="148">
        <f>(1+AE19)/(1+LOOKUP($B19,Prix!$B$6:$B$127,Prix!$K$6:$K$127))-1</f>
        <v>7.8000000000000291E-3</v>
      </c>
      <c r="J19" s="148">
        <f>(1+AF19)/(1+LOOKUP($B19,Prix!$B$6:$B$127,Prix!$K$6:$K$127))-1</f>
        <v>7.8000000000000291E-3</v>
      </c>
      <c r="K19" s="148">
        <f>(1+AG19)/(1+LOOKUP($B19,Prix!$B$6:$B$127,Prix!$K$6:$K$127))-1</f>
        <v>7.8000000000000291E-3</v>
      </c>
      <c r="L19" s="148">
        <f>(1+AH19)/(1+LOOKUP($B19,Prix!$B$6:$B$127,Prix!$K$6:$K$127))-1</f>
        <v>7.8000000000000291E-3</v>
      </c>
      <c r="M19" s="148">
        <f>(1+AI19)/(1+LOOKUP($B19,Prix!$B$6:$B$127,Prix!$K$6:$K$127))-1</f>
        <v>7.8000000000000291E-3</v>
      </c>
      <c r="N19" s="148">
        <f>(1+AJ19)/(1+LOOKUP($B19,Prix!$B$6:$B$127,Prix!$K$6:$K$127))-1</f>
        <v>7.8000000000000291E-3</v>
      </c>
      <c r="O19" s="148">
        <f>(1+AK19)/(1+LOOKUP($B19,Prix!$B$6:$B$127,Prix!$K$6:$K$127))-1</f>
        <v>7.8000000000000291E-3</v>
      </c>
      <c r="P19" s="148">
        <f>(1+AL19)/(1+LOOKUP($B19,Prix!$B$6:$B$127,Prix!$K$6:$K$127))-1</f>
        <v>7.8000000000000291E-3</v>
      </c>
      <c r="Q19" s="148">
        <f>(1+AM19)/(1+LOOKUP($B19,Prix!$B$6:$B$127,Prix!$K$6:$K$127))-1</f>
        <v>7.8000000000000291E-3</v>
      </c>
      <c r="R19" s="148">
        <f>(1+AN19)/(1+LOOKUP($B19,Prix!$B$6:$B$127,Prix!$K$6:$K$127))-1</f>
        <v>7.8000000000000291E-3</v>
      </c>
      <c r="S19" s="266">
        <f>(1+AO19)/(1+LOOKUP($B19,Prix!$B$6:$B$127,Prix!$K$6:$K$127))-1</f>
        <v>7.8000000000000291E-3</v>
      </c>
      <c r="T19" s="266">
        <f>(1+AP19)/(1+LOOKUP($B19,Prix!$B$6:$B$127,Prix!$K$6:$K$127))-1</f>
        <v>7.8000000000000291E-3</v>
      </c>
      <c r="U19" s="266">
        <f>(1+AQ19)/(1+LOOKUP($B19,Prix!$B$6:$B$127,Prix!$K$6:$K$127))-1</f>
        <v>7.8000000000000291E-3</v>
      </c>
      <c r="V19" s="266">
        <f>(1+AR19)/(1+LOOKUP($B19,Prix!$B$6:$B$127,Prix!$K$6:$K$127))-1</f>
        <v>7.7799142976191504E-3</v>
      </c>
      <c r="W19" s="266">
        <f>(1+AS19)/(1+LOOKUP($B19,Prix!$B$6:$B$127,Prix!$K$6:$K$127))-1</f>
        <v>8.3818270650557469E-3</v>
      </c>
      <c r="X19" s="266">
        <f>(1+AT19)/(1+LOOKUP($B19,Prix!$B$6:$B$127,Prix!$K$6:$K$127))-1</f>
        <v>8.0630609068479409E-3</v>
      </c>
      <c r="Y19" s="291">
        <f>(C19+1)*(1+Prix!I89)-1</f>
        <v>2.5436500000000084E-2</v>
      </c>
      <c r="Z19" s="117">
        <v>2.7206769448985479E-2</v>
      </c>
      <c r="AA19" s="117">
        <v>2.7206769448985479E-2</v>
      </c>
      <c r="AB19" s="117">
        <v>1.8499999999999961E-2</v>
      </c>
      <c r="AC19" s="117">
        <v>2.5436500000000084E-2</v>
      </c>
      <c r="AD19" s="117">
        <v>1.8499999999999961E-2</v>
      </c>
      <c r="AE19" s="117">
        <v>2.5436500000000084E-2</v>
      </c>
      <c r="AF19" s="117">
        <v>2.5436500000000084E-2</v>
      </c>
      <c r="AG19" s="117">
        <v>2.5436500000000084E-2</v>
      </c>
      <c r="AH19" s="117">
        <v>2.5436500000000084E-2</v>
      </c>
      <c r="AI19" s="117">
        <v>2.5436500000000084E-2</v>
      </c>
      <c r="AJ19" s="117">
        <v>2.5436500000000084E-2</v>
      </c>
      <c r="AK19" s="117">
        <v>2.5436500000000084E-2</v>
      </c>
      <c r="AL19" s="117">
        <v>2.5436500000000084E-2</v>
      </c>
      <c r="AM19" s="117">
        <v>2.5436500000000084E-2</v>
      </c>
      <c r="AN19" s="117">
        <v>2.5436500000000084E-2</v>
      </c>
      <c r="AO19" s="117">
        <v>2.5436500000000084E-2</v>
      </c>
      <c r="AP19" s="117">
        <v>2.5436500000000084E-2</v>
      </c>
      <c r="AQ19" s="117">
        <v>2.5436500000000084E-2</v>
      </c>
      <c r="AR19" s="117">
        <v>2.5416062797827488E-2</v>
      </c>
      <c r="AS19" s="117">
        <v>2.6028509038694247E-2</v>
      </c>
      <c r="AT19" s="120">
        <v>2.5704164472717839E-2</v>
      </c>
    </row>
    <row r="20" spans="2:46" x14ac:dyDescent="0.25">
      <c r="B20" s="146">
        <f t="shared" si="1"/>
        <v>2033</v>
      </c>
      <c r="C20" s="147">
        <v>7.7000000000000002E-3</v>
      </c>
      <c r="D20" s="148">
        <f>(1+Z20)/(1+LOOKUP($B20,Prix!$B$6:$B$127,Prix!$K$6:$K$127))-1</f>
        <v>8.7461282525558293E-3</v>
      </c>
      <c r="E20" s="148">
        <f>(1+AA20)/(1+LOOKUP($B20,Prix!$B$6:$B$127,Prix!$K$6:$K$127))-1</f>
        <v>8.7461282525558293E-3</v>
      </c>
      <c r="F20" s="148">
        <f>(1+AB20)/(1+LOOKUP($B20,Prix!$B$6:$B$127,Prix!$K$6:$K$127))-1</f>
        <v>2.2462407862409162E-3</v>
      </c>
      <c r="G20" s="148">
        <f>(1+AC20)/(1+LOOKUP($B20,Prix!$B$6:$B$127,Prix!$K$6:$K$127))-1</f>
        <v>7.7000000000000401E-3</v>
      </c>
      <c r="H20" s="148">
        <f>(1+AD20)/(1+LOOKUP($B20,Prix!$B$6:$B$127,Prix!$K$6:$K$127))-1</f>
        <v>2.2462407862409162E-3</v>
      </c>
      <c r="I20" s="148">
        <f>(1+AE20)/(1+LOOKUP($B20,Prix!$B$6:$B$127,Prix!$K$6:$K$127))-1</f>
        <v>7.7000000000000401E-3</v>
      </c>
      <c r="J20" s="148">
        <f>(1+AF20)/(1+LOOKUP($B20,Prix!$B$6:$B$127,Prix!$K$6:$K$127))-1</f>
        <v>7.7000000000000401E-3</v>
      </c>
      <c r="K20" s="148">
        <f>(1+AG20)/(1+LOOKUP($B20,Prix!$B$6:$B$127,Prix!$K$6:$K$127))-1</f>
        <v>7.7000000000000401E-3</v>
      </c>
      <c r="L20" s="148">
        <f>(1+AH20)/(1+LOOKUP($B20,Prix!$B$6:$B$127,Prix!$K$6:$K$127))-1</f>
        <v>7.7000000000000401E-3</v>
      </c>
      <c r="M20" s="148">
        <f>(1+AI20)/(1+LOOKUP($B20,Prix!$B$6:$B$127,Prix!$K$6:$K$127))-1</f>
        <v>7.7000000000000401E-3</v>
      </c>
      <c r="N20" s="148">
        <f>(1+AJ20)/(1+LOOKUP($B20,Prix!$B$6:$B$127,Prix!$K$6:$K$127))-1</f>
        <v>7.7000000000000401E-3</v>
      </c>
      <c r="O20" s="148">
        <f>(1+AK20)/(1+LOOKUP($B20,Prix!$B$6:$B$127,Prix!$K$6:$K$127))-1</f>
        <v>7.7000000000000401E-3</v>
      </c>
      <c r="P20" s="148">
        <f>(1+AL20)/(1+LOOKUP($B20,Prix!$B$6:$B$127,Prix!$K$6:$K$127))-1</f>
        <v>7.7000000000000401E-3</v>
      </c>
      <c r="Q20" s="148">
        <f>(1+AM20)/(1+LOOKUP($B20,Prix!$B$6:$B$127,Prix!$K$6:$K$127))-1</f>
        <v>7.7000000000000401E-3</v>
      </c>
      <c r="R20" s="148">
        <f>(1+AN20)/(1+LOOKUP($B20,Prix!$B$6:$B$127,Prix!$K$6:$K$127))-1</f>
        <v>7.7000000000000401E-3</v>
      </c>
      <c r="S20" s="266">
        <f>(1+AO20)/(1+LOOKUP($B20,Prix!$B$6:$B$127,Prix!$K$6:$K$127))-1</f>
        <v>7.7000000000000401E-3</v>
      </c>
      <c r="T20" s="266">
        <f>(1+AP20)/(1+LOOKUP($B20,Prix!$B$6:$B$127,Prix!$K$6:$K$127))-1</f>
        <v>7.7000000000000401E-3</v>
      </c>
      <c r="U20" s="266">
        <f>(1+AQ20)/(1+LOOKUP($B20,Prix!$B$6:$B$127,Prix!$K$6:$K$127))-1</f>
        <v>7.7000000000000401E-3</v>
      </c>
      <c r="V20" s="266">
        <f>(1+AR20)/(1+LOOKUP($B20,Prix!$B$6:$B$127,Prix!$K$6:$K$127))-1</f>
        <v>7.2704339071949509E-3</v>
      </c>
      <c r="W20" s="266">
        <f>(1+AS20)/(1+LOOKUP($B20,Prix!$B$6:$B$127,Prix!$K$6:$K$127))-1</f>
        <v>7.6421387794800566E-3</v>
      </c>
      <c r="X20" s="266">
        <f>(1+AT20)/(1+LOOKUP($B20,Prix!$B$6:$B$127,Prix!$K$6:$K$127))-1</f>
        <v>8.1219634509348548E-3</v>
      </c>
      <c r="Y20" s="291">
        <f>(C20+1)*(1+Prix!I90)-1</f>
        <v>2.5334750000000072E-2</v>
      </c>
      <c r="Z20" s="117">
        <v>2.6399185496975619E-2</v>
      </c>
      <c r="AA20" s="117">
        <v>2.6399185496975619E-2</v>
      </c>
      <c r="AB20" s="117">
        <v>1.9785550000000152E-2</v>
      </c>
      <c r="AC20" s="117">
        <v>2.5334750000000072E-2</v>
      </c>
      <c r="AD20" s="117">
        <v>1.9785550000000152E-2</v>
      </c>
      <c r="AE20" s="117">
        <v>2.5334750000000072E-2</v>
      </c>
      <c r="AF20" s="117">
        <v>2.5334750000000072E-2</v>
      </c>
      <c r="AG20" s="117">
        <v>2.5334750000000072E-2</v>
      </c>
      <c r="AH20" s="117">
        <v>2.5334750000000072E-2</v>
      </c>
      <c r="AI20" s="117">
        <v>2.5334750000000072E-2</v>
      </c>
      <c r="AJ20" s="117">
        <v>2.5334750000000072E-2</v>
      </c>
      <c r="AK20" s="117">
        <v>2.5334750000000072E-2</v>
      </c>
      <c r="AL20" s="117">
        <v>2.5334750000000072E-2</v>
      </c>
      <c r="AM20" s="117">
        <v>2.5334750000000072E-2</v>
      </c>
      <c r="AN20" s="117">
        <v>2.5334750000000072E-2</v>
      </c>
      <c r="AO20" s="117">
        <v>2.5334750000000072E-2</v>
      </c>
      <c r="AP20" s="117">
        <v>2.5334750000000072E-2</v>
      </c>
      <c r="AQ20" s="117">
        <v>2.5334750000000072E-2</v>
      </c>
      <c r="AR20" s="117">
        <v>2.4897666500570903E-2</v>
      </c>
      <c r="AS20" s="117">
        <v>2.5275876208121106E-2</v>
      </c>
      <c r="AT20" s="120">
        <v>2.576409781132627E-2</v>
      </c>
    </row>
    <row r="21" spans="2:46" x14ac:dyDescent="0.25">
      <c r="B21" s="146">
        <f t="shared" si="1"/>
        <v>2034</v>
      </c>
      <c r="C21" s="147">
        <v>7.4999999999999997E-3</v>
      </c>
      <c r="D21" s="148">
        <f>(1+Z21)/(1+LOOKUP($B21,Prix!$B$6:$B$127,Prix!$K$6:$K$127))-1</f>
        <v>7.9524339508263431E-3</v>
      </c>
      <c r="E21" s="148">
        <f>(1+AA21)/(1+LOOKUP($B21,Prix!$B$6:$B$127,Prix!$K$6:$K$127))-1</f>
        <v>7.9524339508263431E-3</v>
      </c>
      <c r="F21" s="148">
        <f>(1+AB21)/(1+LOOKUP($B21,Prix!$B$6:$B$127,Prix!$K$6:$K$127))-1</f>
        <v>3.5096805896805972E-3</v>
      </c>
      <c r="G21" s="148">
        <f>(1+AC21)/(1+LOOKUP($B21,Prix!$B$6:$B$127,Prix!$K$6:$K$127))-1</f>
        <v>7.5000000000000622E-3</v>
      </c>
      <c r="H21" s="148">
        <f>(1+AD21)/(1+LOOKUP($B21,Prix!$B$6:$B$127,Prix!$K$6:$K$127))-1</f>
        <v>3.5096805896805972E-3</v>
      </c>
      <c r="I21" s="148">
        <f>(1+AE21)/(1+LOOKUP($B21,Prix!$B$6:$B$127,Prix!$K$6:$K$127))-1</f>
        <v>7.5000000000000622E-3</v>
      </c>
      <c r="J21" s="148">
        <f>(1+AF21)/(1+LOOKUP($B21,Prix!$B$6:$B$127,Prix!$K$6:$K$127))-1</f>
        <v>7.5000000000000622E-3</v>
      </c>
      <c r="K21" s="148">
        <f>(1+AG21)/(1+LOOKUP($B21,Prix!$B$6:$B$127,Prix!$K$6:$K$127))-1</f>
        <v>7.5000000000000622E-3</v>
      </c>
      <c r="L21" s="148">
        <f>(1+AH21)/(1+LOOKUP($B21,Prix!$B$6:$B$127,Prix!$K$6:$K$127))-1</f>
        <v>7.5000000000000622E-3</v>
      </c>
      <c r="M21" s="148">
        <f>(1+AI21)/(1+LOOKUP($B21,Prix!$B$6:$B$127,Prix!$K$6:$K$127))-1</f>
        <v>7.5000000000000622E-3</v>
      </c>
      <c r="N21" s="148">
        <f>(1+AJ21)/(1+LOOKUP($B21,Prix!$B$6:$B$127,Prix!$K$6:$K$127))-1</f>
        <v>7.5000000000000622E-3</v>
      </c>
      <c r="O21" s="148">
        <f>(1+AK21)/(1+LOOKUP($B21,Prix!$B$6:$B$127,Prix!$K$6:$K$127))-1</f>
        <v>7.5000000000000622E-3</v>
      </c>
      <c r="P21" s="148">
        <f>(1+AL21)/(1+LOOKUP($B21,Prix!$B$6:$B$127,Prix!$K$6:$K$127))-1</f>
        <v>7.5000000000000622E-3</v>
      </c>
      <c r="Q21" s="148">
        <f>(1+AM21)/(1+LOOKUP($B21,Prix!$B$6:$B$127,Prix!$K$6:$K$127))-1</f>
        <v>7.5000000000000622E-3</v>
      </c>
      <c r="R21" s="148">
        <f>(1+AN21)/(1+LOOKUP($B21,Prix!$B$6:$B$127,Prix!$K$6:$K$127))-1</f>
        <v>7.5000000000000622E-3</v>
      </c>
      <c r="S21" s="266">
        <f>(1+AO21)/(1+LOOKUP($B21,Prix!$B$6:$B$127,Prix!$K$6:$K$127))-1</f>
        <v>7.5000000000000622E-3</v>
      </c>
      <c r="T21" s="266">
        <f>(1+AP21)/(1+LOOKUP($B21,Prix!$B$6:$B$127,Prix!$K$6:$K$127))-1</f>
        <v>7.5000000000000622E-3</v>
      </c>
      <c r="U21" s="266">
        <f>(1+AQ21)/(1+LOOKUP($B21,Prix!$B$6:$B$127,Prix!$K$6:$K$127))-1</f>
        <v>7.5000000000000622E-3</v>
      </c>
      <c r="V21" s="266">
        <f>(1+AR21)/(1+LOOKUP($B21,Prix!$B$6:$B$127,Prix!$K$6:$K$127))-1</f>
        <v>7.5054490072568036E-3</v>
      </c>
      <c r="W21" s="266">
        <f>(1+AS21)/(1+LOOKUP($B21,Prix!$B$6:$B$127,Prix!$K$6:$K$127))-1</f>
        <v>7.4565028565189984E-3</v>
      </c>
      <c r="X21" s="266">
        <f>(1+AT21)/(1+LOOKUP($B21,Prix!$B$6:$B$127,Prix!$K$6:$K$127))-1</f>
        <v>8.0728605253925778E-3</v>
      </c>
      <c r="Y21" s="291">
        <f>(C21+1)*(1+Prix!I91)-1</f>
        <v>2.5131250000000049E-2</v>
      </c>
      <c r="Z21" s="117">
        <v>2.5591601544965981E-2</v>
      </c>
      <c r="AA21" s="117">
        <v>2.5591601544965981E-2</v>
      </c>
      <c r="AB21" s="117">
        <v>2.107110000000012E-2</v>
      </c>
      <c r="AC21" s="117">
        <v>2.5131250000000049E-2</v>
      </c>
      <c r="AD21" s="117">
        <v>2.107110000000012E-2</v>
      </c>
      <c r="AE21" s="117">
        <v>2.5131250000000049E-2</v>
      </c>
      <c r="AF21" s="117">
        <v>2.5131250000000049E-2</v>
      </c>
      <c r="AG21" s="117">
        <v>2.5131250000000049E-2</v>
      </c>
      <c r="AH21" s="117">
        <v>2.5131250000000049E-2</v>
      </c>
      <c r="AI21" s="117">
        <v>2.5131250000000049E-2</v>
      </c>
      <c r="AJ21" s="117">
        <v>2.5131250000000049E-2</v>
      </c>
      <c r="AK21" s="117">
        <v>2.5131250000000049E-2</v>
      </c>
      <c r="AL21" s="117">
        <v>2.5131250000000049E-2</v>
      </c>
      <c r="AM21" s="117">
        <v>2.5131250000000049E-2</v>
      </c>
      <c r="AN21" s="117">
        <v>2.5131250000000049E-2</v>
      </c>
      <c r="AO21" s="117">
        <v>2.5131250000000049E-2</v>
      </c>
      <c r="AP21" s="117">
        <v>2.5131250000000049E-2</v>
      </c>
      <c r="AQ21" s="117">
        <v>2.5131250000000049E-2</v>
      </c>
      <c r="AR21" s="117">
        <v>2.5136794364883919E-2</v>
      </c>
      <c r="AS21" s="117">
        <v>2.5086991656508184E-2</v>
      </c>
      <c r="AT21" s="120">
        <v>2.5714135584587128E-2</v>
      </c>
    </row>
    <row r="22" spans="2:46" x14ac:dyDescent="0.25">
      <c r="B22" s="146">
        <f t="shared" si="1"/>
        <v>2035</v>
      </c>
      <c r="C22" s="147">
        <v>7.4999999999999997E-3</v>
      </c>
      <c r="D22" s="148">
        <f>(1+Z22)/(1+LOOKUP($B22,Prix!$B$6:$B$127,Prix!$K$6:$K$127))-1</f>
        <v>7.9524339508263431E-3</v>
      </c>
      <c r="E22" s="148">
        <f>(1+AA22)/(1+LOOKUP($B22,Prix!$B$6:$B$127,Prix!$K$6:$K$127))-1</f>
        <v>7.9524339508263431E-3</v>
      </c>
      <c r="F22" s="148">
        <f>(1+AB22)/(1+LOOKUP($B22,Prix!$B$6:$B$127,Prix!$K$6:$K$127))-1</f>
        <v>4.7731203931205002E-3</v>
      </c>
      <c r="G22" s="148">
        <f>(1+AC22)/(1+LOOKUP($B22,Prix!$B$6:$B$127,Prix!$K$6:$K$127))-1</f>
        <v>7.5000000000000622E-3</v>
      </c>
      <c r="H22" s="148">
        <f>(1+AD22)/(1+LOOKUP($B22,Prix!$B$6:$B$127,Prix!$K$6:$K$127))-1</f>
        <v>4.7731203931205002E-3</v>
      </c>
      <c r="I22" s="148">
        <f>(1+AE22)/(1+LOOKUP($B22,Prix!$B$6:$B$127,Prix!$K$6:$K$127))-1</f>
        <v>7.5000000000000622E-3</v>
      </c>
      <c r="J22" s="148">
        <f>(1+AF22)/(1+LOOKUP($B22,Prix!$B$6:$B$127,Prix!$K$6:$K$127))-1</f>
        <v>7.5000000000000622E-3</v>
      </c>
      <c r="K22" s="148">
        <f>(1+AG22)/(1+LOOKUP($B22,Prix!$B$6:$B$127,Prix!$K$6:$K$127))-1</f>
        <v>7.5000000000000622E-3</v>
      </c>
      <c r="L22" s="148">
        <f>(1+AH22)/(1+LOOKUP($B22,Prix!$B$6:$B$127,Prix!$K$6:$K$127))-1</f>
        <v>7.5000000000000622E-3</v>
      </c>
      <c r="M22" s="148">
        <f>(1+AI22)/(1+LOOKUP($B22,Prix!$B$6:$B$127,Prix!$K$6:$K$127))-1</f>
        <v>7.5000000000000622E-3</v>
      </c>
      <c r="N22" s="148">
        <f>(1+AJ22)/(1+LOOKUP($B22,Prix!$B$6:$B$127,Prix!$K$6:$K$127))-1</f>
        <v>7.5000000000000622E-3</v>
      </c>
      <c r="O22" s="148">
        <f>(1+AK22)/(1+LOOKUP($B22,Prix!$B$6:$B$127,Prix!$K$6:$K$127))-1</f>
        <v>7.5000000000000622E-3</v>
      </c>
      <c r="P22" s="148">
        <f>(1+AL22)/(1+LOOKUP($B22,Prix!$B$6:$B$127,Prix!$K$6:$K$127))-1</f>
        <v>7.5000000000000622E-3</v>
      </c>
      <c r="Q22" s="148">
        <f>(1+AM22)/(1+LOOKUP($B22,Prix!$B$6:$B$127,Prix!$K$6:$K$127))-1</f>
        <v>7.5000000000000622E-3</v>
      </c>
      <c r="R22" s="148">
        <f>(1+AN22)/(1+LOOKUP($B22,Prix!$B$6:$B$127,Prix!$K$6:$K$127))-1</f>
        <v>7.5000000000000622E-3</v>
      </c>
      <c r="S22" s="266">
        <f>(1+AO22)/(1+LOOKUP($B22,Prix!$B$6:$B$127,Prix!$K$6:$K$127))-1</f>
        <v>7.5000000000000622E-3</v>
      </c>
      <c r="T22" s="266">
        <f>(1+AP22)/(1+LOOKUP($B22,Prix!$B$6:$B$127,Prix!$K$6:$K$127))-1</f>
        <v>7.5000000000000622E-3</v>
      </c>
      <c r="U22" s="266">
        <f>(1+AQ22)/(1+LOOKUP($B22,Prix!$B$6:$B$127,Prix!$K$6:$K$127))-1</f>
        <v>7.5000000000000622E-3</v>
      </c>
      <c r="V22" s="266">
        <f>(1+AR22)/(1+LOOKUP($B22,Prix!$B$6:$B$127,Prix!$K$6:$K$127))-1</f>
        <v>7.5051978576197165E-3</v>
      </c>
      <c r="W22" s="266">
        <f>(1+AS22)/(1+LOOKUP($B22,Prix!$B$6:$B$127,Prix!$K$6:$K$127))-1</f>
        <v>7.4565028565189984E-3</v>
      </c>
      <c r="X22" s="266">
        <f>(1+AT22)/(1+LOOKUP($B22,Prix!$B$6:$B$127,Prix!$K$6:$K$127))-1</f>
        <v>8.1897161875426061E-3</v>
      </c>
      <c r="Y22" s="291">
        <f>(C22+1)*(1+Prix!I92)-1</f>
        <v>2.5131250000000049E-2</v>
      </c>
      <c r="Z22" s="117">
        <v>2.5591601544965981E-2</v>
      </c>
      <c r="AA22" s="117">
        <v>2.5591601544965981E-2</v>
      </c>
      <c r="AB22" s="117">
        <v>2.2356650000000089E-2</v>
      </c>
      <c r="AC22" s="117">
        <v>2.5131250000000049E-2</v>
      </c>
      <c r="AD22" s="117">
        <v>2.2356650000000089E-2</v>
      </c>
      <c r="AE22" s="117">
        <v>2.5131250000000049E-2</v>
      </c>
      <c r="AF22" s="117">
        <v>2.5131250000000049E-2</v>
      </c>
      <c r="AG22" s="117">
        <v>2.5131250000000049E-2</v>
      </c>
      <c r="AH22" s="117">
        <v>2.5131250000000049E-2</v>
      </c>
      <c r="AI22" s="117">
        <v>2.5131250000000049E-2</v>
      </c>
      <c r="AJ22" s="117">
        <v>2.5131250000000049E-2</v>
      </c>
      <c r="AK22" s="117">
        <v>2.5131250000000049E-2</v>
      </c>
      <c r="AL22" s="117">
        <v>2.5131250000000049E-2</v>
      </c>
      <c r="AM22" s="117">
        <v>2.5131250000000049E-2</v>
      </c>
      <c r="AN22" s="117">
        <v>2.5131250000000049E-2</v>
      </c>
      <c r="AO22" s="117">
        <v>2.5131250000000049E-2</v>
      </c>
      <c r="AP22" s="117">
        <v>2.5131250000000049E-2</v>
      </c>
      <c r="AQ22" s="117">
        <v>2.5131250000000049E-2</v>
      </c>
      <c r="AR22" s="117">
        <v>2.5136538820128118E-2</v>
      </c>
      <c r="AS22" s="117">
        <v>2.5086991656508184E-2</v>
      </c>
      <c r="AT22" s="120">
        <v>2.5833036220824779E-2</v>
      </c>
    </row>
    <row r="23" spans="2:46" x14ac:dyDescent="0.25">
      <c r="B23" s="146">
        <f t="shared" si="1"/>
        <v>2036</v>
      </c>
      <c r="C23" s="147">
        <v>7.4000000000000003E-3</v>
      </c>
      <c r="D23" s="148">
        <f>(1+Z23)/(1+LOOKUP($B23,Prix!$B$6:$B$127,Prix!$K$6:$K$127))-1</f>
        <v>7.7860741587609805E-3</v>
      </c>
      <c r="E23" s="148">
        <f>(1+AA23)/(1+LOOKUP($B23,Prix!$B$6:$B$127,Prix!$K$6:$K$127))-1</f>
        <v>7.7860741587609805E-3</v>
      </c>
      <c r="F23" s="148">
        <f>(1+AB23)/(1+LOOKUP($B23,Prix!$B$6:$B$127,Prix!$K$6:$K$127))-1</f>
        <v>6.0365601965604032E-3</v>
      </c>
      <c r="G23" s="148">
        <f>(1+AC23)/(1+LOOKUP($B23,Prix!$B$6:$B$127,Prix!$K$6:$K$127))-1</f>
        <v>7.4000000000000732E-3</v>
      </c>
      <c r="H23" s="148">
        <f>(1+AD23)/(1+LOOKUP($B23,Prix!$B$6:$B$127,Prix!$K$6:$K$127))-1</f>
        <v>6.0365601965604032E-3</v>
      </c>
      <c r="I23" s="148">
        <f>(1+AE23)/(1+LOOKUP($B23,Prix!$B$6:$B$127,Prix!$K$6:$K$127))-1</f>
        <v>7.4000000000000732E-3</v>
      </c>
      <c r="J23" s="148">
        <f>(1+AF23)/(1+LOOKUP($B23,Prix!$B$6:$B$127,Prix!$K$6:$K$127))-1</f>
        <v>7.4000000000000732E-3</v>
      </c>
      <c r="K23" s="148">
        <f>(1+AG23)/(1+LOOKUP($B23,Prix!$B$6:$B$127,Prix!$K$6:$K$127))-1</f>
        <v>7.4000000000000732E-3</v>
      </c>
      <c r="L23" s="148">
        <f>(1+AH23)/(1+LOOKUP($B23,Prix!$B$6:$B$127,Prix!$K$6:$K$127))-1</f>
        <v>7.4000000000000732E-3</v>
      </c>
      <c r="M23" s="148">
        <f>(1+AI23)/(1+LOOKUP($B23,Prix!$B$6:$B$127,Prix!$K$6:$K$127))-1</f>
        <v>7.4000000000000732E-3</v>
      </c>
      <c r="N23" s="148">
        <f>(1+AJ23)/(1+LOOKUP($B23,Prix!$B$6:$B$127,Prix!$K$6:$K$127))-1</f>
        <v>7.4000000000000732E-3</v>
      </c>
      <c r="O23" s="148">
        <f>(1+AK23)/(1+LOOKUP($B23,Prix!$B$6:$B$127,Prix!$K$6:$K$127))-1</f>
        <v>7.4000000000000732E-3</v>
      </c>
      <c r="P23" s="148">
        <f>(1+AL23)/(1+LOOKUP($B23,Prix!$B$6:$B$127,Prix!$K$6:$K$127))-1</f>
        <v>7.4000000000000732E-3</v>
      </c>
      <c r="Q23" s="148">
        <f>(1+AM23)/(1+LOOKUP($B23,Prix!$B$6:$B$127,Prix!$K$6:$K$127))-1</f>
        <v>7.4000000000000732E-3</v>
      </c>
      <c r="R23" s="148">
        <f>(1+AN23)/(1+LOOKUP($B23,Prix!$B$6:$B$127,Prix!$K$6:$K$127))-1</f>
        <v>7.4000000000000732E-3</v>
      </c>
      <c r="S23" s="266">
        <f>(1+AO23)/(1+LOOKUP($B23,Prix!$B$6:$B$127,Prix!$K$6:$K$127))-1</f>
        <v>7.4000000000000732E-3</v>
      </c>
      <c r="T23" s="266">
        <f>(1+AP23)/(1+LOOKUP($B23,Prix!$B$6:$B$127,Prix!$K$6:$K$127))-1</f>
        <v>7.4000000000000732E-3</v>
      </c>
      <c r="U23" s="266">
        <f>(1+AQ23)/(1+LOOKUP($B23,Prix!$B$6:$B$127,Prix!$K$6:$K$127))-1</f>
        <v>7.4000000000000732E-3</v>
      </c>
      <c r="V23" s="266">
        <f>(1+AR23)/(1+LOOKUP($B23,Prix!$B$6:$B$127,Prix!$K$6:$K$127))-1</f>
        <v>7.4043340188016948E-3</v>
      </c>
      <c r="W23" s="266">
        <f>(1+AS23)/(1+LOOKUP($B23,Prix!$B$6:$B$127,Prix!$K$6:$K$127))-1</f>
        <v>7.4611850737449359E-3</v>
      </c>
      <c r="X23" s="266">
        <f>(1+AT23)/(1+LOOKUP($B23,Prix!$B$6:$B$127,Prix!$K$6:$K$127))-1</f>
        <v>8.2559059652536071E-3</v>
      </c>
      <c r="Y23" s="291">
        <f>(C23+1)*(1+Prix!I93)-1</f>
        <v>2.5029500000000038E-2</v>
      </c>
      <c r="Z23" s="117">
        <v>2.5422330456539299E-2</v>
      </c>
      <c r="AA23" s="117">
        <v>2.5422330456539299E-2</v>
      </c>
      <c r="AB23" s="117">
        <v>2.364220000000028E-2</v>
      </c>
      <c r="AC23" s="117">
        <v>2.5029500000000038E-2</v>
      </c>
      <c r="AD23" s="117">
        <v>2.364220000000028E-2</v>
      </c>
      <c r="AE23" s="117">
        <v>2.5029500000000038E-2</v>
      </c>
      <c r="AF23" s="117">
        <v>2.5029500000000038E-2</v>
      </c>
      <c r="AG23" s="117">
        <v>2.5029500000000038E-2</v>
      </c>
      <c r="AH23" s="117">
        <v>2.5029500000000038E-2</v>
      </c>
      <c r="AI23" s="117">
        <v>2.5029500000000038E-2</v>
      </c>
      <c r="AJ23" s="117">
        <v>2.5029500000000038E-2</v>
      </c>
      <c r="AK23" s="117">
        <v>2.5029500000000038E-2</v>
      </c>
      <c r="AL23" s="117">
        <v>2.5029500000000038E-2</v>
      </c>
      <c r="AM23" s="117">
        <v>2.5029500000000038E-2</v>
      </c>
      <c r="AN23" s="117">
        <v>2.5029500000000038E-2</v>
      </c>
      <c r="AO23" s="117">
        <v>2.5029500000000038E-2</v>
      </c>
      <c r="AP23" s="117">
        <v>2.5029500000000038E-2</v>
      </c>
      <c r="AQ23" s="117">
        <v>2.5029500000000038E-2</v>
      </c>
      <c r="AR23" s="117">
        <v>2.5033909864130788E-2</v>
      </c>
      <c r="AS23" s="117">
        <v>2.5091755812535643E-2</v>
      </c>
      <c r="AT23" s="120">
        <v>2.5900384319645697E-2</v>
      </c>
    </row>
    <row r="24" spans="2:46" x14ac:dyDescent="0.25">
      <c r="B24" s="146">
        <f t="shared" si="1"/>
        <v>2037</v>
      </c>
      <c r="C24" s="147">
        <v>7.3000000000000001E-3</v>
      </c>
      <c r="D24" s="148">
        <f>(1+Z24)/(1+LOOKUP($B24,Prix!$B$6:$B$127,Prix!$K$6:$K$127))-1</f>
        <v>7.6357575761365482E-3</v>
      </c>
      <c r="E24" s="148">
        <f>(1+AA24)/(1+LOOKUP($B24,Prix!$B$6:$B$127,Prix!$K$6:$K$127))-1</f>
        <v>7.6357575761365482E-3</v>
      </c>
      <c r="F24" s="148">
        <f>(1+AB24)/(1+LOOKUP($B24,Prix!$B$6:$B$127,Prix!$K$6:$K$127))-1</f>
        <v>7.3000000000000842E-3</v>
      </c>
      <c r="G24" s="148">
        <f>(1+AC24)/(1+LOOKUP($B24,Prix!$B$6:$B$127,Prix!$K$6:$K$127))-1</f>
        <v>7.3000000000000842E-3</v>
      </c>
      <c r="H24" s="148">
        <f>(1+AD24)/(1+LOOKUP($B24,Prix!$B$6:$B$127,Prix!$K$6:$K$127))-1</f>
        <v>7.3000000000000842E-3</v>
      </c>
      <c r="I24" s="148">
        <f>(1+AE24)/(1+LOOKUP($B24,Prix!$B$6:$B$127,Prix!$K$6:$K$127))-1</f>
        <v>7.3000000000000842E-3</v>
      </c>
      <c r="J24" s="148">
        <f>(1+AF24)/(1+LOOKUP($B24,Prix!$B$6:$B$127,Prix!$K$6:$K$127))-1</f>
        <v>7.3000000000000842E-3</v>
      </c>
      <c r="K24" s="148">
        <f>(1+AG24)/(1+LOOKUP($B24,Prix!$B$6:$B$127,Prix!$K$6:$K$127))-1</f>
        <v>7.3000000000000842E-3</v>
      </c>
      <c r="L24" s="148">
        <f>(1+AH24)/(1+LOOKUP($B24,Prix!$B$6:$B$127,Prix!$K$6:$K$127))-1</f>
        <v>7.3000000000000842E-3</v>
      </c>
      <c r="M24" s="148">
        <f>(1+AI24)/(1+LOOKUP($B24,Prix!$B$6:$B$127,Prix!$K$6:$K$127))-1</f>
        <v>7.3000000000000842E-3</v>
      </c>
      <c r="N24" s="148">
        <f>(1+AJ24)/(1+LOOKUP($B24,Prix!$B$6:$B$127,Prix!$K$6:$K$127))-1</f>
        <v>7.3000000000000842E-3</v>
      </c>
      <c r="O24" s="148">
        <f>(1+AK24)/(1+LOOKUP($B24,Prix!$B$6:$B$127,Prix!$K$6:$K$127))-1</f>
        <v>7.3000000000000842E-3</v>
      </c>
      <c r="P24" s="148">
        <f>(1+AL24)/(1+LOOKUP($B24,Prix!$B$6:$B$127,Prix!$K$6:$K$127))-1</f>
        <v>7.3000000000000842E-3</v>
      </c>
      <c r="Q24" s="148">
        <f>(1+AM24)/(1+LOOKUP($B24,Prix!$B$6:$B$127,Prix!$K$6:$K$127))-1</f>
        <v>7.3000000000000842E-3</v>
      </c>
      <c r="R24" s="148">
        <f>(1+AN24)/(1+LOOKUP($B24,Prix!$B$6:$B$127,Prix!$K$6:$K$127))-1</f>
        <v>7.3000000000000842E-3</v>
      </c>
      <c r="S24" s="266">
        <f>(1+AO24)/(1+LOOKUP($B24,Prix!$B$6:$B$127,Prix!$K$6:$K$127))-1</f>
        <v>7.3000000000000842E-3</v>
      </c>
      <c r="T24" s="266">
        <f>(1+AP24)/(1+LOOKUP($B24,Prix!$B$6:$B$127,Prix!$K$6:$K$127))-1</f>
        <v>7.3000000000000842E-3</v>
      </c>
      <c r="U24" s="266">
        <f>(1+AQ24)/(1+LOOKUP($B24,Prix!$B$6:$B$127,Prix!$K$6:$K$127))-1</f>
        <v>7.3000000000000842E-3</v>
      </c>
      <c r="V24" s="266">
        <f>(1+AR24)/(1+LOOKUP($B24,Prix!$B$6:$B$127,Prix!$K$6:$K$127))-1</f>
        <v>7.3036856682489049E-3</v>
      </c>
      <c r="W24" s="266">
        <f>(1+AS24)/(1+LOOKUP($B24,Prix!$B$6:$B$127,Prix!$K$6:$K$127))-1</f>
        <v>7.4050561957155203E-3</v>
      </c>
      <c r="X24" s="266">
        <f>(1+AT24)/(1+LOOKUP($B24,Prix!$B$6:$B$127,Prix!$K$6:$K$127))-1</f>
        <v>8.2995007050712388E-3</v>
      </c>
      <c r="Y24" s="291">
        <f>(C24+1)*(1+Prix!I94)-1</f>
        <v>2.4927750000000248E-2</v>
      </c>
      <c r="Z24" s="117">
        <v>2.5269383333718975E-2</v>
      </c>
      <c r="AA24" s="117">
        <v>2.5269383333718975E-2</v>
      </c>
      <c r="AB24" s="117">
        <v>2.4927750000000248E-2</v>
      </c>
      <c r="AC24" s="117">
        <v>2.4927750000000248E-2</v>
      </c>
      <c r="AD24" s="117">
        <v>2.4927750000000248E-2</v>
      </c>
      <c r="AE24" s="117">
        <v>2.4927750000000248E-2</v>
      </c>
      <c r="AF24" s="117">
        <v>2.4927750000000248E-2</v>
      </c>
      <c r="AG24" s="117">
        <v>2.4927750000000248E-2</v>
      </c>
      <c r="AH24" s="117">
        <v>2.4927750000000248E-2</v>
      </c>
      <c r="AI24" s="117">
        <v>2.4927750000000248E-2</v>
      </c>
      <c r="AJ24" s="117">
        <v>2.4927750000000248E-2</v>
      </c>
      <c r="AK24" s="117">
        <v>2.4927750000000248E-2</v>
      </c>
      <c r="AL24" s="117">
        <v>2.4927750000000248E-2</v>
      </c>
      <c r="AM24" s="117">
        <v>2.4927750000000248E-2</v>
      </c>
      <c r="AN24" s="117">
        <v>2.4927750000000248E-2</v>
      </c>
      <c r="AO24" s="117">
        <v>2.4927750000000248E-2</v>
      </c>
      <c r="AP24" s="117">
        <v>2.4927750000000248E-2</v>
      </c>
      <c r="AQ24" s="117">
        <v>2.4927750000000248E-2</v>
      </c>
      <c r="AR24" s="117">
        <v>2.4931500167443277E-2</v>
      </c>
      <c r="AS24" s="117">
        <v>2.5034644679140516E-2</v>
      </c>
      <c r="AT24" s="120">
        <v>2.5944741967410145E-2</v>
      </c>
    </row>
    <row r="25" spans="2:46" x14ac:dyDescent="0.25">
      <c r="B25" s="146">
        <f t="shared" si="1"/>
        <v>2038</v>
      </c>
      <c r="C25" s="147">
        <v>7.1999999999999998E-3</v>
      </c>
      <c r="D25" s="148">
        <f>(1+Z25)/(1+LOOKUP($B25,Prix!$B$6:$B$127,Prix!$K$6:$K$127))-1</f>
        <v>7.512279950499412E-3</v>
      </c>
      <c r="E25" s="148">
        <f>(1+AA25)/(1+LOOKUP($B25,Prix!$B$6:$B$127,Prix!$K$6:$K$127))-1</f>
        <v>7.512279950499412E-3</v>
      </c>
      <c r="F25" s="148">
        <f>(1+AB25)/(1+LOOKUP($B25,Prix!$B$6:$B$127,Prix!$K$6:$K$127))-1</f>
        <v>7.2000000000000952E-3</v>
      </c>
      <c r="G25" s="148">
        <f>(1+AC25)/(1+LOOKUP($B25,Prix!$B$6:$B$127,Prix!$K$6:$K$127))-1</f>
        <v>7.2000000000000952E-3</v>
      </c>
      <c r="H25" s="148">
        <f>(1+AD25)/(1+LOOKUP($B25,Prix!$B$6:$B$127,Prix!$K$6:$K$127))-1</f>
        <v>7.2000000000000952E-3</v>
      </c>
      <c r="I25" s="148">
        <f>(1+AE25)/(1+LOOKUP($B25,Prix!$B$6:$B$127,Prix!$K$6:$K$127))-1</f>
        <v>7.2000000000000952E-3</v>
      </c>
      <c r="J25" s="148">
        <f>(1+AF25)/(1+LOOKUP($B25,Prix!$B$6:$B$127,Prix!$K$6:$K$127))-1</f>
        <v>7.2000000000000952E-3</v>
      </c>
      <c r="K25" s="148">
        <f>(1+AG25)/(1+LOOKUP($B25,Prix!$B$6:$B$127,Prix!$K$6:$K$127))-1</f>
        <v>7.2000000000000952E-3</v>
      </c>
      <c r="L25" s="148">
        <f>(1+AH25)/(1+LOOKUP($B25,Prix!$B$6:$B$127,Prix!$K$6:$K$127))-1</f>
        <v>7.2000000000000952E-3</v>
      </c>
      <c r="M25" s="148">
        <f>(1+AI25)/(1+LOOKUP($B25,Prix!$B$6:$B$127,Prix!$K$6:$K$127))-1</f>
        <v>7.2000000000000952E-3</v>
      </c>
      <c r="N25" s="148">
        <f>(1+AJ25)/(1+LOOKUP($B25,Prix!$B$6:$B$127,Prix!$K$6:$K$127))-1</f>
        <v>7.2000000000000952E-3</v>
      </c>
      <c r="O25" s="148">
        <f>(1+AK25)/(1+LOOKUP($B25,Prix!$B$6:$B$127,Prix!$K$6:$K$127))-1</f>
        <v>7.2000000000000952E-3</v>
      </c>
      <c r="P25" s="148">
        <f>(1+AL25)/(1+LOOKUP($B25,Prix!$B$6:$B$127,Prix!$K$6:$K$127))-1</f>
        <v>7.2000000000000952E-3</v>
      </c>
      <c r="Q25" s="148">
        <f>(1+AM25)/(1+LOOKUP($B25,Prix!$B$6:$B$127,Prix!$K$6:$K$127))-1</f>
        <v>7.2000000000000952E-3</v>
      </c>
      <c r="R25" s="148">
        <f>(1+AN25)/(1+LOOKUP($B25,Prix!$B$6:$B$127,Prix!$K$6:$K$127))-1</f>
        <v>7.2000000000000952E-3</v>
      </c>
      <c r="S25" s="266">
        <f>(1+AO25)/(1+LOOKUP($B25,Prix!$B$6:$B$127,Prix!$K$6:$K$127))-1</f>
        <v>7.2000000000000952E-3</v>
      </c>
      <c r="T25" s="266">
        <f>(1+AP25)/(1+LOOKUP($B25,Prix!$B$6:$B$127,Prix!$K$6:$K$127))-1</f>
        <v>7.2000000000000952E-3</v>
      </c>
      <c r="U25" s="266">
        <f>(1+AQ25)/(1+LOOKUP($B25,Prix!$B$6:$B$127,Prix!$K$6:$K$127))-1</f>
        <v>7.2000000000000952E-3</v>
      </c>
      <c r="V25" s="266">
        <f>(1+AR25)/(1+LOOKUP($B25,Prix!$B$6:$B$127,Prix!$K$6:$K$127))-1</f>
        <v>7.2034538424960992E-3</v>
      </c>
      <c r="W25" s="266">
        <f>(1+AS25)/(1+LOOKUP($B25,Prix!$B$6:$B$127,Prix!$K$6:$K$127))-1</f>
        <v>7.2910983486980108E-3</v>
      </c>
      <c r="X25" s="266">
        <f>(1+AT25)/(1+LOOKUP($B25,Prix!$B$6:$B$127,Prix!$K$6:$K$127))-1</f>
        <v>8.3075569002655225E-3</v>
      </c>
      <c r="Y25" s="291">
        <f>(C25+1)*(1+Prix!I95)-1</f>
        <v>2.4826000000000237E-2</v>
      </c>
      <c r="Z25" s="117">
        <v>2.5143744849633221E-2</v>
      </c>
      <c r="AA25" s="117">
        <v>2.5143744849633221E-2</v>
      </c>
      <c r="AB25" s="117">
        <v>2.4826000000000237E-2</v>
      </c>
      <c r="AC25" s="117">
        <v>2.4826000000000237E-2</v>
      </c>
      <c r="AD25" s="117">
        <v>2.4826000000000237E-2</v>
      </c>
      <c r="AE25" s="117">
        <v>2.4826000000000237E-2</v>
      </c>
      <c r="AF25" s="117">
        <v>2.4826000000000237E-2</v>
      </c>
      <c r="AG25" s="117">
        <v>2.4826000000000237E-2</v>
      </c>
      <c r="AH25" s="117">
        <v>2.4826000000000237E-2</v>
      </c>
      <c r="AI25" s="117">
        <v>2.4826000000000237E-2</v>
      </c>
      <c r="AJ25" s="117">
        <v>2.4826000000000237E-2</v>
      </c>
      <c r="AK25" s="117">
        <v>2.4826000000000237E-2</v>
      </c>
      <c r="AL25" s="117">
        <v>2.4826000000000237E-2</v>
      </c>
      <c r="AM25" s="117">
        <v>2.4826000000000237E-2</v>
      </c>
      <c r="AN25" s="117">
        <v>2.4826000000000237E-2</v>
      </c>
      <c r="AO25" s="117">
        <v>2.4826000000000237E-2</v>
      </c>
      <c r="AP25" s="117">
        <v>2.4826000000000237E-2</v>
      </c>
      <c r="AQ25" s="117">
        <v>2.4826000000000237E-2</v>
      </c>
      <c r="AR25" s="117">
        <v>2.4829514284739895E-2</v>
      </c>
      <c r="AS25" s="117">
        <v>2.4918692569800394E-2</v>
      </c>
      <c r="AT25" s="120">
        <v>2.595293914602026E-2</v>
      </c>
    </row>
    <row r="26" spans="2:46" x14ac:dyDescent="0.25">
      <c r="B26" s="146">
        <f t="shared" si="1"/>
        <v>2039</v>
      </c>
      <c r="C26" s="147">
        <v>7.0999999999999995E-3</v>
      </c>
      <c r="D26" s="148">
        <f>(1+Z26)/(1+LOOKUP($B26,Prix!$B$6:$B$127,Prix!$K$6:$K$127))-1</f>
        <v>7.396488204639784E-3</v>
      </c>
      <c r="E26" s="148">
        <f>(1+AA26)/(1+LOOKUP($B26,Prix!$B$6:$B$127,Prix!$K$6:$K$127))-1</f>
        <v>7.396488204640006E-3</v>
      </c>
      <c r="F26" s="148">
        <f>(1+AB26)/(1+LOOKUP($B26,Prix!$B$6:$B$127,Prix!$K$6:$K$127))-1</f>
        <v>7.1000000000001062E-3</v>
      </c>
      <c r="G26" s="148">
        <f>(1+AC26)/(1+LOOKUP($B26,Prix!$B$6:$B$127,Prix!$K$6:$K$127))-1</f>
        <v>7.1000000000001062E-3</v>
      </c>
      <c r="H26" s="148">
        <f>(1+AD26)/(1+LOOKUP($B26,Prix!$B$6:$B$127,Prix!$K$6:$K$127))-1</f>
        <v>7.1000000000001062E-3</v>
      </c>
      <c r="I26" s="148">
        <f>(1+AE26)/(1+LOOKUP($B26,Prix!$B$6:$B$127,Prix!$K$6:$K$127))-1</f>
        <v>7.1000000000001062E-3</v>
      </c>
      <c r="J26" s="148">
        <f>(1+AF26)/(1+LOOKUP($B26,Prix!$B$6:$B$127,Prix!$K$6:$K$127))-1</f>
        <v>7.1000000000001062E-3</v>
      </c>
      <c r="K26" s="148">
        <f>(1+AG26)/(1+LOOKUP($B26,Prix!$B$6:$B$127,Prix!$K$6:$K$127))-1</f>
        <v>7.1000000000001062E-3</v>
      </c>
      <c r="L26" s="148">
        <f>(1+AH26)/(1+LOOKUP($B26,Prix!$B$6:$B$127,Prix!$K$6:$K$127))-1</f>
        <v>7.1000000000001062E-3</v>
      </c>
      <c r="M26" s="148">
        <f>(1+AI26)/(1+LOOKUP($B26,Prix!$B$6:$B$127,Prix!$K$6:$K$127))-1</f>
        <v>7.1000000000001062E-3</v>
      </c>
      <c r="N26" s="148">
        <f>(1+AJ26)/(1+LOOKUP($B26,Prix!$B$6:$B$127,Prix!$K$6:$K$127))-1</f>
        <v>7.1000000000001062E-3</v>
      </c>
      <c r="O26" s="148">
        <f>(1+AK26)/(1+LOOKUP($B26,Prix!$B$6:$B$127,Prix!$K$6:$K$127))-1</f>
        <v>7.1000000000001062E-3</v>
      </c>
      <c r="P26" s="148">
        <f>(1+AL26)/(1+LOOKUP($B26,Prix!$B$6:$B$127,Prix!$K$6:$K$127))-1</f>
        <v>7.1000000000001062E-3</v>
      </c>
      <c r="Q26" s="148">
        <f>(1+AM26)/(1+LOOKUP($B26,Prix!$B$6:$B$127,Prix!$K$6:$K$127))-1</f>
        <v>7.1000000000001062E-3</v>
      </c>
      <c r="R26" s="148">
        <f>(1+AN26)/(1+LOOKUP($B26,Prix!$B$6:$B$127,Prix!$K$6:$K$127))-1</f>
        <v>7.1000000000001062E-3</v>
      </c>
      <c r="S26" s="266">
        <f>(1+AO26)/(1+LOOKUP($B26,Prix!$B$6:$B$127,Prix!$K$6:$K$127))-1</f>
        <v>7.1000000000001062E-3</v>
      </c>
      <c r="T26" s="266">
        <f>(1+AP26)/(1+LOOKUP($B26,Prix!$B$6:$B$127,Prix!$K$6:$K$127))-1</f>
        <v>7.1000000000001062E-3</v>
      </c>
      <c r="U26" s="266">
        <f>(1+AQ26)/(1+LOOKUP($B26,Prix!$B$6:$B$127,Prix!$K$6:$K$127))-1</f>
        <v>7.1000000000001062E-3</v>
      </c>
      <c r="V26" s="266">
        <f>(1+AR26)/(1+LOOKUP($B26,Prix!$B$6:$B$127,Prix!$K$6:$K$127))-1</f>
        <v>7.1033643023563631E-3</v>
      </c>
      <c r="W26" s="266">
        <f>(1+AS26)/(1+LOOKUP($B26,Prix!$B$6:$B$127,Prix!$K$6:$K$127))-1</f>
        <v>7.1659344013113024E-3</v>
      </c>
      <c r="X26" s="266">
        <f>(1+AT26)/(1+LOOKUP($B26,Prix!$B$6:$B$127,Prix!$K$6:$K$127))-1</f>
        <v>8.3613817042917926E-3</v>
      </c>
      <c r="Y26" s="291">
        <f>(C26+1)*(1+Prix!I96)-1</f>
        <v>2.4724250000000225E-2</v>
      </c>
      <c r="Z26" s="117">
        <v>2.5025926748221128E-2</v>
      </c>
      <c r="AA26" s="117">
        <v>2.502592674822135E-2</v>
      </c>
      <c r="AB26" s="117">
        <v>2.4724250000000225E-2</v>
      </c>
      <c r="AC26" s="117">
        <v>2.4724250000000225E-2</v>
      </c>
      <c r="AD26" s="117">
        <v>2.4724250000000225E-2</v>
      </c>
      <c r="AE26" s="117">
        <v>2.4724250000000225E-2</v>
      </c>
      <c r="AF26" s="117">
        <v>2.4724250000000225E-2</v>
      </c>
      <c r="AG26" s="117">
        <v>2.4724250000000225E-2</v>
      </c>
      <c r="AH26" s="117">
        <v>2.4724250000000225E-2</v>
      </c>
      <c r="AI26" s="117">
        <v>2.4724250000000225E-2</v>
      </c>
      <c r="AJ26" s="117">
        <v>2.4724250000000225E-2</v>
      </c>
      <c r="AK26" s="117">
        <v>2.4724250000000225E-2</v>
      </c>
      <c r="AL26" s="117">
        <v>2.4724250000000225E-2</v>
      </c>
      <c r="AM26" s="117">
        <v>2.4724250000000225E-2</v>
      </c>
      <c r="AN26" s="117">
        <v>2.4724250000000225E-2</v>
      </c>
      <c r="AO26" s="117">
        <v>2.4724250000000225E-2</v>
      </c>
      <c r="AP26" s="117">
        <v>2.4724250000000225E-2</v>
      </c>
      <c r="AQ26" s="117">
        <v>2.4724250000000225E-2</v>
      </c>
      <c r="AR26" s="117">
        <v>2.4727673177647569E-2</v>
      </c>
      <c r="AS26" s="117">
        <v>2.4791338253334239E-2</v>
      </c>
      <c r="AT26" s="120">
        <v>2.6007705884117049E-2</v>
      </c>
    </row>
    <row r="27" spans="2:46" x14ac:dyDescent="0.25">
      <c r="B27" s="146">
        <f t="shared" si="1"/>
        <v>2040</v>
      </c>
      <c r="C27" s="147">
        <v>6.9999999999999993E-3</v>
      </c>
      <c r="D27" s="148">
        <f>(1+Z27)/(1+LOOKUP($B27,Prix!$B$6:$B$127,Prix!$K$6:$K$127))-1</f>
        <v>7.2491468047852781E-3</v>
      </c>
      <c r="E27" s="148">
        <f>(1+AA27)/(1+LOOKUP($B27,Prix!$B$6:$B$127,Prix!$K$6:$K$127))-1</f>
        <v>7.2491468047852781E-3</v>
      </c>
      <c r="F27" s="148">
        <f>(1+AB27)/(1+LOOKUP($B27,Prix!$B$6:$B$127,Prix!$K$6:$K$127))-1</f>
        <v>6.9999999999998952E-3</v>
      </c>
      <c r="G27" s="148">
        <f>(1+AC27)/(1+LOOKUP($B27,Prix!$B$6:$B$127,Prix!$K$6:$K$127))-1</f>
        <v>6.9999999999998952E-3</v>
      </c>
      <c r="H27" s="148">
        <f>(1+AD27)/(1+LOOKUP($B27,Prix!$B$6:$B$127,Prix!$K$6:$K$127))-1</f>
        <v>6.9999999999998952E-3</v>
      </c>
      <c r="I27" s="148">
        <f>(1+AE27)/(1+LOOKUP($B27,Prix!$B$6:$B$127,Prix!$K$6:$K$127))-1</f>
        <v>6.9999999999998952E-3</v>
      </c>
      <c r="J27" s="148">
        <f>(1+AF27)/(1+LOOKUP($B27,Prix!$B$6:$B$127,Prix!$K$6:$K$127))-1</f>
        <v>6.9999999999998952E-3</v>
      </c>
      <c r="K27" s="148">
        <f>(1+AG27)/(1+LOOKUP($B27,Prix!$B$6:$B$127,Prix!$K$6:$K$127))-1</f>
        <v>6.9999999999998952E-3</v>
      </c>
      <c r="L27" s="148">
        <f>(1+AH27)/(1+LOOKUP($B27,Prix!$B$6:$B$127,Prix!$K$6:$K$127))-1</f>
        <v>6.9999999999998952E-3</v>
      </c>
      <c r="M27" s="148">
        <f>(1+AI27)/(1+LOOKUP($B27,Prix!$B$6:$B$127,Prix!$K$6:$K$127))-1</f>
        <v>6.9999999999998952E-3</v>
      </c>
      <c r="N27" s="148">
        <f>(1+AJ27)/(1+LOOKUP($B27,Prix!$B$6:$B$127,Prix!$K$6:$K$127))-1</f>
        <v>6.9999999999998952E-3</v>
      </c>
      <c r="O27" s="148">
        <f>(1+AK27)/(1+LOOKUP($B27,Prix!$B$6:$B$127,Prix!$K$6:$K$127))-1</f>
        <v>6.9999999999998952E-3</v>
      </c>
      <c r="P27" s="148">
        <f>(1+AL27)/(1+LOOKUP($B27,Prix!$B$6:$B$127,Prix!$K$6:$K$127))-1</f>
        <v>6.9999999999998952E-3</v>
      </c>
      <c r="Q27" s="148">
        <f>(1+AM27)/(1+LOOKUP($B27,Prix!$B$6:$B$127,Prix!$K$6:$K$127))-1</f>
        <v>6.9999999999998952E-3</v>
      </c>
      <c r="R27" s="148">
        <f>(1+AN27)/(1+LOOKUP($B27,Prix!$B$6:$B$127,Prix!$K$6:$K$127))-1</f>
        <v>6.9999999999998952E-3</v>
      </c>
      <c r="S27" s="266">
        <f>(1+AO27)/(1+LOOKUP($B27,Prix!$B$6:$B$127,Prix!$K$6:$K$127))-1</f>
        <v>6.9999999999998952E-3</v>
      </c>
      <c r="T27" s="266">
        <f>(1+AP27)/(1+LOOKUP($B27,Prix!$B$6:$B$127,Prix!$K$6:$K$127))-1</f>
        <v>6.9999999999998952E-3</v>
      </c>
      <c r="U27" s="266">
        <f>(1+AQ27)/(1+LOOKUP($B27,Prix!$B$6:$B$127,Prix!$K$6:$K$127))-1</f>
        <v>6.9999999999998952E-3</v>
      </c>
      <c r="V27" s="266">
        <f>(1+AR27)/(1+LOOKUP($B27,Prix!$B$6:$B$127,Prix!$K$6:$K$127))-1</f>
        <v>7.0027134314607498E-3</v>
      </c>
      <c r="W27" s="266">
        <f>(1+AS27)/(1+LOOKUP($B27,Prix!$B$6:$B$127,Prix!$K$6:$K$127))-1</f>
        <v>7.1562031986791563E-3</v>
      </c>
      <c r="X27" s="266">
        <f>(1+AT27)/(1+LOOKUP($B27,Prix!$B$6:$B$127,Prix!$K$6:$K$127))-1</f>
        <v>8.4108124263664319E-3</v>
      </c>
      <c r="Y27" s="291">
        <f>(C27+1)*(1+Prix!I97)-1</f>
        <v>2.4622499999999992E-2</v>
      </c>
      <c r="Z27" s="117">
        <v>2.487600687386915E-2</v>
      </c>
      <c r="AA27" s="117">
        <v>2.487600687386915E-2</v>
      </c>
      <c r="AB27" s="117">
        <v>2.4622499999999992E-2</v>
      </c>
      <c r="AC27" s="117">
        <v>2.4622499999999992E-2</v>
      </c>
      <c r="AD27" s="117">
        <v>2.4622499999999992E-2</v>
      </c>
      <c r="AE27" s="117">
        <v>2.4622499999999992E-2</v>
      </c>
      <c r="AF27" s="117">
        <v>2.4622499999999992E-2</v>
      </c>
      <c r="AG27" s="117">
        <v>2.4622499999999992E-2</v>
      </c>
      <c r="AH27" s="117">
        <v>2.4622499999999992E-2</v>
      </c>
      <c r="AI27" s="117">
        <v>2.4622499999999992E-2</v>
      </c>
      <c r="AJ27" s="117">
        <v>2.4622499999999992E-2</v>
      </c>
      <c r="AK27" s="117">
        <v>2.4622499999999992E-2</v>
      </c>
      <c r="AL27" s="117">
        <v>2.4622499999999992E-2</v>
      </c>
      <c r="AM27" s="117">
        <v>2.4622499999999992E-2</v>
      </c>
      <c r="AN27" s="117">
        <v>2.4622499999999992E-2</v>
      </c>
      <c r="AO27" s="117">
        <v>2.4622499999999992E-2</v>
      </c>
      <c r="AP27" s="117">
        <v>2.4622499999999992E-2</v>
      </c>
      <c r="AQ27" s="117">
        <v>2.4622499999999992E-2</v>
      </c>
      <c r="AR27" s="117">
        <v>2.4625260916511404E-2</v>
      </c>
      <c r="AS27" s="117">
        <v>2.4781436754656161E-2</v>
      </c>
      <c r="AT27" s="120">
        <v>2.6058001643827877E-2</v>
      </c>
    </row>
    <row r="28" spans="2:46" x14ac:dyDescent="0.25">
      <c r="B28" s="146">
        <f t="shared" si="1"/>
        <v>2041</v>
      </c>
      <c r="C28" s="147">
        <v>6.9999999999999993E-3</v>
      </c>
      <c r="D28" s="148">
        <f>(1+Z28)/(1+LOOKUP($B28,Prix!$B$6:$B$127,Prix!$K$6:$K$127))-1</f>
        <v>7.1981034578370018E-3</v>
      </c>
      <c r="E28" s="148">
        <f>(1+AA28)/(1+LOOKUP($B28,Prix!$B$6:$B$127,Prix!$K$6:$K$127))-1</f>
        <v>7.1981034578370018E-3</v>
      </c>
      <c r="F28" s="148">
        <f>(1+AB28)/(1+LOOKUP($B28,Prix!$B$6:$B$127,Prix!$K$6:$K$127))-1</f>
        <v>6.9999999999998952E-3</v>
      </c>
      <c r="G28" s="148">
        <f>(1+AC28)/(1+LOOKUP($B28,Prix!$B$6:$B$127,Prix!$K$6:$K$127))-1</f>
        <v>6.9999999999998952E-3</v>
      </c>
      <c r="H28" s="148">
        <f>(1+AD28)/(1+LOOKUP($B28,Prix!$B$6:$B$127,Prix!$K$6:$K$127))-1</f>
        <v>6.9999999999998952E-3</v>
      </c>
      <c r="I28" s="148">
        <f>(1+AE28)/(1+LOOKUP($B28,Prix!$B$6:$B$127,Prix!$K$6:$K$127))-1</f>
        <v>6.9999999999998952E-3</v>
      </c>
      <c r="J28" s="148">
        <f>(1+AF28)/(1+LOOKUP($B28,Prix!$B$6:$B$127,Prix!$K$6:$K$127))-1</f>
        <v>6.9999999999998952E-3</v>
      </c>
      <c r="K28" s="148">
        <f>(1+AG28)/(1+LOOKUP($B28,Prix!$B$6:$B$127,Prix!$K$6:$K$127))-1</f>
        <v>6.9999999999998952E-3</v>
      </c>
      <c r="L28" s="148">
        <f>(1+AH28)/(1+LOOKUP($B28,Prix!$B$6:$B$127,Prix!$K$6:$K$127))-1</f>
        <v>6.9999999999998952E-3</v>
      </c>
      <c r="M28" s="148">
        <f>(1+AI28)/(1+LOOKUP($B28,Prix!$B$6:$B$127,Prix!$K$6:$K$127))-1</f>
        <v>6.9999999999998952E-3</v>
      </c>
      <c r="N28" s="148">
        <f>(1+AJ28)/(1+LOOKUP($B28,Prix!$B$6:$B$127,Prix!$K$6:$K$127))-1</f>
        <v>6.9999999999998952E-3</v>
      </c>
      <c r="O28" s="148">
        <f>(1+AK28)/(1+LOOKUP($B28,Prix!$B$6:$B$127,Prix!$K$6:$K$127))-1</f>
        <v>6.9999999999998952E-3</v>
      </c>
      <c r="P28" s="148">
        <f>(1+AL28)/(1+LOOKUP($B28,Prix!$B$6:$B$127,Prix!$K$6:$K$127))-1</f>
        <v>6.9999999999998952E-3</v>
      </c>
      <c r="Q28" s="148">
        <f>(1+AM28)/(1+LOOKUP($B28,Prix!$B$6:$B$127,Prix!$K$6:$K$127))-1</f>
        <v>6.9999999999998952E-3</v>
      </c>
      <c r="R28" s="148">
        <f>(1+AN28)/(1+LOOKUP($B28,Prix!$B$6:$B$127,Prix!$K$6:$K$127))-1</f>
        <v>6.9999999999998952E-3</v>
      </c>
      <c r="S28" s="266">
        <f>(1+AO28)/(1+LOOKUP($B28,Prix!$B$6:$B$127,Prix!$K$6:$K$127))-1</f>
        <v>6.9999999999998952E-3</v>
      </c>
      <c r="T28" s="266">
        <f>(1+AP28)/(1+LOOKUP($B28,Prix!$B$6:$B$127,Prix!$K$6:$K$127))-1</f>
        <v>6.9999999999998952E-3</v>
      </c>
      <c r="U28" s="266">
        <f>(1+AQ28)/(1+LOOKUP($B28,Prix!$B$6:$B$127,Prix!$K$6:$K$127))-1</f>
        <v>6.9999999999998952E-3</v>
      </c>
      <c r="V28" s="266">
        <f>(1+AR28)/(1+LOOKUP($B28,Prix!$B$6:$B$127,Prix!$K$6:$K$127))-1</f>
        <v>7.0019494352757672E-3</v>
      </c>
      <c r="W28" s="266">
        <f>(1+AS28)/(1+LOOKUP($B28,Prix!$B$6:$B$127,Prix!$K$6:$K$127))-1</f>
        <v>7.278463704601279E-3</v>
      </c>
      <c r="X28" s="266">
        <f>(1+AT28)/(1+LOOKUP($B28,Prix!$B$6:$B$127,Prix!$K$6:$K$127))-1</f>
        <v>6.9999999999998952E-3</v>
      </c>
      <c r="Y28" s="291">
        <f>(C28+1)*(1+Prix!I98)-1</f>
        <v>2.4622499999999992E-2</v>
      </c>
      <c r="Z28" s="117">
        <v>2.4824070268349319E-2</v>
      </c>
      <c r="AA28" s="117">
        <v>2.4824070268349319E-2</v>
      </c>
      <c r="AB28" s="117">
        <v>2.4622499999999992E-2</v>
      </c>
      <c r="AC28" s="117">
        <v>2.4622499999999992E-2</v>
      </c>
      <c r="AD28" s="117">
        <v>2.4622499999999992E-2</v>
      </c>
      <c r="AE28" s="117">
        <v>2.4622499999999992E-2</v>
      </c>
      <c r="AF28" s="117">
        <v>2.4622499999999992E-2</v>
      </c>
      <c r="AG28" s="117">
        <v>2.4622499999999992E-2</v>
      </c>
      <c r="AH28" s="117">
        <v>2.4622499999999992E-2</v>
      </c>
      <c r="AI28" s="117">
        <v>2.4622499999999992E-2</v>
      </c>
      <c r="AJ28" s="117">
        <v>2.4622499999999992E-2</v>
      </c>
      <c r="AK28" s="117">
        <v>2.4622499999999992E-2</v>
      </c>
      <c r="AL28" s="117">
        <v>2.4622499999999992E-2</v>
      </c>
      <c r="AM28" s="117">
        <v>2.4622499999999992E-2</v>
      </c>
      <c r="AN28" s="117">
        <v>2.4622499999999992E-2</v>
      </c>
      <c r="AO28" s="117">
        <v>2.4622499999999992E-2</v>
      </c>
      <c r="AP28" s="117">
        <v>2.4622499999999992E-2</v>
      </c>
      <c r="AQ28" s="117">
        <v>2.4622499999999992E-2</v>
      </c>
      <c r="AR28" s="117">
        <v>2.4624483550393261E-2</v>
      </c>
      <c r="AS28" s="117">
        <v>2.4905836819431926E-2</v>
      </c>
      <c r="AT28" s="120">
        <v>2.4622499999999992E-2</v>
      </c>
    </row>
    <row r="29" spans="2:46" x14ac:dyDescent="0.25">
      <c r="B29" s="146">
        <f t="shared" si="1"/>
        <v>2042</v>
      </c>
      <c r="C29" s="147">
        <v>6.9999999999999993E-3</v>
      </c>
      <c r="D29" s="148">
        <f>(1+Z29)/(1+LOOKUP($B29,Prix!$B$6:$B$127,Prix!$K$6:$K$127))-1</f>
        <v>7.1784471077520617E-3</v>
      </c>
      <c r="E29" s="148">
        <f>(1+AA29)/(1+LOOKUP($B29,Prix!$B$6:$B$127,Prix!$K$6:$K$127))-1</f>
        <v>7.1784471077518397E-3</v>
      </c>
      <c r="F29" s="148">
        <f>(1+AB29)/(1+LOOKUP($B29,Prix!$B$6:$B$127,Prix!$K$6:$K$127))-1</f>
        <v>6.9999999999998952E-3</v>
      </c>
      <c r="G29" s="148">
        <f>(1+AC29)/(1+LOOKUP($B29,Prix!$B$6:$B$127,Prix!$K$6:$K$127))-1</f>
        <v>6.9999999999998952E-3</v>
      </c>
      <c r="H29" s="148">
        <f>(1+AD29)/(1+LOOKUP($B29,Prix!$B$6:$B$127,Prix!$K$6:$K$127))-1</f>
        <v>6.9999999999998952E-3</v>
      </c>
      <c r="I29" s="148">
        <f>(1+AE29)/(1+LOOKUP($B29,Prix!$B$6:$B$127,Prix!$K$6:$K$127))-1</f>
        <v>6.9999999999998952E-3</v>
      </c>
      <c r="J29" s="148">
        <f>(1+AF29)/(1+LOOKUP($B29,Prix!$B$6:$B$127,Prix!$K$6:$K$127))-1</f>
        <v>6.9999999999998952E-3</v>
      </c>
      <c r="K29" s="148">
        <f>(1+AG29)/(1+LOOKUP($B29,Prix!$B$6:$B$127,Prix!$K$6:$K$127))-1</f>
        <v>6.9999999999998952E-3</v>
      </c>
      <c r="L29" s="148">
        <f>(1+AH29)/(1+LOOKUP($B29,Prix!$B$6:$B$127,Prix!$K$6:$K$127))-1</f>
        <v>6.9999999999998952E-3</v>
      </c>
      <c r="M29" s="148">
        <f>(1+AI29)/(1+LOOKUP($B29,Prix!$B$6:$B$127,Prix!$K$6:$K$127))-1</f>
        <v>6.9999999999998952E-3</v>
      </c>
      <c r="N29" s="148">
        <f>(1+AJ29)/(1+LOOKUP($B29,Prix!$B$6:$B$127,Prix!$K$6:$K$127))-1</f>
        <v>6.9999999999998952E-3</v>
      </c>
      <c r="O29" s="148">
        <f>(1+AK29)/(1+LOOKUP($B29,Prix!$B$6:$B$127,Prix!$K$6:$K$127))-1</f>
        <v>6.9999999999998952E-3</v>
      </c>
      <c r="P29" s="148">
        <f>(1+AL29)/(1+LOOKUP($B29,Prix!$B$6:$B$127,Prix!$K$6:$K$127))-1</f>
        <v>6.9999999999998952E-3</v>
      </c>
      <c r="Q29" s="148">
        <f>(1+AM29)/(1+LOOKUP($B29,Prix!$B$6:$B$127,Prix!$K$6:$K$127))-1</f>
        <v>6.9999999999998952E-3</v>
      </c>
      <c r="R29" s="148">
        <f>(1+AN29)/(1+LOOKUP($B29,Prix!$B$6:$B$127,Prix!$K$6:$K$127))-1</f>
        <v>6.9999999999998952E-3</v>
      </c>
      <c r="S29" s="266">
        <f>(1+AO29)/(1+LOOKUP($B29,Prix!$B$6:$B$127,Prix!$K$6:$K$127))-1</f>
        <v>6.9999999999998952E-3</v>
      </c>
      <c r="T29" s="266">
        <f>(1+AP29)/(1+LOOKUP($B29,Prix!$B$6:$B$127,Prix!$K$6:$K$127))-1</f>
        <v>6.9999999999998952E-3</v>
      </c>
      <c r="U29" s="266">
        <f>(1+AQ29)/(1+LOOKUP($B29,Prix!$B$6:$B$127,Prix!$K$6:$K$127))-1</f>
        <v>6.9999999999998952E-3</v>
      </c>
      <c r="V29" s="266">
        <f>(1+AR29)/(1+LOOKUP($B29,Prix!$B$6:$B$127,Prix!$K$6:$K$127))-1</f>
        <v>7.0016782843786984E-3</v>
      </c>
      <c r="W29" s="266">
        <f>(1+AS29)/(1+LOOKUP($B29,Prix!$B$6:$B$127,Prix!$K$6:$K$127))-1</f>
        <v>7.3172533539778151E-3</v>
      </c>
      <c r="X29" s="266">
        <f>(1+AT29)/(1+LOOKUP($B29,Prix!$B$6:$B$127,Prix!$K$6:$K$127))-1</f>
        <v>6.9999999999998952E-3</v>
      </c>
      <c r="Y29" s="291">
        <f>(C29+1)*(1+Prix!I99)-1</f>
        <v>2.4622499999999992E-2</v>
      </c>
      <c r="Z29" s="117">
        <v>2.4804069932137685E-2</v>
      </c>
      <c r="AA29" s="117">
        <v>2.4804069932137462E-2</v>
      </c>
      <c r="AB29" s="117">
        <v>2.4622499999999992E-2</v>
      </c>
      <c r="AC29" s="117">
        <v>2.4622499999999992E-2</v>
      </c>
      <c r="AD29" s="117">
        <v>2.4622499999999992E-2</v>
      </c>
      <c r="AE29" s="117">
        <v>2.4622499999999992E-2</v>
      </c>
      <c r="AF29" s="117">
        <v>2.4622499999999992E-2</v>
      </c>
      <c r="AG29" s="117">
        <v>2.4622499999999992E-2</v>
      </c>
      <c r="AH29" s="117">
        <v>2.4622499999999992E-2</v>
      </c>
      <c r="AI29" s="117">
        <v>2.4622499999999992E-2</v>
      </c>
      <c r="AJ29" s="117">
        <v>2.4622499999999992E-2</v>
      </c>
      <c r="AK29" s="117">
        <v>2.4622499999999992E-2</v>
      </c>
      <c r="AL29" s="117">
        <v>2.4622499999999992E-2</v>
      </c>
      <c r="AM29" s="117">
        <v>2.4622499999999992E-2</v>
      </c>
      <c r="AN29" s="117">
        <v>2.4622499999999992E-2</v>
      </c>
      <c r="AO29" s="117">
        <v>2.4622499999999992E-2</v>
      </c>
      <c r="AP29" s="117">
        <v>2.4622499999999992E-2</v>
      </c>
      <c r="AQ29" s="117">
        <v>2.4622499999999992E-2</v>
      </c>
      <c r="AR29" s="117">
        <v>2.4624207654355468E-2</v>
      </c>
      <c r="AS29" s="117">
        <v>2.494530528767247E-2</v>
      </c>
      <c r="AT29" s="120">
        <v>2.4622499999999992E-2</v>
      </c>
    </row>
    <row r="30" spans="2:46" x14ac:dyDescent="0.25">
      <c r="B30" s="146">
        <f t="shared" si="1"/>
        <v>2043</v>
      </c>
      <c r="C30" s="147">
        <v>6.9999999999999993E-3</v>
      </c>
      <c r="D30" s="148">
        <f>(1+Z30)/(1+LOOKUP($B30,Prix!$B$6:$B$127,Prix!$K$6:$K$127))-1</f>
        <v>7.1547784567675965E-3</v>
      </c>
      <c r="E30" s="148">
        <f>(1+AA30)/(1+LOOKUP($B30,Prix!$B$6:$B$127,Prix!$K$6:$K$127))-1</f>
        <v>7.1547784567675965E-3</v>
      </c>
      <c r="F30" s="148">
        <f>(1+AB30)/(1+LOOKUP($B30,Prix!$B$6:$B$127,Prix!$K$6:$K$127))-1</f>
        <v>6.9999999999998952E-3</v>
      </c>
      <c r="G30" s="148">
        <f>(1+AC30)/(1+LOOKUP($B30,Prix!$B$6:$B$127,Prix!$K$6:$K$127))-1</f>
        <v>6.9999999999998952E-3</v>
      </c>
      <c r="H30" s="148">
        <f>(1+AD30)/(1+LOOKUP($B30,Prix!$B$6:$B$127,Prix!$K$6:$K$127))-1</f>
        <v>6.9999999999998952E-3</v>
      </c>
      <c r="I30" s="148">
        <f>(1+AE30)/(1+LOOKUP($B30,Prix!$B$6:$B$127,Prix!$K$6:$K$127))-1</f>
        <v>6.9999999999998952E-3</v>
      </c>
      <c r="J30" s="148">
        <f>(1+AF30)/(1+LOOKUP($B30,Prix!$B$6:$B$127,Prix!$K$6:$K$127))-1</f>
        <v>6.9999999999998952E-3</v>
      </c>
      <c r="K30" s="148">
        <f>(1+AG30)/(1+LOOKUP($B30,Prix!$B$6:$B$127,Prix!$K$6:$K$127))-1</f>
        <v>6.9999999999998952E-3</v>
      </c>
      <c r="L30" s="148">
        <f>(1+AH30)/(1+LOOKUP($B30,Prix!$B$6:$B$127,Prix!$K$6:$K$127))-1</f>
        <v>6.9999999999998952E-3</v>
      </c>
      <c r="M30" s="148">
        <f>(1+AI30)/(1+LOOKUP($B30,Prix!$B$6:$B$127,Prix!$K$6:$K$127))-1</f>
        <v>6.9999999999998952E-3</v>
      </c>
      <c r="N30" s="148">
        <f>(1+AJ30)/(1+LOOKUP($B30,Prix!$B$6:$B$127,Prix!$K$6:$K$127))-1</f>
        <v>6.9999999999998952E-3</v>
      </c>
      <c r="O30" s="148">
        <f>(1+AK30)/(1+LOOKUP($B30,Prix!$B$6:$B$127,Prix!$K$6:$K$127))-1</f>
        <v>6.9999999999998952E-3</v>
      </c>
      <c r="P30" s="148">
        <f>(1+AL30)/(1+LOOKUP($B30,Prix!$B$6:$B$127,Prix!$K$6:$K$127))-1</f>
        <v>6.9999999999998952E-3</v>
      </c>
      <c r="Q30" s="148">
        <f>(1+AM30)/(1+LOOKUP($B30,Prix!$B$6:$B$127,Prix!$K$6:$K$127))-1</f>
        <v>6.9999999999998952E-3</v>
      </c>
      <c r="R30" s="148">
        <f>(1+AN30)/(1+LOOKUP($B30,Prix!$B$6:$B$127,Prix!$K$6:$K$127))-1</f>
        <v>6.9999999999998952E-3</v>
      </c>
      <c r="S30" s="266">
        <f>(1+AO30)/(1+LOOKUP($B30,Prix!$B$6:$B$127,Prix!$K$6:$K$127))-1</f>
        <v>6.9999999999998952E-3</v>
      </c>
      <c r="T30" s="266">
        <f>(1+AP30)/(1+LOOKUP($B30,Prix!$B$6:$B$127,Prix!$K$6:$K$127))-1</f>
        <v>6.9999999999998952E-3</v>
      </c>
      <c r="U30" s="266">
        <f>(1+AQ30)/(1+LOOKUP($B30,Prix!$B$6:$B$127,Prix!$K$6:$K$127))-1</f>
        <v>6.9999999999998952E-3</v>
      </c>
      <c r="V30" s="266">
        <f>(1+AR30)/(1+LOOKUP($B30,Prix!$B$6:$B$127,Prix!$K$6:$K$127))-1</f>
        <v>7.0013817883043394E-3</v>
      </c>
      <c r="W30" s="266">
        <f>(1+AS30)/(1+LOOKUP($B30,Prix!$B$6:$B$127,Prix!$K$6:$K$127))-1</f>
        <v>7.300220190198381E-3</v>
      </c>
      <c r="X30" s="266">
        <f>(1+AT30)/(1+LOOKUP($B30,Prix!$B$6:$B$127,Prix!$K$6:$K$127))-1</f>
        <v>6.9999999999998952E-3</v>
      </c>
      <c r="Y30" s="291">
        <f>(C30+1)*(1+Prix!I100)-1</f>
        <v>2.4622499999999992E-2</v>
      </c>
      <c r="Z30" s="117">
        <v>2.4779987079761145E-2</v>
      </c>
      <c r="AA30" s="117">
        <v>2.4779987079761145E-2</v>
      </c>
      <c r="AB30" s="117">
        <v>2.4622499999999992E-2</v>
      </c>
      <c r="AC30" s="117">
        <v>2.4622499999999992E-2</v>
      </c>
      <c r="AD30" s="117">
        <v>2.4622499999999992E-2</v>
      </c>
      <c r="AE30" s="117">
        <v>2.4622499999999992E-2</v>
      </c>
      <c r="AF30" s="117">
        <v>2.4622499999999992E-2</v>
      </c>
      <c r="AG30" s="117">
        <v>2.4622499999999992E-2</v>
      </c>
      <c r="AH30" s="117">
        <v>2.4622499999999992E-2</v>
      </c>
      <c r="AI30" s="117">
        <v>2.4622499999999992E-2</v>
      </c>
      <c r="AJ30" s="117">
        <v>2.4622499999999992E-2</v>
      </c>
      <c r="AK30" s="117">
        <v>2.4622499999999992E-2</v>
      </c>
      <c r="AL30" s="117">
        <v>2.4622499999999992E-2</v>
      </c>
      <c r="AM30" s="117">
        <v>2.4622499999999992E-2</v>
      </c>
      <c r="AN30" s="117">
        <v>2.4622499999999992E-2</v>
      </c>
      <c r="AO30" s="117">
        <v>2.4622499999999992E-2</v>
      </c>
      <c r="AP30" s="117">
        <v>2.4622499999999992E-2</v>
      </c>
      <c r="AQ30" s="117">
        <v>2.4622499999999992E-2</v>
      </c>
      <c r="AR30" s="117">
        <v>2.4623905969599846E-2</v>
      </c>
      <c r="AS30" s="117">
        <v>2.4927974043526868E-2</v>
      </c>
      <c r="AT30" s="120">
        <v>2.4622499999999992E-2</v>
      </c>
    </row>
    <row r="31" spans="2:46" x14ac:dyDescent="0.25">
      <c r="B31" s="146">
        <f t="shared" si="1"/>
        <v>2044</v>
      </c>
      <c r="C31" s="147">
        <v>6.9999999999999993E-3</v>
      </c>
      <c r="D31" s="148">
        <f>(1+Z31)/(1+LOOKUP($B31,Prix!$B$6:$B$127,Prix!$K$6:$K$127))-1</f>
        <v>7.1374146934795046E-3</v>
      </c>
      <c r="E31" s="148">
        <f>(1+AA31)/(1+LOOKUP($B31,Prix!$B$6:$B$127,Prix!$K$6:$K$127))-1</f>
        <v>7.1374146934792826E-3</v>
      </c>
      <c r="F31" s="148">
        <f>(1+AB31)/(1+LOOKUP($B31,Prix!$B$6:$B$127,Prix!$K$6:$K$127))-1</f>
        <v>6.9999999999998952E-3</v>
      </c>
      <c r="G31" s="148">
        <f>(1+AC31)/(1+LOOKUP($B31,Prix!$B$6:$B$127,Prix!$K$6:$K$127))-1</f>
        <v>6.9999999999998952E-3</v>
      </c>
      <c r="H31" s="148">
        <f>(1+AD31)/(1+LOOKUP($B31,Prix!$B$6:$B$127,Prix!$K$6:$K$127))-1</f>
        <v>6.9999999999998952E-3</v>
      </c>
      <c r="I31" s="148">
        <f>(1+AE31)/(1+LOOKUP($B31,Prix!$B$6:$B$127,Prix!$K$6:$K$127))-1</f>
        <v>6.9999999999998952E-3</v>
      </c>
      <c r="J31" s="148">
        <f>(1+AF31)/(1+LOOKUP($B31,Prix!$B$6:$B$127,Prix!$K$6:$K$127))-1</f>
        <v>6.9999999999998952E-3</v>
      </c>
      <c r="K31" s="148">
        <f>(1+AG31)/(1+LOOKUP($B31,Prix!$B$6:$B$127,Prix!$K$6:$K$127))-1</f>
        <v>6.9999999999998952E-3</v>
      </c>
      <c r="L31" s="148">
        <f>(1+AH31)/(1+LOOKUP($B31,Prix!$B$6:$B$127,Prix!$K$6:$K$127))-1</f>
        <v>6.9999999999998952E-3</v>
      </c>
      <c r="M31" s="148">
        <f>(1+AI31)/(1+LOOKUP($B31,Prix!$B$6:$B$127,Prix!$K$6:$K$127))-1</f>
        <v>6.9999999999998952E-3</v>
      </c>
      <c r="N31" s="148">
        <f>(1+AJ31)/(1+LOOKUP($B31,Prix!$B$6:$B$127,Prix!$K$6:$K$127))-1</f>
        <v>6.9999999999998952E-3</v>
      </c>
      <c r="O31" s="148">
        <f>(1+AK31)/(1+LOOKUP($B31,Prix!$B$6:$B$127,Prix!$K$6:$K$127))-1</f>
        <v>6.9999999999998952E-3</v>
      </c>
      <c r="P31" s="148">
        <f>(1+AL31)/(1+LOOKUP($B31,Prix!$B$6:$B$127,Prix!$K$6:$K$127))-1</f>
        <v>6.9999999999998952E-3</v>
      </c>
      <c r="Q31" s="148">
        <f>(1+AM31)/(1+LOOKUP($B31,Prix!$B$6:$B$127,Prix!$K$6:$K$127))-1</f>
        <v>6.9999999999998952E-3</v>
      </c>
      <c r="R31" s="148">
        <f>(1+AN31)/(1+LOOKUP($B31,Prix!$B$6:$B$127,Prix!$K$6:$K$127))-1</f>
        <v>6.9999999999998952E-3</v>
      </c>
      <c r="S31" s="266">
        <f>(1+AO31)/(1+LOOKUP($B31,Prix!$B$6:$B$127,Prix!$K$6:$K$127))-1</f>
        <v>6.9999999999998952E-3</v>
      </c>
      <c r="T31" s="266">
        <f>(1+AP31)/(1+LOOKUP($B31,Prix!$B$6:$B$127,Prix!$K$6:$K$127))-1</f>
        <v>6.9999999999998952E-3</v>
      </c>
      <c r="U31" s="266">
        <f>(1+AQ31)/(1+LOOKUP($B31,Prix!$B$6:$B$127,Prix!$K$6:$K$127))-1</f>
        <v>6.9999999999998952E-3</v>
      </c>
      <c r="V31" s="266">
        <f>(1+AR31)/(1+LOOKUP($B31,Prix!$B$6:$B$127,Prix!$K$6:$K$127))-1</f>
        <v>7.0010567263547596E-3</v>
      </c>
      <c r="W31" s="266">
        <f>(1+AS31)/(1+LOOKUP($B31,Prix!$B$6:$B$127,Prix!$K$6:$K$127))-1</f>
        <v>7.2833151086018066E-3</v>
      </c>
      <c r="X31" s="266">
        <f>(1+AT31)/(1+LOOKUP($B31,Prix!$B$6:$B$127,Prix!$K$6:$K$127))-1</f>
        <v>6.9999999999998952E-3</v>
      </c>
      <c r="Y31" s="291">
        <f>(C31+1)*(1+Prix!I101)-1</f>
        <v>2.4622499999999992E-2</v>
      </c>
      <c r="Z31" s="117">
        <v>2.4762319450615466E-2</v>
      </c>
      <c r="AA31" s="117">
        <v>2.4762319450615244E-2</v>
      </c>
      <c r="AB31" s="117">
        <v>2.4622499999999992E-2</v>
      </c>
      <c r="AC31" s="117">
        <v>2.4622499999999992E-2</v>
      </c>
      <c r="AD31" s="117">
        <v>2.4622499999999992E-2</v>
      </c>
      <c r="AE31" s="117">
        <v>2.4622499999999992E-2</v>
      </c>
      <c r="AF31" s="117">
        <v>2.4622499999999992E-2</v>
      </c>
      <c r="AG31" s="117">
        <v>2.4622499999999992E-2</v>
      </c>
      <c r="AH31" s="117">
        <v>2.4622499999999992E-2</v>
      </c>
      <c r="AI31" s="117">
        <v>2.4622499999999992E-2</v>
      </c>
      <c r="AJ31" s="117">
        <v>2.4622499999999992E-2</v>
      </c>
      <c r="AK31" s="117">
        <v>2.4622499999999992E-2</v>
      </c>
      <c r="AL31" s="117">
        <v>2.4622499999999992E-2</v>
      </c>
      <c r="AM31" s="117">
        <v>2.4622499999999992E-2</v>
      </c>
      <c r="AN31" s="117">
        <v>2.4622499999999992E-2</v>
      </c>
      <c r="AO31" s="117">
        <v>2.4622499999999992E-2</v>
      </c>
      <c r="AP31" s="117">
        <v>2.4622499999999992E-2</v>
      </c>
      <c r="AQ31" s="117">
        <v>2.4622499999999992E-2</v>
      </c>
      <c r="AR31" s="117">
        <v>2.4623575219065996E-2</v>
      </c>
      <c r="AS31" s="117">
        <v>2.4910773123002494E-2</v>
      </c>
      <c r="AT31" s="120">
        <v>2.4622499999999992E-2</v>
      </c>
    </row>
    <row r="32" spans="2:46" x14ac:dyDescent="0.25">
      <c r="B32" s="146">
        <f t="shared" si="1"/>
        <v>2045</v>
      </c>
      <c r="C32" s="147">
        <v>6.9999999999999993E-3</v>
      </c>
      <c r="D32" s="148">
        <f>(1+Z32)/(1+LOOKUP($B32,Prix!$B$6:$B$127,Prix!$K$6:$K$127))-1</f>
        <v>7.1237735439777516E-3</v>
      </c>
      <c r="E32" s="148">
        <f>(1+AA32)/(1+LOOKUP($B32,Prix!$B$6:$B$127,Prix!$K$6:$K$127))-1</f>
        <v>7.1237735439777516E-3</v>
      </c>
      <c r="F32" s="148">
        <f>(1+AB32)/(1+LOOKUP($B32,Prix!$B$6:$B$127,Prix!$K$6:$K$127))-1</f>
        <v>6.9999999999998952E-3</v>
      </c>
      <c r="G32" s="148">
        <f>(1+AC32)/(1+LOOKUP($B32,Prix!$B$6:$B$127,Prix!$K$6:$K$127))-1</f>
        <v>6.9999999999998952E-3</v>
      </c>
      <c r="H32" s="148">
        <f>(1+AD32)/(1+LOOKUP($B32,Prix!$B$6:$B$127,Prix!$K$6:$K$127))-1</f>
        <v>6.9999999999998952E-3</v>
      </c>
      <c r="I32" s="148">
        <f>(1+AE32)/(1+LOOKUP($B32,Prix!$B$6:$B$127,Prix!$K$6:$K$127))-1</f>
        <v>6.9999999999998952E-3</v>
      </c>
      <c r="J32" s="148">
        <f>(1+AF32)/(1+LOOKUP($B32,Prix!$B$6:$B$127,Prix!$K$6:$K$127))-1</f>
        <v>6.9999999999998952E-3</v>
      </c>
      <c r="K32" s="148">
        <f>(1+AG32)/(1+LOOKUP($B32,Prix!$B$6:$B$127,Prix!$K$6:$K$127))-1</f>
        <v>6.9999999999998952E-3</v>
      </c>
      <c r="L32" s="148">
        <f>(1+AH32)/(1+LOOKUP($B32,Prix!$B$6:$B$127,Prix!$K$6:$K$127))-1</f>
        <v>6.9999999999998952E-3</v>
      </c>
      <c r="M32" s="148">
        <f>(1+AI32)/(1+LOOKUP($B32,Prix!$B$6:$B$127,Prix!$K$6:$K$127))-1</f>
        <v>6.9999999999998952E-3</v>
      </c>
      <c r="N32" s="148">
        <f>(1+AJ32)/(1+LOOKUP($B32,Prix!$B$6:$B$127,Prix!$K$6:$K$127))-1</f>
        <v>6.9999999999998952E-3</v>
      </c>
      <c r="O32" s="148">
        <f>(1+AK32)/(1+LOOKUP($B32,Prix!$B$6:$B$127,Prix!$K$6:$K$127))-1</f>
        <v>6.9999999999998952E-3</v>
      </c>
      <c r="P32" s="148">
        <f>(1+AL32)/(1+LOOKUP($B32,Prix!$B$6:$B$127,Prix!$K$6:$K$127))-1</f>
        <v>6.9999999999998952E-3</v>
      </c>
      <c r="Q32" s="148">
        <f>(1+AM32)/(1+LOOKUP($B32,Prix!$B$6:$B$127,Prix!$K$6:$K$127))-1</f>
        <v>6.9999999999998952E-3</v>
      </c>
      <c r="R32" s="148">
        <f>(1+AN32)/(1+LOOKUP($B32,Prix!$B$6:$B$127,Prix!$K$6:$K$127))-1</f>
        <v>6.9999999999998952E-3</v>
      </c>
      <c r="S32" s="266">
        <f>(1+AO32)/(1+LOOKUP($B32,Prix!$B$6:$B$127,Prix!$K$6:$K$127))-1</f>
        <v>6.9999999999998952E-3</v>
      </c>
      <c r="T32" s="266">
        <f>(1+AP32)/(1+LOOKUP($B32,Prix!$B$6:$B$127,Prix!$K$6:$K$127))-1</f>
        <v>6.9999999999998952E-3</v>
      </c>
      <c r="U32" s="266">
        <f>(1+AQ32)/(1+LOOKUP($B32,Prix!$B$6:$B$127,Prix!$K$6:$K$127))-1</f>
        <v>6.9999999999998952E-3</v>
      </c>
      <c r="V32" s="266">
        <f>(1+AR32)/(1+LOOKUP($B32,Prix!$B$6:$B$127,Prix!$K$6:$K$127))-1</f>
        <v>7.0008266546091047E-3</v>
      </c>
      <c r="W32" s="266">
        <f>(1+AS32)/(1+LOOKUP($B32,Prix!$B$6:$B$127,Prix!$K$6:$K$127))-1</f>
        <v>7.2717205002181817E-3</v>
      </c>
      <c r="X32" s="266">
        <f>(1+AT32)/(1+LOOKUP($B32,Prix!$B$6:$B$127,Prix!$K$6:$K$127))-1</f>
        <v>6.9999999999998952E-3</v>
      </c>
      <c r="Y32" s="291">
        <f>(C32+1)*(1+Prix!I102)-1</f>
        <v>2.4622499999999992E-2</v>
      </c>
      <c r="Z32" s="117">
        <v>2.4748439580997372E-2</v>
      </c>
      <c r="AA32" s="117">
        <v>2.4748439580997372E-2</v>
      </c>
      <c r="AB32" s="117">
        <v>2.4622499999999992E-2</v>
      </c>
      <c r="AC32" s="117">
        <v>2.4622499999999992E-2</v>
      </c>
      <c r="AD32" s="117">
        <v>2.4622499999999992E-2</v>
      </c>
      <c r="AE32" s="117">
        <v>2.4622499999999992E-2</v>
      </c>
      <c r="AF32" s="117">
        <v>2.4622499999999992E-2</v>
      </c>
      <c r="AG32" s="117">
        <v>2.4622499999999992E-2</v>
      </c>
      <c r="AH32" s="117">
        <v>2.4622499999999992E-2</v>
      </c>
      <c r="AI32" s="117">
        <v>2.4622499999999992E-2</v>
      </c>
      <c r="AJ32" s="117">
        <v>2.4622499999999992E-2</v>
      </c>
      <c r="AK32" s="117">
        <v>2.4622499999999992E-2</v>
      </c>
      <c r="AL32" s="117">
        <v>2.4622499999999992E-2</v>
      </c>
      <c r="AM32" s="117">
        <v>2.4622499999999992E-2</v>
      </c>
      <c r="AN32" s="117">
        <v>2.4622499999999992E-2</v>
      </c>
      <c r="AO32" s="117">
        <v>2.4622499999999992E-2</v>
      </c>
      <c r="AP32" s="117">
        <v>2.4622499999999992E-2</v>
      </c>
      <c r="AQ32" s="117">
        <v>2.4622499999999992E-2</v>
      </c>
      <c r="AR32" s="117">
        <v>2.462334112106479E-2</v>
      </c>
      <c r="AS32" s="117">
        <v>2.489897560897214E-2</v>
      </c>
      <c r="AT32" s="120">
        <v>2.4622499999999992E-2</v>
      </c>
    </row>
    <row r="33" spans="2:46" x14ac:dyDescent="0.25">
      <c r="B33" s="146">
        <f t="shared" si="1"/>
        <v>2046</v>
      </c>
      <c r="C33" s="147">
        <v>6.9999999999999993E-3</v>
      </c>
      <c r="D33" s="148">
        <f>(1+Z33)/(1+LOOKUP($B33,Prix!$B$6:$B$127,Prix!$K$6:$K$127))-1</f>
        <v>7.1237735439777516E-3</v>
      </c>
      <c r="E33" s="148">
        <f>(1+AA33)/(1+LOOKUP($B33,Prix!$B$6:$B$127,Prix!$K$6:$K$127))-1</f>
        <v>7.1237735439777516E-3</v>
      </c>
      <c r="F33" s="148">
        <f>(1+AB33)/(1+LOOKUP($B33,Prix!$B$6:$B$127,Prix!$K$6:$K$127))-1</f>
        <v>6.9999999999998952E-3</v>
      </c>
      <c r="G33" s="148">
        <f>(1+AC33)/(1+LOOKUP($B33,Prix!$B$6:$B$127,Prix!$K$6:$K$127))-1</f>
        <v>6.9999999999998952E-3</v>
      </c>
      <c r="H33" s="148">
        <f>(1+AD33)/(1+LOOKUP($B33,Prix!$B$6:$B$127,Prix!$K$6:$K$127))-1</f>
        <v>6.9999999999998952E-3</v>
      </c>
      <c r="I33" s="148">
        <f>(1+AE33)/(1+LOOKUP($B33,Prix!$B$6:$B$127,Prix!$K$6:$K$127))-1</f>
        <v>6.9999999999998952E-3</v>
      </c>
      <c r="J33" s="148">
        <f>(1+AF33)/(1+LOOKUP($B33,Prix!$B$6:$B$127,Prix!$K$6:$K$127))-1</f>
        <v>6.9999999999998952E-3</v>
      </c>
      <c r="K33" s="148">
        <f>(1+AG33)/(1+LOOKUP($B33,Prix!$B$6:$B$127,Prix!$K$6:$K$127))-1</f>
        <v>6.9999999999998952E-3</v>
      </c>
      <c r="L33" s="148">
        <f>(1+AH33)/(1+LOOKUP($B33,Prix!$B$6:$B$127,Prix!$K$6:$K$127))-1</f>
        <v>6.9999999999998952E-3</v>
      </c>
      <c r="M33" s="148">
        <f>(1+AI33)/(1+LOOKUP($B33,Prix!$B$6:$B$127,Prix!$K$6:$K$127))-1</f>
        <v>6.9999999999998952E-3</v>
      </c>
      <c r="N33" s="148">
        <f>(1+AJ33)/(1+LOOKUP($B33,Prix!$B$6:$B$127,Prix!$K$6:$K$127))-1</f>
        <v>6.9999999999998952E-3</v>
      </c>
      <c r="O33" s="148">
        <f>(1+AK33)/(1+LOOKUP($B33,Prix!$B$6:$B$127,Prix!$K$6:$K$127))-1</f>
        <v>6.9999999999998952E-3</v>
      </c>
      <c r="P33" s="148">
        <f>(1+AL33)/(1+LOOKUP($B33,Prix!$B$6:$B$127,Prix!$K$6:$K$127))-1</f>
        <v>6.9999999999998952E-3</v>
      </c>
      <c r="Q33" s="148">
        <f>(1+AM33)/(1+LOOKUP($B33,Prix!$B$6:$B$127,Prix!$K$6:$K$127))-1</f>
        <v>6.9999999999998952E-3</v>
      </c>
      <c r="R33" s="148">
        <f>(1+AN33)/(1+LOOKUP($B33,Prix!$B$6:$B$127,Prix!$K$6:$K$127))-1</f>
        <v>6.9999999999998952E-3</v>
      </c>
      <c r="S33" s="266">
        <f>(1+AO33)/(1+LOOKUP($B33,Prix!$B$6:$B$127,Prix!$K$6:$K$127))-1</f>
        <v>6.9999999999998952E-3</v>
      </c>
      <c r="T33" s="266">
        <f>(1+AP33)/(1+LOOKUP($B33,Prix!$B$6:$B$127,Prix!$K$6:$K$127))-1</f>
        <v>6.9999999999998952E-3</v>
      </c>
      <c r="U33" s="266">
        <f>(1+AQ33)/(1+LOOKUP($B33,Prix!$B$6:$B$127,Prix!$K$6:$K$127))-1</f>
        <v>6.9999999999998952E-3</v>
      </c>
      <c r="V33" s="266">
        <f>(1+AR33)/(1+LOOKUP($B33,Prix!$B$6:$B$127,Prix!$K$6:$K$127))-1</f>
        <v>7.0006576202608084E-3</v>
      </c>
      <c r="W33" s="266">
        <f>(1+AS33)/(1+LOOKUP($B33,Prix!$B$6:$B$127,Prix!$K$6:$K$127))-1</f>
        <v>7.2717585640489357E-3</v>
      </c>
      <c r="X33" s="266">
        <f>(1+AT33)/(1+LOOKUP($B33,Prix!$B$6:$B$127,Prix!$K$6:$K$127))-1</f>
        <v>6.9999999999998952E-3</v>
      </c>
      <c r="Y33" s="291">
        <f>(C33+1)*(1+Prix!I103)-1</f>
        <v>2.4622499999999992E-2</v>
      </c>
      <c r="Z33" s="117">
        <v>2.4748439580997372E-2</v>
      </c>
      <c r="AA33" s="117">
        <v>2.4748439580997372E-2</v>
      </c>
      <c r="AB33" s="117">
        <v>2.4622499999999992E-2</v>
      </c>
      <c r="AC33" s="117">
        <v>2.4622499999999992E-2</v>
      </c>
      <c r="AD33" s="117">
        <v>2.4622499999999992E-2</v>
      </c>
      <c r="AE33" s="117">
        <v>2.4622499999999992E-2</v>
      </c>
      <c r="AF33" s="117">
        <v>2.4622499999999992E-2</v>
      </c>
      <c r="AG33" s="117">
        <v>2.4622499999999992E-2</v>
      </c>
      <c r="AH33" s="117">
        <v>2.4622499999999992E-2</v>
      </c>
      <c r="AI33" s="117">
        <v>2.4622499999999992E-2</v>
      </c>
      <c r="AJ33" s="117">
        <v>2.4622499999999992E-2</v>
      </c>
      <c r="AK33" s="117">
        <v>2.4622499999999992E-2</v>
      </c>
      <c r="AL33" s="117">
        <v>2.4622499999999992E-2</v>
      </c>
      <c r="AM33" s="117">
        <v>2.4622499999999992E-2</v>
      </c>
      <c r="AN33" s="117">
        <v>2.4622499999999992E-2</v>
      </c>
      <c r="AO33" s="117">
        <v>2.4622499999999992E-2</v>
      </c>
      <c r="AP33" s="117">
        <v>2.4622499999999992E-2</v>
      </c>
      <c r="AQ33" s="117">
        <v>2.4622499999999992E-2</v>
      </c>
      <c r="AR33" s="117">
        <v>2.4623169128615396E-2</v>
      </c>
      <c r="AS33" s="117">
        <v>2.4899014338919834E-2</v>
      </c>
      <c r="AT33" s="120">
        <v>2.4622499999999992E-2</v>
      </c>
    </row>
    <row r="34" spans="2:46" x14ac:dyDescent="0.25">
      <c r="B34" s="146">
        <f t="shared" si="1"/>
        <v>2047</v>
      </c>
      <c r="C34" s="147">
        <v>6.9999999999999993E-3</v>
      </c>
      <c r="D34" s="148">
        <f>(1+Z34)/(1+LOOKUP($B34,Prix!$B$6:$B$127,Prix!$K$6:$K$127))-1</f>
        <v>7.1237735439777516E-3</v>
      </c>
      <c r="E34" s="148">
        <f>(1+AA34)/(1+LOOKUP($B34,Prix!$B$6:$B$127,Prix!$K$6:$K$127))-1</f>
        <v>7.1237735439777516E-3</v>
      </c>
      <c r="F34" s="148">
        <f>(1+AB34)/(1+LOOKUP($B34,Prix!$B$6:$B$127,Prix!$K$6:$K$127))-1</f>
        <v>6.9999999999998952E-3</v>
      </c>
      <c r="G34" s="148">
        <f>(1+AC34)/(1+LOOKUP($B34,Prix!$B$6:$B$127,Prix!$K$6:$K$127))-1</f>
        <v>6.9999999999998952E-3</v>
      </c>
      <c r="H34" s="148">
        <f>(1+AD34)/(1+LOOKUP($B34,Prix!$B$6:$B$127,Prix!$K$6:$K$127))-1</f>
        <v>6.9999999999998952E-3</v>
      </c>
      <c r="I34" s="148">
        <f>(1+AE34)/(1+LOOKUP($B34,Prix!$B$6:$B$127,Prix!$K$6:$K$127))-1</f>
        <v>6.9999999999998952E-3</v>
      </c>
      <c r="J34" s="148">
        <f>(1+AF34)/(1+LOOKUP($B34,Prix!$B$6:$B$127,Prix!$K$6:$K$127))-1</f>
        <v>6.9999999999998952E-3</v>
      </c>
      <c r="K34" s="148">
        <f>(1+AG34)/(1+LOOKUP($B34,Prix!$B$6:$B$127,Prix!$K$6:$K$127))-1</f>
        <v>6.9999999999998952E-3</v>
      </c>
      <c r="L34" s="148">
        <f>(1+AH34)/(1+LOOKUP($B34,Prix!$B$6:$B$127,Prix!$K$6:$K$127))-1</f>
        <v>6.9999999999998952E-3</v>
      </c>
      <c r="M34" s="148">
        <f>(1+AI34)/(1+LOOKUP($B34,Prix!$B$6:$B$127,Prix!$K$6:$K$127))-1</f>
        <v>6.9999999999998952E-3</v>
      </c>
      <c r="N34" s="148">
        <f>(1+AJ34)/(1+LOOKUP($B34,Prix!$B$6:$B$127,Prix!$K$6:$K$127))-1</f>
        <v>6.9999999999998952E-3</v>
      </c>
      <c r="O34" s="148">
        <f>(1+AK34)/(1+LOOKUP($B34,Prix!$B$6:$B$127,Prix!$K$6:$K$127))-1</f>
        <v>6.9999999999998952E-3</v>
      </c>
      <c r="P34" s="148">
        <f>(1+AL34)/(1+LOOKUP($B34,Prix!$B$6:$B$127,Prix!$K$6:$K$127))-1</f>
        <v>6.9999999999998952E-3</v>
      </c>
      <c r="Q34" s="148">
        <f>(1+AM34)/(1+LOOKUP($B34,Prix!$B$6:$B$127,Prix!$K$6:$K$127))-1</f>
        <v>6.9999999999998952E-3</v>
      </c>
      <c r="R34" s="148">
        <f>(1+AN34)/(1+LOOKUP($B34,Prix!$B$6:$B$127,Prix!$K$6:$K$127))-1</f>
        <v>6.9999999999998952E-3</v>
      </c>
      <c r="S34" s="266">
        <f>(1+AO34)/(1+LOOKUP($B34,Prix!$B$6:$B$127,Prix!$K$6:$K$127))-1</f>
        <v>6.9999999999998952E-3</v>
      </c>
      <c r="T34" s="266">
        <f>(1+AP34)/(1+LOOKUP($B34,Prix!$B$6:$B$127,Prix!$K$6:$K$127))-1</f>
        <v>6.9999999999998952E-3</v>
      </c>
      <c r="U34" s="266">
        <f>(1+AQ34)/(1+LOOKUP($B34,Prix!$B$6:$B$127,Prix!$K$6:$K$127))-1</f>
        <v>6.9999999999998952E-3</v>
      </c>
      <c r="V34" s="266">
        <f>(1+AR34)/(1+LOOKUP($B34,Prix!$B$6:$B$127,Prix!$K$6:$K$127))-1</f>
        <v>7.0007315470173026E-3</v>
      </c>
      <c r="W34" s="266">
        <f>(1+AS34)/(1+LOOKUP($B34,Prix!$B$6:$B$127,Prix!$K$6:$K$127))-1</f>
        <v>7.2877344712656278E-3</v>
      </c>
      <c r="X34" s="266">
        <f>(1+AT34)/(1+LOOKUP($B34,Prix!$B$6:$B$127,Prix!$K$6:$K$127))-1</f>
        <v>6.9999999999998952E-3</v>
      </c>
      <c r="Y34" s="291">
        <f>(C34+1)*(1+Prix!I104)-1</f>
        <v>2.4622499999999992E-2</v>
      </c>
      <c r="Z34" s="117">
        <v>2.4748439580997372E-2</v>
      </c>
      <c r="AA34" s="117">
        <v>2.4748439580997372E-2</v>
      </c>
      <c r="AB34" s="117">
        <v>2.4622499999999992E-2</v>
      </c>
      <c r="AC34" s="117">
        <v>2.4622499999999992E-2</v>
      </c>
      <c r="AD34" s="117">
        <v>2.4622499999999992E-2</v>
      </c>
      <c r="AE34" s="117">
        <v>2.4622499999999992E-2</v>
      </c>
      <c r="AF34" s="117">
        <v>2.4622499999999992E-2</v>
      </c>
      <c r="AG34" s="117">
        <v>2.4622499999999992E-2</v>
      </c>
      <c r="AH34" s="117">
        <v>2.4622499999999992E-2</v>
      </c>
      <c r="AI34" s="117">
        <v>2.4622499999999992E-2</v>
      </c>
      <c r="AJ34" s="117">
        <v>2.4622499999999992E-2</v>
      </c>
      <c r="AK34" s="117">
        <v>2.4622499999999992E-2</v>
      </c>
      <c r="AL34" s="117">
        <v>2.4622499999999992E-2</v>
      </c>
      <c r="AM34" s="117">
        <v>2.4622499999999992E-2</v>
      </c>
      <c r="AN34" s="117">
        <v>2.4622499999999992E-2</v>
      </c>
      <c r="AO34" s="117">
        <v>2.4622499999999992E-2</v>
      </c>
      <c r="AP34" s="117">
        <v>2.4622499999999992E-2</v>
      </c>
      <c r="AQ34" s="117">
        <v>2.4622499999999992E-2</v>
      </c>
      <c r="AR34" s="117">
        <v>2.4623244349090134E-2</v>
      </c>
      <c r="AS34" s="117">
        <v>2.4915269824512754E-2</v>
      </c>
      <c r="AT34" s="120">
        <v>2.4622499999999992E-2</v>
      </c>
    </row>
    <row r="35" spans="2:46" x14ac:dyDescent="0.25">
      <c r="B35" s="146">
        <f t="shared" si="1"/>
        <v>2048</v>
      </c>
      <c r="C35" s="147">
        <v>6.9999999999999993E-3</v>
      </c>
      <c r="D35" s="148">
        <f>(1+Z35)/(1+LOOKUP($B35,Prix!$B$6:$B$127,Prix!$K$6:$K$127))-1</f>
        <v>7.1237735439777516E-3</v>
      </c>
      <c r="E35" s="148">
        <f>(1+AA35)/(1+LOOKUP($B35,Prix!$B$6:$B$127,Prix!$K$6:$K$127))-1</f>
        <v>7.1237735439777516E-3</v>
      </c>
      <c r="F35" s="148">
        <f>(1+AB35)/(1+LOOKUP($B35,Prix!$B$6:$B$127,Prix!$K$6:$K$127))-1</f>
        <v>6.9999999999998952E-3</v>
      </c>
      <c r="G35" s="148">
        <f>(1+AC35)/(1+LOOKUP($B35,Prix!$B$6:$B$127,Prix!$K$6:$K$127))-1</f>
        <v>6.9999999999998952E-3</v>
      </c>
      <c r="H35" s="148">
        <f>(1+AD35)/(1+LOOKUP($B35,Prix!$B$6:$B$127,Prix!$K$6:$K$127))-1</f>
        <v>6.9999999999998952E-3</v>
      </c>
      <c r="I35" s="148">
        <f>(1+AE35)/(1+LOOKUP($B35,Prix!$B$6:$B$127,Prix!$K$6:$K$127))-1</f>
        <v>6.9999999999998952E-3</v>
      </c>
      <c r="J35" s="148">
        <f>(1+AF35)/(1+LOOKUP($B35,Prix!$B$6:$B$127,Prix!$K$6:$K$127))-1</f>
        <v>6.9999999999998952E-3</v>
      </c>
      <c r="K35" s="148">
        <f>(1+AG35)/(1+LOOKUP($B35,Prix!$B$6:$B$127,Prix!$K$6:$K$127))-1</f>
        <v>6.9999999999998952E-3</v>
      </c>
      <c r="L35" s="148">
        <f>(1+AH35)/(1+LOOKUP($B35,Prix!$B$6:$B$127,Prix!$K$6:$K$127))-1</f>
        <v>6.9999999999998952E-3</v>
      </c>
      <c r="M35" s="148">
        <f>(1+AI35)/(1+LOOKUP($B35,Prix!$B$6:$B$127,Prix!$K$6:$K$127))-1</f>
        <v>6.9999999999998952E-3</v>
      </c>
      <c r="N35" s="148">
        <f>(1+AJ35)/(1+LOOKUP($B35,Prix!$B$6:$B$127,Prix!$K$6:$K$127))-1</f>
        <v>6.9999999999998952E-3</v>
      </c>
      <c r="O35" s="148">
        <f>(1+AK35)/(1+LOOKUP($B35,Prix!$B$6:$B$127,Prix!$K$6:$K$127))-1</f>
        <v>6.9999999999998952E-3</v>
      </c>
      <c r="P35" s="148">
        <f>(1+AL35)/(1+LOOKUP($B35,Prix!$B$6:$B$127,Prix!$K$6:$K$127))-1</f>
        <v>6.9999999999998952E-3</v>
      </c>
      <c r="Q35" s="148">
        <f>(1+AM35)/(1+LOOKUP($B35,Prix!$B$6:$B$127,Prix!$K$6:$K$127))-1</f>
        <v>6.9999999999998952E-3</v>
      </c>
      <c r="R35" s="148">
        <f>(1+AN35)/(1+LOOKUP($B35,Prix!$B$6:$B$127,Prix!$K$6:$K$127))-1</f>
        <v>6.9999999999998952E-3</v>
      </c>
      <c r="S35" s="266">
        <f>(1+AO35)/(1+LOOKUP($B35,Prix!$B$6:$B$127,Prix!$K$6:$K$127))-1</f>
        <v>6.9999999999998952E-3</v>
      </c>
      <c r="T35" s="266">
        <f>(1+AP35)/(1+LOOKUP($B35,Prix!$B$6:$B$127,Prix!$K$6:$K$127))-1</f>
        <v>6.9999999999998952E-3</v>
      </c>
      <c r="U35" s="266">
        <f>(1+AQ35)/(1+LOOKUP($B35,Prix!$B$6:$B$127,Prix!$K$6:$K$127))-1</f>
        <v>6.9999999999998952E-3</v>
      </c>
      <c r="V35" s="266">
        <f>(1+AR35)/(1+LOOKUP($B35,Prix!$B$6:$B$127,Prix!$K$6:$K$127))-1</f>
        <v>7.0007420309041724E-3</v>
      </c>
      <c r="W35" s="266">
        <f>(1+AS35)/(1+LOOKUP($B35,Prix!$B$6:$B$127,Prix!$K$6:$K$127))-1</f>
        <v>7.2990634036760316E-3</v>
      </c>
      <c r="X35" s="266">
        <f>(1+AT35)/(1+LOOKUP($B35,Prix!$B$6:$B$127,Prix!$K$6:$K$127))-1</f>
        <v>6.9999999999998952E-3</v>
      </c>
      <c r="Y35" s="291">
        <f>(C35+1)*(1+Prix!I105)-1</f>
        <v>2.4622499999999992E-2</v>
      </c>
      <c r="Z35" s="117">
        <v>2.4748439580997372E-2</v>
      </c>
      <c r="AA35" s="117">
        <v>2.4748439580997372E-2</v>
      </c>
      <c r="AB35" s="117">
        <v>2.4622499999999992E-2</v>
      </c>
      <c r="AC35" s="117">
        <v>2.4622499999999992E-2</v>
      </c>
      <c r="AD35" s="117">
        <v>2.4622499999999992E-2</v>
      </c>
      <c r="AE35" s="117">
        <v>2.4622499999999992E-2</v>
      </c>
      <c r="AF35" s="117">
        <v>2.4622499999999992E-2</v>
      </c>
      <c r="AG35" s="117">
        <v>2.4622499999999992E-2</v>
      </c>
      <c r="AH35" s="117">
        <v>2.4622499999999992E-2</v>
      </c>
      <c r="AI35" s="117">
        <v>2.4622499999999992E-2</v>
      </c>
      <c r="AJ35" s="117">
        <v>2.4622499999999992E-2</v>
      </c>
      <c r="AK35" s="117">
        <v>2.4622499999999992E-2</v>
      </c>
      <c r="AL35" s="117">
        <v>2.4622499999999992E-2</v>
      </c>
      <c r="AM35" s="117">
        <v>2.4622499999999992E-2</v>
      </c>
      <c r="AN35" s="117">
        <v>2.4622499999999992E-2</v>
      </c>
      <c r="AO35" s="117">
        <v>2.4622499999999992E-2</v>
      </c>
      <c r="AP35" s="117">
        <v>2.4622499999999992E-2</v>
      </c>
      <c r="AQ35" s="117">
        <v>2.4622499999999992E-2</v>
      </c>
      <c r="AR35" s="117">
        <v>2.4623255016445134E-2</v>
      </c>
      <c r="AS35" s="117">
        <v>2.492679701324052E-2</v>
      </c>
      <c r="AT35" s="120">
        <v>2.4622499999999992E-2</v>
      </c>
    </row>
    <row r="36" spans="2:46" x14ac:dyDescent="0.25">
      <c r="B36" s="146">
        <f t="shared" si="1"/>
        <v>2049</v>
      </c>
      <c r="C36" s="147">
        <v>6.9999999999999993E-3</v>
      </c>
      <c r="D36" s="148">
        <f>(1+Z36)/(1+LOOKUP($B36,Prix!$B$6:$B$127,Prix!$K$6:$K$127))-1</f>
        <v>7.1237735439777516E-3</v>
      </c>
      <c r="E36" s="148">
        <f>(1+AA36)/(1+LOOKUP($B36,Prix!$B$6:$B$127,Prix!$K$6:$K$127))-1</f>
        <v>7.1237735439777516E-3</v>
      </c>
      <c r="F36" s="148">
        <f>(1+AB36)/(1+LOOKUP($B36,Prix!$B$6:$B$127,Prix!$K$6:$K$127))-1</f>
        <v>6.9999999999998952E-3</v>
      </c>
      <c r="G36" s="148">
        <f>(1+AC36)/(1+LOOKUP($B36,Prix!$B$6:$B$127,Prix!$K$6:$K$127))-1</f>
        <v>6.9999999999998952E-3</v>
      </c>
      <c r="H36" s="148">
        <f>(1+AD36)/(1+LOOKUP($B36,Prix!$B$6:$B$127,Prix!$K$6:$K$127))-1</f>
        <v>6.9999999999998952E-3</v>
      </c>
      <c r="I36" s="148">
        <f>(1+AE36)/(1+LOOKUP($B36,Prix!$B$6:$B$127,Prix!$K$6:$K$127))-1</f>
        <v>6.9999999999998952E-3</v>
      </c>
      <c r="J36" s="148">
        <f>(1+AF36)/(1+LOOKUP($B36,Prix!$B$6:$B$127,Prix!$K$6:$K$127))-1</f>
        <v>6.9999999999998952E-3</v>
      </c>
      <c r="K36" s="148">
        <f>(1+AG36)/(1+LOOKUP($B36,Prix!$B$6:$B$127,Prix!$K$6:$K$127))-1</f>
        <v>6.9999999999998952E-3</v>
      </c>
      <c r="L36" s="148">
        <f>(1+AH36)/(1+LOOKUP($B36,Prix!$B$6:$B$127,Prix!$K$6:$K$127))-1</f>
        <v>6.9999999999998952E-3</v>
      </c>
      <c r="M36" s="148">
        <f>(1+AI36)/(1+LOOKUP($B36,Prix!$B$6:$B$127,Prix!$K$6:$K$127))-1</f>
        <v>6.9999999999998952E-3</v>
      </c>
      <c r="N36" s="148">
        <f>(1+AJ36)/(1+LOOKUP($B36,Prix!$B$6:$B$127,Prix!$K$6:$K$127))-1</f>
        <v>6.9999999999998952E-3</v>
      </c>
      <c r="O36" s="148">
        <f>(1+AK36)/(1+LOOKUP($B36,Prix!$B$6:$B$127,Prix!$K$6:$K$127))-1</f>
        <v>6.9999999999998952E-3</v>
      </c>
      <c r="P36" s="148">
        <f>(1+AL36)/(1+LOOKUP($B36,Prix!$B$6:$B$127,Prix!$K$6:$K$127))-1</f>
        <v>6.9999999999998952E-3</v>
      </c>
      <c r="Q36" s="148">
        <f>(1+AM36)/(1+LOOKUP($B36,Prix!$B$6:$B$127,Prix!$K$6:$K$127))-1</f>
        <v>6.9999999999998952E-3</v>
      </c>
      <c r="R36" s="148">
        <f>(1+AN36)/(1+LOOKUP($B36,Prix!$B$6:$B$127,Prix!$K$6:$K$127))-1</f>
        <v>6.9999999999998952E-3</v>
      </c>
      <c r="S36" s="266">
        <f>(1+AO36)/(1+LOOKUP($B36,Prix!$B$6:$B$127,Prix!$K$6:$K$127))-1</f>
        <v>6.9999999999998952E-3</v>
      </c>
      <c r="T36" s="266">
        <f>(1+AP36)/(1+LOOKUP($B36,Prix!$B$6:$B$127,Prix!$K$6:$K$127))-1</f>
        <v>6.9999999999998952E-3</v>
      </c>
      <c r="U36" s="266">
        <f>(1+AQ36)/(1+LOOKUP($B36,Prix!$B$6:$B$127,Prix!$K$6:$K$127))-1</f>
        <v>6.9999999999998952E-3</v>
      </c>
      <c r="V36" s="266">
        <f>(1+AR36)/(1+LOOKUP($B36,Prix!$B$6:$B$127,Prix!$K$6:$K$127))-1</f>
        <v>7.0008359722573132E-3</v>
      </c>
      <c r="W36" s="266">
        <f>(1+AS36)/(1+LOOKUP($B36,Prix!$B$6:$B$127,Prix!$K$6:$K$127))-1</f>
        <v>7.3110368021873651E-3</v>
      </c>
      <c r="X36" s="266">
        <f>(1+AT36)/(1+LOOKUP($B36,Prix!$B$6:$B$127,Prix!$K$6:$K$127))-1</f>
        <v>6.9999999999998952E-3</v>
      </c>
      <c r="Y36" s="291">
        <f>(C36+1)*(1+Prix!I106)-1</f>
        <v>2.4622499999999992E-2</v>
      </c>
      <c r="Z36" s="117">
        <v>2.4748439580997372E-2</v>
      </c>
      <c r="AA36" s="117">
        <v>2.4748439580997372E-2</v>
      </c>
      <c r="AB36" s="117">
        <v>2.4622499999999992E-2</v>
      </c>
      <c r="AC36" s="117">
        <v>2.4622499999999992E-2</v>
      </c>
      <c r="AD36" s="117">
        <v>2.4622499999999992E-2</v>
      </c>
      <c r="AE36" s="117">
        <v>2.4622499999999992E-2</v>
      </c>
      <c r="AF36" s="117">
        <v>2.4622499999999992E-2</v>
      </c>
      <c r="AG36" s="117">
        <v>2.4622499999999992E-2</v>
      </c>
      <c r="AH36" s="117">
        <v>2.4622499999999992E-2</v>
      </c>
      <c r="AI36" s="117">
        <v>2.4622499999999992E-2</v>
      </c>
      <c r="AJ36" s="117">
        <v>2.4622499999999992E-2</v>
      </c>
      <c r="AK36" s="117">
        <v>2.4622499999999992E-2</v>
      </c>
      <c r="AL36" s="117">
        <v>2.4622499999999992E-2</v>
      </c>
      <c r="AM36" s="117">
        <v>2.4622499999999992E-2</v>
      </c>
      <c r="AN36" s="117">
        <v>2.4622499999999992E-2</v>
      </c>
      <c r="AO36" s="117">
        <v>2.4622499999999992E-2</v>
      </c>
      <c r="AP36" s="117">
        <v>2.4622499999999992E-2</v>
      </c>
      <c r="AQ36" s="117">
        <v>2.4622499999999992E-2</v>
      </c>
      <c r="AR36" s="117">
        <v>2.4623350601771898E-2</v>
      </c>
      <c r="AS36" s="117">
        <v>2.4938979946225626E-2</v>
      </c>
      <c r="AT36" s="120">
        <v>2.4622499999999992E-2</v>
      </c>
    </row>
    <row r="37" spans="2:46" x14ac:dyDescent="0.25">
      <c r="B37" s="146">
        <f t="shared" si="1"/>
        <v>2050</v>
      </c>
      <c r="C37" s="147">
        <v>6.9999999999999993E-3</v>
      </c>
      <c r="D37" s="148">
        <f>(1+Z37)/(1+LOOKUP($B37,Prix!$B$6:$B$127,Prix!$K$6:$K$127))-1</f>
        <v>7.1237735439777516E-3</v>
      </c>
      <c r="E37" s="148">
        <f>(1+AA37)/(1+LOOKUP($B37,Prix!$B$6:$B$127,Prix!$K$6:$K$127))-1</f>
        <v>7.1237735439777516E-3</v>
      </c>
      <c r="F37" s="148">
        <f>(1+AB37)/(1+LOOKUP($B37,Prix!$B$6:$B$127,Prix!$K$6:$K$127))-1</f>
        <v>6.9999999999998952E-3</v>
      </c>
      <c r="G37" s="148">
        <f>(1+AC37)/(1+LOOKUP($B37,Prix!$B$6:$B$127,Prix!$K$6:$K$127))-1</f>
        <v>6.9999999999998952E-3</v>
      </c>
      <c r="H37" s="148">
        <f>(1+AD37)/(1+LOOKUP($B37,Prix!$B$6:$B$127,Prix!$K$6:$K$127))-1</f>
        <v>6.9999999999998952E-3</v>
      </c>
      <c r="I37" s="148">
        <f>(1+AE37)/(1+LOOKUP($B37,Prix!$B$6:$B$127,Prix!$K$6:$K$127))-1</f>
        <v>6.9999999999998952E-3</v>
      </c>
      <c r="J37" s="148">
        <f>(1+AF37)/(1+LOOKUP($B37,Prix!$B$6:$B$127,Prix!$K$6:$K$127))-1</f>
        <v>6.9999999999998952E-3</v>
      </c>
      <c r="K37" s="148">
        <f>(1+AG37)/(1+LOOKUP($B37,Prix!$B$6:$B$127,Prix!$K$6:$K$127))-1</f>
        <v>6.9999999999998952E-3</v>
      </c>
      <c r="L37" s="148">
        <f>(1+AH37)/(1+LOOKUP($B37,Prix!$B$6:$B$127,Prix!$K$6:$K$127))-1</f>
        <v>6.9999999999998952E-3</v>
      </c>
      <c r="M37" s="148">
        <f>(1+AI37)/(1+LOOKUP($B37,Prix!$B$6:$B$127,Prix!$K$6:$K$127))-1</f>
        <v>6.9999999999998952E-3</v>
      </c>
      <c r="N37" s="148">
        <f>(1+AJ37)/(1+LOOKUP($B37,Prix!$B$6:$B$127,Prix!$K$6:$K$127))-1</f>
        <v>6.9999999999998952E-3</v>
      </c>
      <c r="O37" s="148">
        <f>(1+AK37)/(1+LOOKUP($B37,Prix!$B$6:$B$127,Prix!$K$6:$K$127))-1</f>
        <v>6.9999999999998952E-3</v>
      </c>
      <c r="P37" s="148">
        <f>(1+AL37)/(1+LOOKUP($B37,Prix!$B$6:$B$127,Prix!$K$6:$K$127))-1</f>
        <v>6.9999999999998952E-3</v>
      </c>
      <c r="Q37" s="148">
        <f>(1+AM37)/(1+LOOKUP($B37,Prix!$B$6:$B$127,Prix!$K$6:$K$127))-1</f>
        <v>6.9999999999998952E-3</v>
      </c>
      <c r="R37" s="148">
        <f>(1+AN37)/(1+LOOKUP($B37,Prix!$B$6:$B$127,Prix!$K$6:$K$127))-1</f>
        <v>6.9999999999998952E-3</v>
      </c>
      <c r="S37" s="266">
        <f>(1+AO37)/(1+LOOKUP($B37,Prix!$B$6:$B$127,Prix!$K$6:$K$127))-1</f>
        <v>6.9999999999998952E-3</v>
      </c>
      <c r="T37" s="266">
        <f>(1+AP37)/(1+LOOKUP($B37,Prix!$B$6:$B$127,Prix!$K$6:$K$127))-1</f>
        <v>6.9999999999998952E-3</v>
      </c>
      <c r="U37" s="266">
        <f>(1+AQ37)/(1+LOOKUP($B37,Prix!$B$6:$B$127,Prix!$K$6:$K$127))-1</f>
        <v>6.9999999999998952E-3</v>
      </c>
      <c r="V37" s="266">
        <f>(1+AR37)/(1+LOOKUP($B37,Prix!$B$6:$B$127,Prix!$K$6:$K$127))-1</f>
        <v>7.0007452129443593E-3</v>
      </c>
      <c r="W37" s="266">
        <f>(1+AS37)/(1+LOOKUP($B37,Prix!$B$6:$B$127,Prix!$K$6:$K$127))-1</f>
        <v>7.3088048273644013E-3</v>
      </c>
      <c r="X37" s="266">
        <f>(1+AT37)/(1+LOOKUP($B37,Prix!$B$6:$B$127,Prix!$K$6:$K$127))-1</f>
        <v>6.9999999999998952E-3</v>
      </c>
      <c r="Y37" s="291">
        <f>(C37+1)*(1+Prix!I107)-1</f>
        <v>2.4622499999999992E-2</v>
      </c>
      <c r="Z37" s="117">
        <v>2.4748439580997372E-2</v>
      </c>
      <c r="AA37" s="117">
        <v>2.4748439580997372E-2</v>
      </c>
      <c r="AB37" s="117">
        <v>2.4622499999999992E-2</v>
      </c>
      <c r="AC37" s="117">
        <v>2.4622499999999992E-2</v>
      </c>
      <c r="AD37" s="117">
        <v>2.4622499999999992E-2</v>
      </c>
      <c r="AE37" s="117">
        <v>2.4622499999999992E-2</v>
      </c>
      <c r="AF37" s="117">
        <v>2.4622499999999992E-2</v>
      </c>
      <c r="AG37" s="117">
        <v>2.4622499999999992E-2</v>
      </c>
      <c r="AH37" s="117">
        <v>2.4622499999999992E-2</v>
      </c>
      <c r="AI37" s="117">
        <v>2.4622499999999992E-2</v>
      </c>
      <c r="AJ37" s="117">
        <v>2.4622499999999992E-2</v>
      </c>
      <c r="AK37" s="117">
        <v>2.4622499999999992E-2</v>
      </c>
      <c r="AL37" s="117">
        <v>2.4622499999999992E-2</v>
      </c>
      <c r="AM37" s="117">
        <v>2.4622499999999992E-2</v>
      </c>
      <c r="AN37" s="117">
        <v>2.4622499999999992E-2</v>
      </c>
      <c r="AO37" s="117">
        <v>2.4622499999999992E-2</v>
      </c>
      <c r="AP37" s="117">
        <v>2.4622499999999992E-2</v>
      </c>
      <c r="AQ37" s="117">
        <v>2.4622499999999992E-2</v>
      </c>
      <c r="AR37" s="117">
        <v>2.4623258254170999E-2</v>
      </c>
      <c r="AS37" s="117">
        <v>2.4936708911843297E-2</v>
      </c>
      <c r="AT37" s="120">
        <v>2.4622499999999992E-2</v>
      </c>
    </row>
    <row r="38" spans="2:46" x14ac:dyDescent="0.25">
      <c r="B38" s="146">
        <f t="shared" si="1"/>
        <v>2051</v>
      </c>
      <c r="C38" s="147">
        <v>6.9999999999999993E-3</v>
      </c>
      <c r="D38" s="148">
        <f>(1+Z38)/(1+LOOKUP($B38,Prix!$B$6:$B$127,Prix!$K$6:$K$127))-1</f>
        <v>7.1237735439777516E-3</v>
      </c>
      <c r="E38" s="148">
        <f>(1+AA38)/(1+LOOKUP($B38,Prix!$B$6:$B$127,Prix!$K$6:$K$127))-1</f>
        <v>7.1237735439777516E-3</v>
      </c>
      <c r="F38" s="148">
        <f>(1+AB38)/(1+LOOKUP($B38,Prix!$B$6:$B$127,Prix!$K$6:$K$127))-1</f>
        <v>6.9999999999998952E-3</v>
      </c>
      <c r="G38" s="148">
        <f>(1+AC38)/(1+LOOKUP($B38,Prix!$B$6:$B$127,Prix!$K$6:$K$127))-1</f>
        <v>6.9999999999998952E-3</v>
      </c>
      <c r="H38" s="148">
        <f>(1+AD38)/(1+LOOKUP($B38,Prix!$B$6:$B$127,Prix!$K$6:$K$127))-1</f>
        <v>6.9999999999998952E-3</v>
      </c>
      <c r="I38" s="148">
        <f>(1+AE38)/(1+LOOKUP($B38,Prix!$B$6:$B$127,Prix!$K$6:$K$127))-1</f>
        <v>6.9999999999998952E-3</v>
      </c>
      <c r="J38" s="148">
        <f>(1+AF38)/(1+LOOKUP($B38,Prix!$B$6:$B$127,Prix!$K$6:$K$127))-1</f>
        <v>6.9999999999998952E-3</v>
      </c>
      <c r="K38" s="148">
        <f>(1+AG38)/(1+LOOKUP($B38,Prix!$B$6:$B$127,Prix!$K$6:$K$127))-1</f>
        <v>6.9999999999998952E-3</v>
      </c>
      <c r="L38" s="148">
        <f>(1+AH38)/(1+LOOKUP($B38,Prix!$B$6:$B$127,Prix!$K$6:$K$127))-1</f>
        <v>6.9999999999998952E-3</v>
      </c>
      <c r="M38" s="148">
        <f>(1+AI38)/(1+LOOKUP($B38,Prix!$B$6:$B$127,Prix!$K$6:$K$127))-1</f>
        <v>6.9999999999998952E-3</v>
      </c>
      <c r="N38" s="148">
        <f>(1+AJ38)/(1+LOOKUP($B38,Prix!$B$6:$B$127,Prix!$K$6:$K$127))-1</f>
        <v>6.9999999999998952E-3</v>
      </c>
      <c r="O38" s="148">
        <f>(1+AK38)/(1+LOOKUP($B38,Prix!$B$6:$B$127,Prix!$K$6:$K$127))-1</f>
        <v>6.9999999999998952E-3</v>
      </c>
      <c r="P38" s="148">
        <f>(1+AL38)/(1+LOOKUP($B38,Prix!$B$6:$B$127,Prix!$K$6:$K$127))-1</f>
        <v>6.9999999999998952E-3</v>
      </c>
      <c r="Q38" s="148">
        <f>(1+AM38)/(1+LOOKUP($B38,Prix!$B$6:$B$127,Prix!$K$6:$K$127))-1</f>
        <v>6.9999999999998952E-3</v>
      </c>
      <c r="R38" s="148">
        <f>(1+AN38)/(1+LOOKUP($B38,Prix!$B$6:$B$127,Prix!$K$6:$K$127))-1</f>
        <v>6.9999999999998952E-3</v>
      </c>
      <c r="S38" s="266">
        <f>(1+AO38)/(1+LOOKUP($B38,Prix!$B$6:$B$127,Prix!$K$6:$K$127))-1</f>
        <v>6.9999999999998952E-3</v>
      </c>
      <c r="T38" s="266">
        <f>(1+AP38)/(1+LOOKUP($B38,Prix!$B$6:$B$127,Prix!$K$6:$K$127))-1</f>
        <v>6.9999999999998952E-3</v>
      </c>
      <c r="U38" s="266">
        <f>(1+AQ38)/(1+LOOKUP($B38,Prix!$B$6:$B$127,Prix!$K$6:$K$127))-1</f>
        <v>6.9999999999998952E-3</v>
      </c>
      <c r="V38" s="266">
        <f>(1+AR38)/(1+LOOKUP($B38,Prix!$B$6:$B$127,Prix!$K$6:$K$127))-1</f>
        <v>7.000763313802727E-3</v>
      </c>
      <c r="W38" s="266">
        <f>(1+AS38)/(1+LOOKUP($B38,Prix!$B$6:$B$127,Prix!$K$6:$K$127))-1</f>
        <v>7.3089122652274519E-3</v>
      </c>
      <c r="X38" s="266">
        <f>(1+AT38)/(1+LOOKUP($B38,Prix!$B$6:$B$127,Prix!$K$6:$K$127))-1</f>
        <v>6.9999999999998952E-3</v>
      </c>
      <c r="Y38" s="291">
        <f>(C38+1)*(1+Prix!I108)-1</f>
        <v>2.4622499999999992E-2</v>
      </c>
      <c r="Z38" s="117">
        <v>2.4748439580997372E-2</v>
      </c>
      <c r="AA38" s="117">
        <v>2.4748439580997372E-2</v>
      </c>
      <c r="AB38" s="117">
        <v>2.4622499999999992E-2</v>
      </c>
      <c r="AC38" s="117">
        <v>2.4622499999999992E-2</v>
      </c>
      <c r="AD38" s="117">
        <v>2.4622499999999992E-2</v>
      </c>
      <c r="AE38" s="117">
        <v>2.4622499999999992E-2</v>
      </c>
      <c r="AF38" s="117">
        <v>2.4622499999999992E-2</v>
      </c>
      <c r="AG38" s="117">
        <v>2.4622499999999992E-2</v>
      </c>
      <c r="AH38" s="117">
        <v>2.4622499999999992E-2</v>
      </c>
      <c r="AI38" s="117">
        <v>2.4622499999999992E-2</v>
      </c>
      <c r="AJ38" s="117">
        <v>2.4622499999999992E-2</v>
      </c>
      <c r="AK38" s="117">
        <v>2.4622499999999992E-2</v>
      </c>
      <c r="AL38" s="117">
        <v>2.4622499999999992E-2</v>
      </c>
      <c r="AM38" s="117">
        <v>2.4622499999999992E-2</v>
      </c>
      <c r="AN38" s="117">
        <v>2.4622499999999992E-2</v>
      </c>
      <c r="AO38" s="117">
        <v>2.4622499999999992E-2</v>
      </c>
      <c r="AP38" s="117">
        <v>2.4622499999999992E-2</v>
      </c>
      <c r="AQ38" s="117">
        <v>2.4622499999999992E-2</v>
      </c>
      <c r="AR38" s="117">
        <v>2.4623276671794425E-2</v>
      </c>
      <c r="AS38" s="117">
        <v>2.493681822986904E-2</v>
      </c>
      <c r="AT38" s="120">
        <v>2.4622499999999992E-2</v>
      </c>
    </row>
    <row r="39" spans="2:46" x14ac:dyDescent="0.25">
      <c r="B39" s="146">
        <f t="shared" si="1"/>
        <v>2052</v>
      </c>
      <c r="C39" s="147">
        <v>6.9999999999999993E-3</v>
      </c>
      <c r="D39" s="148">
        <f>(1+Z39)/(1+LOOKUP($B39,Prix!$B$6:$B$127,Prix!$K$6:$K$127))-1</f>
        <v>7.1237735439777516E-3</v>
      </c>
      <c r="E39" s="148">
        <f>(1+AA39)/(1+LOOKUP($B39,Prix!$B$6:$B$127,Prix!$K$6:$K$127))-1</f>
        <v>7.1237735439777516E-3</v>
      </c>
      <c r="F39" s="148">
        <f>(1+AB39)/(1+LOOKUP($B39,Prix!$B$6:$B$127,Prix!$K$6:$K$127))-1</f>
        <v>6.9999999999998952E-3</v>
      </c>
      <c r="G39" s="148">
        <f>(1+AC39)/(1+LOOKUP($B39,Prix!$B$6:$B$127,Prix!$K$6:$K$127))-1</f>
        <v>6.9999999999998952E-3</v>
      </c>
      <c r="H39" s="148">
        <f>(1+AD39)/(1+LOOKUP($B39,Prix!$B$6:$B$127,Prix!$K$6:$K$127))-1</f>
        <v>6.9999999999998952E-3</v>
      </c>
      <c r="I39" s="148">
        <f>(1+AE39)/(1+LOOKUP($B39,Prix!$B$6:$B$127,Prix!$K$6:$K$127))-1</f>
        <v>6.9999999999998952E-3</v>
      </c>
      <c r="J39" s="148">
        <f>(1+AF39)/(1+LOOKUP($B39,Prix!$B$6:$B$127,Prix!$K$6:$K$127))-1</f>
        <v>6.9999999999998952E-3</v>
      </c>
      <c r="K39" s="148">
        <f>(1+AG39)/(1+LOOKUP($B39,Prix!$B$6:$B$127,Prix!$K$6:$K$127))-1</f>
        <v>6.9999999999998952E-3</v>
      </c>
      <c r="L39" s="148">
        <f>(1+AH39)/(1+LOOKUP($B39,Prix!$B$6:$B$127,Prix!$K$6:$K$127))-1</f>
        <v>6.9999999999998952E-3</v>
      </c>
      <c r="M39" s="148">
        <f>(1+AI39)/(1+LOOKUP($B39,Prix!$B$6:$B$127,Prix!$K$6:$K$127))-1</f>
        <v>6.9999999999998952E-3</v>
      </c>
      <c r="N39" s="148">
        <f>(1+AJ39)/(1+LOOKUP($B39,Prix!$B$6:$B$127,Prix!$K$6:$K$127))-1</f>
        <v>6.9999999999998952E-3</v>
      </c>
      <c r="O39" s="148">
        <f>(1+AK39)/(1+LOOKUP($B39,Prix!$B$6:$B$127,Prix!$K$6:$K$127))-1</f>
        <v>6.9999999999998952E-3</v>
      </c>
      <c r="P39" s="148">
        <f>(1+AL39)/(1+LOOKUP($B39,Prix!$B$6:$B$127,Prix!$K$6:$K$127))-1</f>
        <v>6.9999999999998952E-3</v>
      </c>
      <c r="Q39" s="148">
        <f>(1+AM39)/(1+LOOKUP($B39,Prix!$B$6:$B$127,Prix!$K$6:$K$127))-1</f>
        <v>6.9999999999998952E-3</v>
      </c>
      <c r="R39" s="148">
        <f>(1+AN39)/(1+LOOKUP($B39,Prix!$B$6:$B$127,Prix!$K$6:$K$127))-1</f>
        <v>6.9999999999998952E-3</v>
      </c>
      <c r="S39" s="266">
        <f>(1+AO39)/(1+LOOKUP($B39,Prix!$B$6:$B$127,Prix!$K$6:$K$127))-1</f>
        <v>6.9999999999998952E-3</v>
      </c>
      <c r="T39" s="266">
        <f>(1+AP39)/(1+LOOKUP($B39,Prix!$B$6:$B$127,Prix!$K$6:$K$127))-1</f>
        <v>6.9999999999998952E-3</v>
      </c>
      <c r="U39" s="266">
        <f>(1+AQ39)/(1+LOOKUP($B39,Prix!$B$6:$B$127,Prix!$K$6:$K$127))-1</f>
        <v>6.9999999999998952E-3</v>
      </c>
      <c r="V39" s="266">
        <f>(1+AR39)/(1+LOOKUP($B39,Prix!$B$6:$B$127,Prix!$K$6:$K$127))-1</f>
        <v>7.0008167159414381E-3</v>
      </c>
      <c r="W39" s="266">
        <f>(1+AS39)/(1+LOOKUP($B39,Prix!$B$6:$B$127,Prix!$K$6:$K$127))-1</f>
        <v>7.3039040194242677E-3</v>
      </c>
      <c r="X39" s="266">
        <f>(1+AT39)/(1+LOOKUP($B39,Prix!$B$6:$B$127,Prix!$K$6:$K$127))-1</f>
        <v>6.9999999999998952E-3</v>
      </c>
      <c r="Y39" s="291">
        <f>(C39+1)*(1+Prix!I109)-1</f>
        <v>2.4622499999999992E-2</v>
      </c>
      <c r="Z39" s="117">
        <v>2.4748439580997372E-2</v>
      </c>
      <c r="AA39" s="117">
        <v>2.4748439580997372E-2</v>
      </c>
      <c r="AB39" s="117">
        <v>2.4622499999999992E-2</v>
      </c>
      <c r="AC39" s="117">
        <v>2.4622499999999992E-2</v>
      </c>
      <c r="AD39" s="117">
        <v>2.4622499999999992E-2</v>
      </c>
      <c r="AE39" s="117">
        <v>2.4622499999999992E-2</v>
      </c>
      <c r="AF39" s="117">
        <v>2.4622499999999992E-2</v>
      </c>
      <c r="AG39" s="117">
        <v>2.4622499999999992E-2</v>
      </c>
      <c r="AH39" s="117">
        <v>2.4622499999999992E-2</v>
      </c>
      <c r="AI39" s="117">
        <v>2.4622499999999992E-2</v>
      </c>
      <c r="AJ39" s="117">
        <v>2.4622499999999992E-2</v>
      </c>
      <c r="AK39" s="117">
        <v>2.4622499999999992E-2</v>
      </c>
      <c r="AL39" s="117">
        <v>2.4622499999999992E-2</v>
      </c>
      <c r="AM39" s="117">
        <v>2.4622499999999992E-2</v>
      </c>
      <c r="AN39" s="117">
        <v>2.4622499999999992E-2</v>
      </c>
      <c r="AO39" s="117">
        <v>2.4622499999999992E-2</v>
      </c>
      <c r="AP39" s="117">
        <v>2.4622499999999992E-2</v>
      </c>
      <c r="AQ39" s="117">
        <v>2.4622499999999992E-2</v>
      </c>
      <c r="AR39" s="117">
        <v>2.4623331008470473E-2</v>
      </c>
      <c r="AS39" s="117">
        <v>2.4931722339764262E-2</v>
      </c>
      <c r="AT39" s="120">
        <v>2.4622499999999992E-2</v>
      </c>
    </row>
    <row r="40" spans="2:46" x14ac:dyDescent="0.25">
      <c r="B40" s="146">
        <f t="shared" si="1"/>
        <v>2053</v>
      </c>
      <c r="C40" s="147">
        <v>6.9999999999999993E-3</v>
      </c>
      <c r="D40" s="148">
        <f>(1+Z40)/(1+LOOKUP($B40,Prix!$B$6:$B$127,Prix!$K$6:$K$127))-1</f>
        <v>7.1237735439777516E-3</v>
      </c>
      <c r="E40" s="148">
        <f>(1+AA40)/(1+LOOKUP($B40,Prix!$B$6:$B$127,Prix!$K$6:$K$127))-1</f>
        <v>7.1237735439777516E-3</v>
      </c>
      <c r="F40" s="148">
        <f>(1+AB40)/(1+LOOKUP($B40,Prix!$B$6:$B$127,Prix!$K$6:$K$127))-1</f>
        <v>6.9999999999998952E-3</v>
      </c>
      <c r="G40" s="148">
        <f>(1+AC40)/(1+LOOKUP($B40,Prix!$B$6:$B$127,Prix!$K$6:$K$127))-1</f>
        <v>6.9999999999998952E-3</v>
      </c>
      <c r="H40" s="148">
        <f>(1+AD40)/(1+LOOKUP($B40,Prix!$B$6:$B$127,Prix!$K$6:$K$127))-1</f>
        <v>6.9999999999998952E-3</v>
      </c>
      <c r="I40" s="148">
        <f>(1+AE40)/(1+LOOKUP($B40,Prix!$B$6:$B$127,Prix!$K$6:$K$127))-1</f>
        <v>6.9999999999998952E-3</v>
      </c>
      <c r="J40" s="148">
        <f>(1+AF40)/(1+LOOKUP($B40,Prix!$B$6:$B$127,Prix!$K$6:$K$127))-1</f>
        <v>6.9999999999998952E-3</v>
      </c>
      <c r="K40" s="148">
        <f>(1+AG40)/(1+LOOKUP($B40,Prix!$B$6:$B$127,Prix!$K$6:$K$127))-1</f>
        <v>6.9999999999998952E-3</v>
      </c>
      <c r="L40" s="148">
        <f>(1+AH40)/(1+LOOKUP($B40,Prix!$B$6:$B$127,Prix!$K$6:$K$127))-1</f>
        <v>6.9999999999998952E-3</v>
      </c>
      <c r="M40" s="148">
        <f>(1+AI40)/(1+LOOKUP($B40,Prix!$B$6:$B$127,Prix!$K$6:$K$127))-1</f>
        <v>6.9999999999998952E-3</v>
      </c>
      <c r="N40" s="148">
        <f>(1+AJ40)/(1+LOOKUP($B40,Prix!$B$6:$B$127,Prix!$K$6:$K$127))-1</f>
        <v>6.9999999999998952E-3</v>
      </c>
      <c r="O40" s="148">
        <f>(1+AK40)/(1+LOOKUP($B40,Prix!$B$6:$B$127,Prix!$K$6:$K$127))-1</f>
        <v>6.9999999999998952E-3</v>
      </c>
      <c r="P40" s="148">
        <f>(1+AL40)/(1+LOOKUP($B40,Prix!$B$6:$B$127,Prix!$K$6:$K$127))-1</f>
        <v>6.9999999999998952E-3</v>
      </c>
      <c r="Q40" s="148">
        <f>(1+AM40)/(1+LOOKUP($B40,Prix!$B$6:$B$127,Prix!$K$6:$K$127))-1</f>
        <v>6.9999999999998952E-3</v>
      </c>
      <c r="R40" s="148">
        <f>(1+AN40)/(1+LOOKUP($B40,Prix!$B$6:$B$127,Prix!$K$6:$K$127))-1</f>
        <v>6.9999999999998952E-3</v>
      </c>
      <c r="S40" s="266">
        <f>(1+AO40)/(1+LOOKUP($B40,Prix!$B$6:$B$127,Prix!$K$6:$K$127))-1</f>
        <v>6.9999999999998952E-3</v>
      </c>
      <c r="T40" s="266">
        <f>(1+AP40)/(1+LOOKUP($B40,Prix!$B$6:$B$127,Prix!$K$6:$K$127))-1</f>
        <v>6.9999999999998952E-3</v>
      </c>
      <c r="U40" s="266">
        <f>(1+AQ40)/(1+LOOKUP($B40,Prix!$B$6:$B$127,Prix!$K$6:$K$127))-1</f>
        <v>6.9999999999998952E-3</v>
      </c>
      <c r="V40" s="266">
        <f>(1+AR40)/(1+LOOKUP($B40,Prix!$B$6:$B$127,Prix!$K$6:$K$127))-1</f>
        <v>7.0008063701809675E-3</v>
      </c>
      <c r="W40" s="266">
        <f>(1+AS40)/(1+LOOKUP($B40,Prix!$B$6:$B$127,Prix!$K$6:$K$127))-1</f>
        <v>7.2836752277212202E-3</v>
      </c>
      <c r="X40" s="266">
        <f>(1+AT40)/(1+LOOKUP($B40,Prix!$B$6:$B$127,Prix!$K$6:$K$127))-1</f>
        <v>6.9999999999998952E-3</v>
      </c>
      <c r="Y40" s="291">
        <f>(C40+1)*(1+Prix!I110)-1</f>
        <v>2.4622499999999992E-2</v>
      </c>
      <c r="Z40" s="117">
        <v>2.4748439580997372E-2</v>
      </c>
      <c r="AA40" s="117">
        <v>2.4748439580997372E-2</v>
      </c>
      <c r="AB40" s="117">
        <v>2.4622499999999992E-2</v>
      </c>
      <c r="AC40" s="117">
        <v>2.4622499999999992E-2</v>
      </c>
      <c r="AD40" s="117">
        <v>2.4622499999999992E-2</v>
      </c>
      <c r="AE40" s="117">
        <v>2.4622499999999992E-2</v>
      </c>
      <c r="AF40" s="117">
        <v>2.4622499999999992E-2</v>
      </c>
      <c r="AG40" s="117">
        <v>2.4622499999999992E-2</v>
      </c>
      <c r="AH40" s="117">
        <v>2.4622499999999992E-2</v>
      </c>
      <c r="AI40" s="117">
        <v>2.4622499999999992E-2</v>
      </c>
      <c r="AJ40" s="117">
        <v>2.4622499999999992E-2</v>
      </c>
      <c r="AK40" s="117">
        <v>2.4622499999999992E-2</v>
      </c>
      <c r="AL40" s="117">
        <v>2.4622499999999992E-2</v>
      </c>
      <c r="AM40" s="117">
        <v>2.4622499999999992E-2</v>
      </c>
      <c r="AN40" s="117">
        <v>2.4622499999999992E-2</v>
      </c>
      <c r="AO40" s="117">
        <v>2.4622499999999992E-2</v>
      </c>
      <c r="AP40" s="117">
        <v>2.4622499999999992E-2</v>
      </c>
      <c r="AQ40" s="117">
        <v>2.4622499999999992E-2</v>
      </c>
      <c r="AR40" s="117">
        <v>2.4623320481659272E-2</v>
      </c>
      <c r="AS40" s="117">
        <v>2.4911139544206318E-2</v>
      </c>
      <c r="AT40" s="120">
        <v>2.4622499999999992E-2</v>
      </c>
    </row>
    <row r="41" spans="2:46" x14ac:dyDescent="0.25">
      <c r="B41" s="146">
        <f t="shared" si="1"/>
        <v>2054</v>
      </c>
      <c r="C41" s="147">
        <v>6.9999999999999993E-3</v>
      </c>
      <c r="D41" s="148">
        <f>(1+Z41)/(1+LOOKUP($B41,Prix!$B$6:$B$127,Prix!$K$6:$K$127))-1</f>
        <v>7.1237735439777516E-3</v>
      </c>
      <c r="E41" s="148">
        <f>(1+AA41)/(1+LOOKUP($B41,Prix!$B$6:$B$127,Prix!$K$6:$K$127))-1</f>
        <v>7.1237735439777516E-3</v>
      </c>
      <c r="F41" s="148">
        <f>(1+AB41)/(1+LOOKUP($B41,Prix!$B$6:$B$127,Prix!$K$6:$K$127))-1</f>
        <v>6.9999999999998952E-3</v>
      </c>
      <c r="G41" s="148">
        <f>(1+AC41)/(1+LOOKUP($B41,Prix!$B$6:$B$127,Prix!$K$6:$K$127))-1</f>
        <v>6.9999999999998952E-3</v>
      </c>
      <c r="H41" s="148">
        <f>(1+AD41)/(1+LOOKUP($B41,Prix!$B$6:$B$127,Prix!$K$6:$K$127))-1</f>
        <v>6.9999999999998952E-3</v>
      </c>
      <c r="I41" s="148">
        <f>(1+AE41)/(1+LOOKUP($B41,Prix!$B$6:$B$127,Prix!$K$6:$K$127))-1</f>
        <v>6.9999999999998952E-3</v>
      </c>
      <c r="J41" s="148">
        <f>(1+AF41)/(1+LOOKUP($B41,Prix!$B$6:$B$127,Prix!$K$6:$K$127))-1</f>
        <v>6.9999999999998952E-3</v>
      </c>
      <c r="K41" s="148">
        <f>(1+AG41)/(1+LOOKUP($B41,Prix!$B$6:$B$127,Prix!$K$6:$K$127))-1</f>
        <v>6.9999999999998952E-3</v>
      </c>
      <c r="L41" s="148">
        <f>(1+AH41)/(1+LOOKUP($B41,Prix!$B$6:$B$127,Prix!$K$6:$K$127))-1</f>
        <v>6.9999999999998952E-3</v>
      </c>
      <c r="M41" s="148">
        <f>(1+AI41)/(1+LOOKUP($B41,Prix!$B$6:$B$127,Prix!$K$6:$K$127))-1</f>
        <v>6.9999999999998952E-3</v>
      </c>
      <c r="N41" s="148">
        <f>(1+AJ41)/(1+LOOKUP($B41,Prix!$B$6:$B$127,Prix!$K$6:$K$127))-1</f>
        <v>6.9999999999998952E-3</v>
      </c>
      <c r="O41" s="148">
        <f>(1+AK41)/(1+LOOKUP($B41,Prix!$B$6:$B$127,Prix!$K$6:$K$127))-1</f>
        <v>6.9999999999998952E-3</v>
      </c>
      <c r="P41" s="148">
        <f>(1+AL41)/(1+LOOKUP($B41,Prix!$B$6:$B$127,Prix!$K$6:$K$127))-1</f>
        <v>6.9999999999998952E-3</v>
      </c>
      <c r="Q41" s="148">
        <f>(1+AM41)/(1+LOOKUP($B41,Prix!$B$6:$B$127,Prix!$K$6:$K$127))-1</f>
        <v>6.9999999999998952E-3</v>
      </c>
      <c r="R41" s="148">
        <f>(1+AN41)/(1+LOOKUP($B41,Prix!$B$6:$B$127,Prix!$K$6:$K$127))-1</f>
        <v>6.9999999999998952E-3</v>
      </c>
      <c r="S41" s="266">
        <f>(1+AO41)/(1+LOOKUP($B41,Prix!$B$6:$B$127,Prix!$K$6:$K$127))-1</f>
        <v>6.9999999999998952E-3</v>
      </c>
      <c r="T41" s="266">
        <f>(1+AP41)/(1+LOOKUP($B41,Prix!$B$6:$B$127,Prix!$K$6:$K$127))-1</f>
        <v>6.9999999999998952E-3</v>
      </c>
      <c r="U41" s="266">
        <f>(1+AQ41)/(1+LOOKUP($B41,Prix!$B$6:$B$127,Prix!$K$6:$K$127))-1</f>
        <v>6.9999999999998952E-3</v>
      </c>
      <c r="V41" s="266">
        <f>(1+AR41)/(1+LOOKUP($B41,Prix!$B$6:$B$127,Prix!$K$6:$K$127))-1</f>
        <v>7.0008157996019893E-3</v>
      </c>
      <c r="W41" s="266">
        <f>(1+AS41)/(1+LOOKUP($B41,Prix!$B$6:$B$127,Prix!$K$6:$K$127))-1</f>
        <v>7.2582611293796617E-3</v>
      </c>
      <c r="X41" s="266">
        <f>(1+AT41)/(1+LOOKUP($B41,Prix!$B$6:$B$127,Prix!$K$6:$K$127))-1</f>
        <v>6.9999999999998952E-3</v>
      </c>
      <c r="Y41" s="291">
        <f>(C41+1)*(1+Prix!I111)-1</f>
        <v>2.4622499999999992E-2</v>
      </c>
      <c r="Z41" s="117">
        <v>2.4748439580997372E-2</v>
      </c>
      <c r="AA41" s="117">
        <v>2.4748439580997372E-2</v>
      </c>
      <c r="AB41" s="117">
        <v>2.4622499999999992E-2</v>
      </c>
      <c r="AC41" s="117">
        <v>2.4622499999999992E-2</v>
      </c>
      <c r="AD41" s="117">
        <v>2.4622499999999992E-2</v>
      </c>
      <c r="AE41" s="117">
        <v>2.4622499999999992E-2</v>
      </c>
      <c r="AF41" s="117">
        <v>2.4622499999999992E-2</v>
      </c>
      <c r="AG41" s="117">
        <v>2.4622499999999992E-2</v>
      </c>
      <c r="AH41" s="117">
        <v>2.4622499999999992E-2</v>
      </c>
      <c r="AI41" s="117">
        <v>2.4622499999999992E-2</v>
      </c>
      <c r="AJ41" s="117">
        <v>2.4622499999999992E-2</v>
      </c>
      <c r="AK41" s="117">
        <v>2.4622499999999992E-2</v>
      </c>
      <c r="AL41" s="117">
        <v>2.4622499999999992E-2</v>
      </c>
      <c r="AM41" s="117">
        <v>2.4622499999999992E-2</v>
      </c>
      <c r="AN41" s="117">
        <v>2.4622499999999992E-2</v>
      </c>
      <c r="AO41" s="117">
        <v>2.4622499999999992E-2</v>
      </c>
      <c r="AP41" s="117">
        <v>2.4622499999999992E-2</v>
      </c>
      <c r="AQ41" s="117">
        <v>2.4622499999999992E-2</v>
      </c>
      <c r="AR41" s="117">
        <v>2.4623330076095185E-2</v>
      </c>
      <c r="AS41" s="117">
        <v>2.4885280699143975E-2</v>
      </c>
      <c r="AT41" s="120">
        <v>2.4622499999999992E-2</v>
      </c>
    </row>
    <row r="42" spans="2:46" x14ac:dyDescent="0.25">
      <c r="B42" s="146">
        <f t="shared" si="1"/>
        <v>2055</v>
      </c>
      <c r="C42" s="147">
        <v>6.9999999999999993E-3</v>
      </c>
      <c r="D42" s="148">
        <f>(1+Z42)/(1+LOOKUP($B42,Prix!$B$6:$B$127,Prix!$K$6:$K$127))-1</f>
        <v>7.1237735439777516E-3</v>
      </c>
      <c r="E42" s="148">
        <f>(1+AA42)/(1+LOOKUP($B42,Prix!$B$6:$B$127,Prix!$K$6:$K$127))-1</f>
        <v>7.1237735439777516E-3</v>
      </c>
      <c r="F42" s="148">
        <f>(1+AB42)/(1+LOOKUP($B42,Prix!$B$6:$B$127,Prix!$K$6:$K$127))-1</f>
        <v>6.9999999999998952E-3</v>
      </c>
      <c r="G42" s="148">
        <f>(1+AC42)/(1+LOOKUP($B42,Prix!$B$6:$B$127,Prix!$K$6:$K$127))-1</f>
        <v>6.9999999999998952E-3</v>
      </c>
      <c r="H42" s="148">
        <f>(1+AD42)/(1+LOOKUP($B42,Prix!$B$6:$B$127,Prix!$K$6:$K$127))-1</f>
        <v>6.9999999999998952E-3</v>
      </c>
      <c r="I42" s="148">
        <f>(1+AE42)/(1+LOOKUP($B42,Prix!$B$6:$B$127,Prix!$K$6:$K$127))-1</f>
        <v>6.9999999999998952E-3</v>
      </c>
      <c r="J42" s="148">
        <f>(1+AF42)/(1+LOOKUP($B42,Prix!$B$6:$B$127,Prix!$K$6:$K$127))-1</f>
        <v>6.9999999999998952E-3</v>
      </c>
      <c r="K42" s="148">
        <f>(1+AG42)/(1+LOOKUP($B42,Prix!$B$6:$B$127,Prix!$K$6:$K$127))-1</f>
        <v>6.9999999999998952E-3</v>
      </c>
      <c r="L42" s="148">
        <f>(1+AH42)/(1+LOOKUP($B42,Prix!$B$6:$B$127,Prix!$K$6:$K$127))-1</f>
        <v>6.9999999999998952E-3</v>
      </c>
      <c r="M42" s="148">
        <f>(1+AI42)/(1+LOOKUP($B42,Prix!$B$6:$B$127,Prix!$K$6:$K$127))-1</f>
        <v>6.9999999999998952E-3</v>
      </c>
      <c r="N42" s="148">
        <f>(1+AJ42)/(1+LOOKUP($B42,Prix!$B$6:$B$127,Prix!$K$6:$K$127))-1</f>
        <v>6.9999999999998952E-3</v>
      </c>
      <c r="O42" s="148">
        <f>(1+AK42)/(1+LOOKUP($B42,Prix!$B$6:$B$127,Prix!$K$6:$K$127))-1</f>
        <v>6.9999999999998952E-3</v>
      </c>
      <c r="P42" s="148">
        <f>(1+AL42)/(1+LOOKUP($B42,Prix!$B$6:$B$127,Prix!$K$6:$K$127))-1</f>
        <v>6.9999999999998952E-3</v>
      </c>
      <c r="Q42" s="148">
        <f>(1+AM42)/(1+LOOKUP($B42,Prix!$B$6:$B$127,Prix!$K$6:$K$127))-1</f>
        <v>6.9999999999998952E-3</v>
      </c>
      <c r="R42" s="148">
        <f>(1+AN42)/(1+LOOKUP($B42,Prix!$B$6:$B$127,Prix!$K$6:$K$127))-1</f>
        <v>6.9999999999998952E-3</v>
      </c>
      <c r="S42" s="266">
        <f>(1+AO42)/(1+LOOKUP($B42,Prix!$B$6:$B$127,Prix!$K$6:$K$127))-1</f>
        <v>6.9999999999998952E-3</v>
      </c>
      <c r="T42" s="266">
        <f>(1+AP42)/(1+LOOKUP($B42,Prix!$B$6:$B$127,Prix!$K$6:$K$127))-1</f>
        <v>6.9999999999998952E-3</v>
      </c>
      <c r="U42" s="266">
        <f>(1+AQ42)/(1+LOOKUP($B42,Prix!$B$6:$B$127,Prix!$K$6:$K$127))-1</f>
        <v>6.9999999999998952E-3</v>
      </c>
      <c r="V42" s="266">
        <f>(1+AR42)/(1+LOOKUP($B42,Prix!$B$6:$B$127,Prix!$K$6:$K$127))-1</f>
        <v>7.0008338971754291E-3</v>
      </c>
      <c r="W42" s="266">
        <f>(1+AS42)/(1+LOOKUP($B42,Prix!$B$6:$B$127,Prix!$K$6:$K$127))-1</f>
        <v>7.2305383853266125E-3</v>
      </c>
      <c r="X42" s="266">
        <f>(1+AT42)/(1+LOOKUP($B42,Prix!$B$6:$B$127,Prix!$K$6:$K$127))-1</f>
        <v>6.9999999999998952E-3</v>
      </c>
      <c r="Y42" s="291">
        <f>(C42+1)*(1+Prix!I112)-1</f>
        <v>2.4622499999999992E-2</v>
      </c>
      <c r="Z42" s="117">
        <v>2.4748439580997372E-2</v>
      </c>
      <c r="AA42" s="117">
        <v>2.4748439580997372E-2</v>
      </c>
      <c r="AB42" s="117">
        <v>2.4622499999999992E-2</v>
      </c>
      <c r="AC42" s="117">
        <v>2.4622499999999992E-2</v>
      </c>
      <c r="AD42" s="117">
        <v>2.4622499999999992E-2</v>
      </c>
      <c r="AE42" s="117">
        <v>2.4622499999999992E-2</v>
      </c>
      <c r="AF42" s="117">
        <v>2.4622499999999992E-2</v>
      </c>
      <c r="AG42" s="117">
        <v>2.4622499999999992E-2</v>
      </c>
      <c r="AH42" s="117">
        <v>2.4622499999999992E-2</v>
      </c>
      <c r="AI42" s="117">
        <v>2.4622499999999992E-2</v>
      </c>
      <c r="AJ42" s="117">
        <v>2.4622499999999992E-2</v>
      </c>
      <c r="AK42" s="117">
        <v>2.4622499999999992E-2</v>
      </c>
      <c r="AL42" s="117">
        <v>2.4622499999999992E-2</v>
      </c>
      <c r="AM42" s="117">
        <v>2.4622499999999992E-2</v>
      </c>
      <c r="AN42" s="117">
        <v>2.4622499999999992E-2</v>
      </c>
      <c r="AO42" s="117">
        <v>2.4622499999999992E-2</v>
      </c>
      <c r="AP42" s="117">
        <v>2.4622499999999992E-2</v>
      </c>
      <c r="AQ42" s="117">
        <v>2.4622499999999992E-2</v>
      </c>
      <c r="AR42" s="117">
        <v>2.4623348490376173E-2</v>
      </c>
      <c r="AS42" s="117">
        <v>2.4857072807069835E-2</v>
      </c>
      <c r="AT42" s="120">
        <v>2.4622499999999992E-2</v>
      </c>
    </row>
    <row r="43" spans="2:46" x14ac:dyDescent="0.25">
      <c r="B43" s="146">
        <f t="shared" si="1"/>
        <v>2056</v>
      </c>
      <c r="C43" s="147">
        <v>6.9999999999999993E-3</v>
      </c>
      <c r="D43" s="148">
        <f>(1+Z43)/(1+LOOKUP($B43,Prix!$B$6:$B$127,Prix!$K$6:$K$127))-1</f>
        <v>7.1237735439777516E-3</v>
      </c>
      <c r="E43" s="148">
        <f>(1+AA43)/(1+LOOKUP($B43,Prix!$B$6:$B$127,Prix!$K$6:$K$127))-1</f>
        <v>7.1237735439777516E-3</v>
      </c>
      <c r="F43" s="148">
        <f>(1+AB43)/(1+LOOKUP($B43,Prix!$B$6:$B$127,Prix!$K$6:$K$127))-1</f>
        <v>6.9999999999998952E-3</v>
      </c>
      <c r="G43" s="148">
        <f>(1+AC43)/(1+LOOKUP($B43,Prix!$B$6:$B$127,Prix!$K$6:$K$127))-1</f>
        <v>6.9999999999998952E-3</v>
      </c>
      <c r="H43" s="148">
        <f>(1+AD43)/(1+LOOKUP($B43,Prix!$B$6:$B$127,Prix!$K$6:$K$127))-1</f>
        <v>6.9999999999998952E-3</v>
      </c>
      <c r="I43" s="148">
        <f>(1+AE43)/(1+LOOKUP($B43,Prix!$B$6:$B$127,Prix!$K$6:$K$127))-1</f>
        <v>6.9999999999998952E-3</v>
      </c>
      <c r="J43" s="148">
        <f>(1+AF43)/(1+LOOKUP($B43,Prix!$B$6:$B$127,Prix!$K$6:$K$127))-1</f>
        <v>6.9999999999998952E-3</v>
      </c>
      <c r="K43" s="148">
        <f>(1+AG43)/(1+LOOKUP($B43,Prix!$B$6:$B$127,Prix!$K$6:$K$127))-1</f>
        <v>6.9999999999998952E-3</v>
      </c>
      <c r="L43" s="148">
        <f>(1+AH43)/(1+LOOKUP($B43,Prix!$B$6:$B$127,Prix!$K$6:$K$127))-1</f>
        <v>6.9999999999998952E-3</v>
      </c>
      <c r="M43" s="148">
        <f>(1+AI43)/(1+LOOKUP($B43,Prix!$B$6:$B$127,Prix!$K$6:$K$127))-1</f>
        <v>6.9999999999998952E-3</v>
      </c>
      <c r="N43" s="148">
        <f>(1+AJ43)/(1+LOOKUP($B43,Prix!$B$6:$B$127,Prix!$K$6:$K$127))-1</f>
        <v>6.9999999999998952E-3</v>
      </c>
      <c r="O43" s="148">
        <f>(1+AK43)/(1+LOOKUP($B43,Prix!$B$6:$B$127,Prix!$K$6:$K$127))-1</f>
        <v>6.9999999999998952E-3</v>
      </c>
      <c r="P43" s="148">
        <f>(1+AL43)/(1+LOOKUP($B43,Prix!$B$6:$B$127,Prix!$K$6:$K$127))-1</f>
        <v>6.9999999999998952E-3</v>
      </c>
      <c r="Q43" s="148">
        <f>(1+AM43)/(1+LOOKUP($B43,Prix!$B$6:$B$127,Prix!$K$6:$K$127))-1</f>
        <v>6.9999999999998952E-3</v>
      </c>
      <c r="R43" s="148">
        <f>(1+AN43)/(1+LOOKUP($B43,Prix!$B$6:$B$127,Prix!$K$6:$K$127))-1</f>
        <v>6.9999999999998952E-3</v>
      </c>
      <c r="S43" s="266">
        <f>(1+AO43)/(1+LOOKUP($B43,Prix!$B$6:$B$127,Prix!$K$6:$K$127))-1</f>
        <v>6.9999999999998952E-3</v>
      </c>
      <c r="T43" s="266">
        <f>(1+AP43)/(1+LOOKUP($B43,Prix!$B$6:$B$127,Prix!$K$6:$K$127))-1</f>
        <v>6.9999999999998952E-3</v>
      </c>
      <c r="U43" s="266">
        <f>(1+AQ43)/(1+LOOKUP($B43,Prix!$B$6:$B$127,Prix!$K$6:$K$127))-1</f>
        <v>6.9999999999998952E-3</v>
      </c>
      <c r="V43" s="266">
        <f>(1+AR43)/(1+LOOKUP($B43,Prix!$B$6:$B$127,Prix!$K$6:$K$127))-1</f>
        <v>7.000672219309001E-3</v>
      </c>
      <c r="W43" s="266">
        <f>(1+AS43)/(1+LOOKUP($B43,Prix!$B$6:$B$127,Prix!$K$6:$K$127))-1</f>
        <v>7.1993598807582604E-3</v>
      </c>
      <c r="X43" s="266">
        <f>(1+AT43)/(1+LOOKUP($B43,Prix!$B$6:$B$127,Prix!$K$6:$K$127))-1</f>
        <v>6.9999999999998952E-3</v>
      </c>
      <c r="Y43" s="291">
        <f>(C43+1)*(1+Prix!I113)-1</f>
        <v>2.4622499999999992E-2</v>
      </c>
      <c r="Z43" s="117">
        <v>2.4748439580997372E-2</v>
      </c>
      <c r="AA43" s="117">
        <v>2.4748439580997372E-2</v>
      </c>
      <c r="AB43" s="117">
        <v>2.4622499999999992E-2</v>
      </c>
      <c r="AC43" s="117">
        <v>2.4622499999999992E-2</v>
      </c>
      <c r="AD43" s="117">
        <v>2.4622499999999992E-2</v>
      </c>
      <c r="AE43" s="117">
        <v>2.4622499999999992E-2</v>
      </c>
      <c r="AF43" s="117">
        <v>2.4622499999999992E-2</v>
      </c>
      <c r="AG43" s="117">
        <v>2.4622499999999992E-2</v>
      </c>
      <c r="AH43" s="117">
        <v>2.4622499999999992E-2</v>
      </c>
      <c r="AI43" s="117">
        <v>2.4622499999999992E-2</v>
      </c>
      <c r="AJ43" s="117">
        <v>2.4622499999999992E-2</v>
      </c>
      <c r="AK43" s="117">
        <v>2.4622499999999992E-2</v>
      </c>
      <c r="AL43" s="117">
        <v>2.4622499999999992E-2</v>
      </c>
      <c r="AM43" s="117">
        <v>2.4622499999999992E-2</v>
      </c>
      <c r="AN43" s="117">
        <v>2.4622499999999992E-2</v>
      </c>
      <c r="AO43" s="117">
        <v>2.4622499999999992E-2</v>
      </c>
      <c r="AP43" s="117">
        <v>2.4622499999999992E-2</v>
      </c>
      <c r="AQ43" s="117">
        <v>2.4622499999999992E-2</v>
      </c>
      <c r="AR43" s="117">
        <v>2.4623183983147001E-2</v>
      </c>
      <c r="AS43" s="117">
        <v>2.4825348678671588E-2</v>
      </c>
      <c r="AT43" s="120">
        <v>2.4622499999999992E-2</v>
      </c>
    </row>
    <row r="44" spans="2:46" x14ac:dyDescent="0.25">
      <c r="B44" s="146">
        <f t="shared" si="1"/>
        <v>2057</v>
      </c>
      <c r="C44" s="147">
        <v>6.9999999999999993E-3</v>
      </c>
      <c r="D44" s="148">
        <f>(1+Z44)/(1+LOOKUP($B44,Prix!$B$6:$B$127,Prix!$K$6:$K$127))-1</f>
        <v>7.1237735439777516E-3</v>
      </c>
      <c r="E44" s="148">
        <f>(1+AA44)/(1+LOOKUP($B44,Prix!$B$6:$B$127,Prix!$K$6:$K$127))-1</f>
        <v>7.1237735439777516E-3</v>
      </c>
      <c r="F44" s="148">
        <f>(1+AB44)/(1+LOOKUP($B44,Prix!$B$6:$B$127,Prix!$K$6:$K$127))-1</f>
        <v>6.9999999999998952E-3</v>
      </c>
      <c r="G44" s="148">
        <f>(1+AC44)/(1+LOOKUP($B44,Prix!$B$6:$B$127,Prix!$K$6:$K$127))-1</f>
        <v>6.9999999999998952E-3</v>
      </c>
      <c r="H44" s="148">
        <f>(1+AD44)/(1+LOOKUP($B44,Prix!$B$6:$B$127,Prix!$K$6:$K$127))-1</f>
        <v>6.9999999999998952E-3</v>
      </c>
      <c r="I44" s="148">
        <f>(1+AE44)/(1+LOOKUP($B44,Prix!$B$6:$B$127,Prix!$K$6:$K$127))-1</f>
        <v>6.9999999999998952E-3</v>
      </c>
      <c r="J44" s="148">
        <f>(1+AF44)/(1+LOOKUP($B44,Prix!$B$6:$B$127,Prix!$K$6:$K$127))-1</f>
        <v>6.9999999999998952E-3</v>
      </c>
      <c r="K44" s="148">
        <f>(1+AG44)/(1+LOOKUP($B44,Prix!$B$6:$B$127,Prix!$K$6:$K$127))-1</f>
        <v>6.9999999999998952E-3</v>
      </c>
      <c r="L44" s="148">
        <f>(1+AH44)/(1+LOOKUP($B44,Prix!$B$6:$B$127,Prix!$K$6:$K$127))-1</f>
        <v>6.9999999999998952E-3</v>
      </c>
      <c r="M44" s="148">
        <f>(1+AI44)/(1+LOOKUP($B44,Prix!$B$6:$B$127,Prix!$K$6:$K$127))-1</f>
        <v>6.9999999999998952E-3</v>
      </c>
      <c r="N44" s="148">
        <f>(1+AJ44)/(1+LOOKUP($B44,Prix!$B$6:$B$127,Prix!$K$6:$K$127))-1</f>
        <v>6.9999999999998952E-3</v>
      </c>
      <c r="O44" s="148">
        <f>(1+AK44)/(1+LOOKUP($B44,Prix!$B$6:$B$127,Prix!$K$6:$K$127))-1</f>
        <v>6.9999999999998952E-3</v>
      </c>
      <c r="P44" s="148">
        <f>(1+AL44)/(1+LOOKUP($B44,Prix!$B$6:$B$127,Prix!$K$6:$K$127))-1</f>
        <v>6.9999999999998952E-3</v>
      </c>
      <c r="Q44" s="148">
        <f>(1+AM44)/(1+LOOKUP($B44,Prix!$B$6:$B$127,Prix!$K$6:$K$127))-1</f>
        <v>6.9999999999998952E-3</v>
      </c>
      <c r="R44" s="148">
        <f>(1+AN44)/(1+LOOKUP($B44,Prix!$B$6:$B$127,Prix!$K$6:$K$127))-1</f>
        <v>6.9999999999998952E-3</v>
      </c>
      <c r="S44" s="266">
        <f>(1+AO44)/(1+LOOKUP($B44,Prix!$B$6:$B$127,Prix!$K$6:$K$127))-1</f>
        <v>6.9999999999998952E-3</v>
      </c>
      <c r="T44" s="266">
        <f>(1+AP44)/(1+LOOKUP($B44,Prix!$B$6:$B$127,Prix!$K$6:$K$127))-1</f>
        <v>6.9999999999998952E-3</v>
      </c>
      <c r="U44" s="266">
        <f>(1+AQ44)/(1+LOOKUP($B44,Prix!$B$6:$B$127,Prix!$K$6:$K$127))-1</f>
        <v>6.9999999999998952E-3</v>
      </c>
      <c r="V44" s="266">
        <f>(1+AR44)/(1+LOOKUP($B44,Prix!$B$6:$B$127,Prix!$K$6:$K$127))-1</f>
        <v>7.0005255661640398E-3</v>
      </c>
      <c r="W44" s="266">
        <f>(1+AS44)/(1+LOOKUP($B44,Prix!$B$6:$B$127,Prix!$K$6:$K$127))-1</f>
        <v>7.1606320775254861E-3</v>
      </c>
      <c r="X44" s="266">
        <f>(1+AT44)/(1+LOOKUP($B44,Prix!$B$6:$B$127,Prix!$K$6:$K$127))-1</f>
        <v>6.9999999999998952E-3</v>
      </c>
      <c r="Y44" s="291">
        <f>(C44+1)*(1+Prix!I114)-1</f>
        <v>2.4622499999999992E-2</v>
      </c>
      <c r="Z44" s="117">
        <v>2.4748439580997372E-2</v>
      </c>
      <c r="AA44" s="117">
        <v>2.4748439580997372E-2</v>
      </c>
      <c r="AB44" s="117">
        <v>2.4622499999999992E-2</v>
      </c>
      <c r="AC44" s="117">
        <v>2.4622499999999992E-2</v>
      </c>
      <c r="AD44" s="117">
        <v>2.4622499999999992E-2</v>
      </c>
      <c r="AE44" s="117">
        <v>2.4622499999999992E-2</v>
      </c>
      <c r="AF44" s="117">
        <v>2.4622499999999992E-2</v>
      </c>
      <c r="AG44" s="117">
        <v>2.4622499999999992E-2</v>
      </c>
      <c r="AH44" s="117">
        <v>2.4622499999999992E-2</v>
      </c>
      <c r="AI44" s="117">
        <v>2.4622499999999992E-2</v>
      </c>
      <c r="AJ44" s="117">
        <v>2.4622499999999992E-2</v>
      </c>
      <c r="AK44" s="117">
        <v>2.4622499999999992E-2</v>
      </c>
      <c r="AL44" s="117">
        <v>2.4622499999999992E-2</v>
      </c>
      <c r="AM44" s="117">
        <v>2.4622499999999992E-2</v>
      </c>
      <c r="AN44" s="117">
        <v>2.4622499999999992E-2</v>
      </c>
      <c r="AO44" s="117">
        <v>2.4622499999999992E-2</v>
      </c>
      <c r="AP44" s="117">
        <v>2.4622499999999992E-2</v>
      </c>
      <c r="AQ44" s="117">
        <v>2.4622499999999992E-2</v>
      </c>
      <c r="AR44" s="117">
        <v>2.4623034763572083E-2</v>
      </c>
      <c r="AS44" s="117">
        <v>2.478594313888216E-2</v>
      </c>
      <c r="AT44" s="120">
        <v>2.4622499999999992E-2</v>
      </c>
    </row>
    <row r="45" spans="2:46" x14ac:dyDescent="0.25">
      <c r="B45" s="146">
        <f t="shared" si="1"/>
        <v>2058</v>
      </c>
      <c r="C45" s="147">
        <v>6.9999999999999993E-3</v>
      </c>
      <c r="D45" s="148">
        <f>(1+Z45)/(1+LOOKUP($B45,Prix!$B$6:$B$127,Prix!$K$6:$K$127))-1</f>
        <v>7.1237735439777516E-3</v>
      </c>
      <c r="E45" s="148">
        <f>(1+AA45)/(1+LOOKUP($B45,Prix!$B$6:$B$127,Prix!$K$6:$K$127))-1</f>
        <v>7.1237735439777516E-3</v>
      </c>
      <c r="F45" s="148">
        <f>(1+AB45)/(1+LOOKUP($B45,Prix!$B$6:$B$127,Prix!$K$6:$K$127))-1</f>
        <v>6.9999999999998952E-3</v>
      </c>
      <c r="G45" s="148">
        <f>(1+AC45)/(1+LOOKUP($B45,Prix!$B$6:$B$127,Prix!$K$6:$K$127))-1</f>
        <v>6.9999999999998952E-3</v>
      </c>
      <c r="H45" s="148">
        <f>(1+AD45)/(1+LOOKUP($B45,Prix!$B$6:$B$127,Prix!$K$6:$K$127))-1</f>
        <v>6.9999999999998952E-3</v>
      </c>
      <c r="I45" s="148">
        <f>(1+AE45)/(1+LOOKUP($B45,Prix!$B$6:$B$127,Prix!$K$6:$K$127))-1</f>
        <v>6.9999999999998952E-3</v>
      </c>
      <c r="J45" s="148">
        <f>(1+AF45)/(1+LOOKUP($B45,Prix!$B$6:$B$127,Prix!$K$6:$K$127))-1</f>
        <v>6.9999999999998952E-3</v>
      </c>
      <c r="K45" s="148">
        <f>(1+AG45)/(1+LOOKUP($B45,Prix!$B$6:$B$127,Prix!$K$6:$K$127))-1</f>
        <v>6.9999999999998952E-3</v>
      </c>
      <c r="L45" s="148">
        <f>(1+AH45)/(1+LOOKUP($B45,Prix!$B$6:$B$127,Prix!$K$6:$K$127))-1</f>
        <v>6.9999999999998952E-3</v>
      </c>
      <c r="M45" s="148">
        <f>(1+AI45)/(1+LOOKUP($B45,Prix!$B$6:$B$127,Prix!$K$6:$K$127))-1</f>
        <v>6.9999999999998952E-3</v>
      </c>
      <c r="N45" s="148">
        <f>(1+AJ45)/(1+LOOKUP($B45,Prix!$B$6:$B$127,Prix!$K$6:$K$127))-1</f>
        <v>6.9999999999998952E-3</v>
      </c>
      <c r="O45" s="148">
        <f>(1+AK45)/(1+LOOKUP($B45,Prix!$B$6:$B$127,Prix!$K$6:$K$127))-1</f>
        <v>6.9999999999998952E-3</v>
      </c>
      <c r="P45" s="148">
        <f>(1+AL45)/(1+LOOKUP($B45,Prix!$B$6:$B$127,Prix!$K$6:$K$127))-1</f>
        <v>6.9999999999998952E-3</v>
      </c>
      <c r="Q45" s="148">
        <f>(1+AM45)/(1+LOOKUP($B45,Prix!$B$6:$B$127,Prix!$K$6:$K$127))-1</f>
        <v>6.9999999999998952E-3</v>
      </c>
      <c r="R45" s="148">
        <f>(1+AN45)/(1+LOOKUP($B45,Prix!$B$6:$B$127,Prix!$K$6:$K$127))-1</f>
        <v>6.9999999999998952E-3</v>
      </c>
      <c r="S45" s="266">
        <f>(1+AO45)/(1+LOOKUP($B45,Prix!$B$6:$B$127,Prix!$K$6:$K$127))-1</f>
        <v>6.9999999999998952E-3</v>
      </c>
      <c r="T45" s="266">
        <f>(1+AP45)/(1+LOOKUP($B45,Prix!$B$6:$B$127,Prix!$K$6:$K$127))-1</f>
        <v>6.9999999999998952E-3</v>
      </c>
      <c r="U45" s="266">
        <f>(1+AQ45)/(1+LOOKUP($B45,Prix!$B$6:$B$127,Prix!$K$6:$K$127))-1</f>
        <v>6.9999999999998952E-3</v>
      </c>
      <c r="V45" s="266">
        <f>(1+AR45)/(1+LOOKUP($B45,Prix!$B$6:$B$127,Prix!$K$6:$K$127))-1</f>
        <v>7.0004606310645201E-3</v>
      </c>
      <c r="W45" s="266">
        <f>(1+AS45)/(1+LOOKUP($B45,Prix!$B$6:$B$127,Prix!$K$6:$K$127))-1</f>
        <v>7.1349799572453243E-3</v>
      </c>
      <c r="X45" s="266">
        <f>(1+AT45)/(1+LOOKUP($B45,Prix!$B$6:$B$127,Prix!$K$6:$K$127))-1</f>
        <v>6.9999999999998952E-3</v>
      </c>
      <c r="Y45" s="291">
        <f>(C45+1)*(1+Prix!I115)-1</f>
        <v>2.4622499999999992E-2</v>
      </c>
      <c r="Z45" s="117">
        <v>2.4748439580997372E-2</v>
      </c>
      <c r="AA45" s="117">
        <v>2.4748439580997372E-2</v>
      </c>
      <c r="AB45" s="117">
        <v>2.4622499999999992E-2</v>
      </c>
      <c r="AC45" s="117">
        <v>2.4622499999999992E-2</v>
      </c>
      <c r="AD45" s="117">
        <v>2.4622499999999992E-2</v>
      </c>
      <c r="AE45" s="117">
        <v>2.4622499999999992E-2</v>
      </c>
      <c r="AF45" s="117">
        <v>2.4622499999999992E-2</v>
      </c>
      <c r="AG45" s="117">
        <v>2.4622499999999992E-2</v>
      </c>
      <c r="AH45" s="117">
        <v>2.4622499999999992E-2</v>
      </c>
      <c r="AI45" s="117">
        <v>2.4622499999999992E-2</v>
      </c>
      <c r="AJ45" s="117">
        <v>2.4622499999999992E-2</v>
      </c>
      <c r="AK45" s="117">
        <v>2.4622499999999992E-2</v>
      </c>
      <c r="AL45" s="117">
        <v>2.4622499999999992E-2</v>
      </c>
      <c r="AM45" s="117">
        <v>2.4622499999999992E-2</v>
      </c>
      <c r="AN45" s="117">
        <v>2.4622499999999992E-2</v>
      </c>
      <c r="AO45" s="117">
        <v>2.4622499999999992E-2</v>
      </c>
      <c r="AP45" s="117">
        <v>2.4622499999999992E-2</v>
      </c>
      <c r="AQ45" s="117">
        <v>2.4622499999999992E-2</v>
      </c>
      <c r="AR45" s="117">
        <v>2.4622968692108227E-2</v>
      </c>
      <c r="AS45" s="117">
        <v>2.4759842106497176E-2</v>
      </c>
      <c r="AT45" s="120">
        <v>2.4622499999999992E-2</v>
      </c>
    </row>
    <row r="46" spans="2:46" x14ac:dyDescent="0.25">
      <c r="B46" s="146">
        <f t="shared" si="1"/>
        <v>2059</v>
      </c>
      <c r="C46" s="147">
        <v>6.9999999999999993E-3</v>
      </c>
      <c r="D46" s="148">
        <f>(1+Z46)/(1+LOOKUP($B46,Prix!$B$6:$B$127,Prix!$K$6:$K$127))-1</f>
        <v>7.1237735439777516E-3</v>
      </c>
      <c r="E46" s="148">
        <f>(1+AA46)/(1+LOOKUP($B46,Prix!$B$6:$B$127,Prix!$K$6:$K$127))-1</f>
        <v>7.1237735439777516E-3</v>
      </c>
      <c r="F46" s="148">
        <f>(1+AB46)/(1+LOOKUP($B46,Prix!$B$6:$B$127,Prix!$K$6:$K$127))-1</f>
        <v>6.9999999999998952E-3</v>
      </c>
      <c r="G46" s="148">
        <f>(1+AC46)/(1+LOOKUP($B46,Prix!$B$6:$B$127,Prix!$K$6:$K$127))-1</f>
        <v>6.9999999999998952E-3</v>
      </c>
      <c r="H46" s="148">
        <f>(1+AD46)/(1+LOOKUP($B46,Prix!$B$6:$B$127,Prix!$K$6:$K$127))-1</f>
        <v>6.9999999999998952E-3</v>
      </c>
      <c r="I46" s="148">
        <f>(1+AE46)/(1+LOOKUP($B46,Prix!$B$6:$B$127,Prix!$K$6:$K$127))-1</f>
        <v>6.9999999999998952E-3</v>
      </c>
      <c r="J46" s="148">
        <f>(1+AF46)/(1+LOOKUP($B46,Prix!$B$6:$B$127,Prix!$K$6:$K$127))-1</f>
        <v>6.9999999999998952E-3</v>
      </c>
      <c r="K46" s="148">
        <f>(1+AG46)/(1+LOOKUP($B46,Prix!$B$6:$B$127,Prix!$K$6:$K$127))-1</f>
        <v>6.9999999999998952E-3</v>
      </c>
      <c r="L46" s="148">
        <f>(1+AH46)/(1+LOOKUP($B46,Prix!$B$6:$B$127,Prix!$K$6:$K$127))-1</f>
        <v>6.9999999999998952E-3</v>
      </c>
      <c r="M46" s="148">
        <f>(1+AI46)/(1+LOOKUP($B46,Prix!$B$6:$B$127,Prix!$K$6:$K$127))-1</f>
        <v>6.9999999999998952E-3</v>
      </c>
      <c r="N46" s="148">
        <f>(1+AJ46)/(1+LOOKUP($B46,Prix!$B$6:$B$127,Prix!$K$6:$K$127))-1</f>
        <v>6.9999999999998952E-3</v>
      </c>
      <c r="O46" s="148">
        <f>(1+AK46)/(1+LOOKUP($B46,Prix!$B$6:$B$127,Prix!$K$6:$K$127))-1</f>
        <v>6.9999999999998952E-3</v>
      </c>
      <c r="P46" s="148">
        <f>(1+AL46)/(1+LOOKUP($B46,Prix!$B$6:$B$127,Prix!$K$6:$K$127))-1</f>
        <v>6.9999999999998952E-3</v>
      </c>
      <c r="Q46" s="148">
        <f>(1+AM46)/(1+LOOKUP($B46,Prix!$B$6:$B$127,Prix!$K$6:$K$127))-1</f>
        <v>6.9999999999998952E-3</v>
      </c>
      <c r="R46" s="148">
        <f>(1+AN46)/(1+LOOKUP($B46,Prix!$B$6:$B$127,Prix!$K$6:$K$127))-1</f>
        <v>6.9999999999998952E-3</v>
      </c>
      <c r="S46" s="266">
        <f>(1+AO46)/(1+LOOKUP($B46,Prix!$B$6:$B$127,Prix!$K$6:$K$127))-1</f>
        <v>6.9999999999998952E-3</v>
      </c>
      <c r="T46" s="266">
        <f>(1+AP46)/(1+LOOKUP($B46,Prix!$B$6:$B$127,Prix!$K$6:$K$127))-1</f>
        <v>6.9999999999998952E-3</v>
      </c>
      <c r="U46" s="266">
        <f>(1+AQ46)/(1+LOOKUP($B46,Prix!$B$6:$B$127,Prix!$K$6:$K$127))-1</f>
        <v>6.9999999999998952E-3</v>
      </c>
      <c r="V46" s="266">
        <f>(1+AR46)/(1+LOOKUP($B46,Prix!$B$6:$B$127,Prix!$K$6:$K$127))-1</f>
        <v>7.0004238089913517E-3</v>
      </c>
      <c r="W46" s="266">
        <f>(1+AS46)/(1+LOOKUP($B46,Prix!$B$6:$B$127,Prix!$K$6:$K$127))-1</f>
        <v>7.1134803906329758E-3</v>
      </c>
      <c r="X46" s="266">
        <f>(1+AT46)/(1+LOOKUP($B46,Prix!$B$6:$B$127,Prix!$K$6:$K$127))-1</f>
        <v>6.9999999999998952E-3</v>
      </c>
      <c r="Y46" s="291">
        <f>(C46+1)*(1+Prix!I116)-1</f>
        <v>2.4622499999999992E-2</v>
      </c>
      <c r="Z46" s="117">
        <v>2.4748439580997372E-2</v>
      </c>
      <c r="AA46" s="117">
        <v>2.4748439580997372E-2</v>
      </c>
      <c r="AB46" s="117">
        <v>2.4622499999999992E-2</v>
      </c>
      <c r="AC46" s="117">
        <v>2.4622499999999992E-2</v>
      </c>
      <c r="AD46" s="117">
        <v>2.4622499999999992E-2</v>
      </c>
      <c r="AE46" s="117">
        <v>2.4622499999999992E-2</v>
      </c>
      <c r="AF46" s="117">
        <v>2.4622499999999992E-2</v>
      </c>
      <c r="AG46" s="117">
        <v>2.4622499999999992E-2</v>
      </c>
      <c r="AH46" s="117">
        <v>2.4622499999999992E-2</v>
      </c>
      <c r="AI46" s="117">
        <v>2.4622499999999992E-2</v>
      </c>
      <c r="AJ46" s="117">
        <v>2.4622499999999992E-2</v>
      </c>
      <c r="AK46" s="117">
        <v>2.4622499999999992E-2</v>
      </c>
      <c r="AL46" s="117">
        <v>2.4622499999999992E-2</v>
      </c>
      <c r="AM46" s="117">
        <v>2.4622499999999992E-2</v>
      </c>
      <c r="AN46" s="117">
        <v>2.4622499999999992E-2</v>
      </c>
      <c r="AO46" s="117">
        <v>2.4622499999999992E-2</v>
      </c>
      <c r="AP46" s="117">
        <v>2.4622499999999992E-2</v>
      </c>
      <c r="AQ46" s="117">
        <v>2.4622499999999992E-2</v>
      </c>
      <c r="AR46" s="117">
        <v>2.4622931225648736E-2</v>
      </c>
      <c r="AS46" s="117">
        <v>2.4737966297469161E-2</v>
      </c>
      <c r="AT46" s="120">
        <v>2.4622499999999992E-2</v>
      </c>
    </row>
    <row r="47" spans="2:46" x14ac:dyDescent="0.25">
      <c r="B47" s="146">
        <f t="shared" si="1"/>
        <v>2060</v>
      </c>
      <c r="C47" s="147">
        <v>6.9999999999999993E-3</v>
      </c>
      <c r="D47" s="148">
        <f>(1+Z47)/(1+LOOKUP($B47,Prix!$B$6:$B$127,Prix!$K$6:$K$127))-1</f>
        <v>7.1237735439777516E-3</v>
      </c>
      <c r="E47" s="148">
        <f>(1+AA47)/(1+LOOKUP($B47,Prix!$B$6:$B$127,Prix!$K$6:$K$127))-1</f>
        <v>7.1237735439777516E-3</v>
      </c>
      <c r="F47" s="148">
        <f>(1+AB47)/(1+LOOKUP($B47,Prix!$B$6:$B$127,Prix!$K$6:$K$127))-1</f>
        <v>6.9999999999998952E-3</v>
      </c>
      <c r="G47" s="148">
        <f>(1+AC47)/(1+LOOKUP($B47,Prix!$B$6:$B$127,Prix!$K$6:$K$127))-1</f>
        <v>6.9999999999998952E-3</v>
      </c>
      <c r="H47" s="148">
        <f>(1+AD47)/(1+LOOKUP($B47,Prix!$B$6:$B$127,Prix!$K$6:$K$127))-1</f>
        <v>6.9999999999998952E-3</v>
      </c>
      <c r="I47" s="148">
        <f>(1+AE47)/(1+LOOKUP($B47,Prix!$B$6:$B$127,Prix!$K$6:$K$127))-1</f>
        <v>6.9999999999998952E-3</v>
      </c>
      <c r="J47" s="148">
        <f>(1+AF47)/(1+LOOKUP($B47,Prix!$B$6:$B$127,Prix!$K$6:$K$127))-1</f>
        <v>6.9999999999998952E-3</v>
      </c>
      <c r="K47" s="148">
        <f>(1+AG47)/(1+LOOKUP($B47,Prix!$B$6:$B$127,Prix!$K$6:$K$127))-1</f>
        <v>6.9999999999998952E-3</v>
      </c>
      <c r="L47" s="148">
        <f>(1+AH47)/(1+LOOKUP($B47,Prix!$B$6:$B$127,Prix!$K$6:$K$127))-1</f>
        <v>6.9999999999998952E-3</v>
      </c>
      <c r="M47" s="148">
        <f>(1+AI47)/(1+LOOKUP($B47,Prix!$B$6:$B$127,Prix!$K$6:$K$127))-1</f>
        <v>6.9999999999998952E-3</v>
      </c>
      <c r="N47" s="148">
        <f>(1+AJ47)/(1+LOOKUP($B47,Prix!$B$6:$B$127,Prix!$K$6:$K$127))-1</f>
        <v>6.9999999999998952E-3</v>
      </c>
      <c r="O47" s="148">
        <f>(1+AK47)/(1+LOOKUP($B47,Prix!$B$6:$B$127,Prix!$K$6:$K$127))-1</f>
        <v>6.9999999999998952E-3</v>
      </c>
      <c r="P47" s="148">
        <f>(1+AL47)/(1+LOOKUP($B47,Prix!$B$6:$B$127,Prix!$K$6:$K$127))-1</f>
        <v>6.9999999999998952E-3</v>
      </c>
      <c r="Q47" s="148">
        <f>(1+AM47)/(1+LOOKUP($B47,Prix!$B$6:$B$127,Prix!$K$6:$K$127))-1</f>
        <v>6.9999999999998952E-3</v>
      </c>
      <c r="R47" s="148">
        <f>(1+AN47)/(1+LOOKUP($B47,Prix!$B$6:$B$127,Prix!$K$6:$K$127))-1</f>
        <v>6.9999999999998952E-3</v>
      </c>
      <c r="S47" s="266">
        <f>(1+AO47)/(1+LOOKUP($B47,Prix!$B$6:$B$127,Prix!$K$6:$K$127))-1</f>
        <v>6.9999999999998952E-3</v>
      </c>
      <c r="T47" s="266">
        <f>(1+AP47)/(1+LOOKUP($B47,Prix!$B$6:$B$127,Prix!$K$6:$K$127))-1</f>
        <v>6.9999999999998952E-3</v>
      </c>
      <c r="U47" s="266">
        <f>(1+AQ47)/(1+LOOKUP($B47,Prix!$B$6:$B$127,Prix!$K$6:$K$127))-1</f>
        <v>6.9999999999998952E-3</v>
      </c>
      <c r="V47" s="266">
        <f>(1+AR47)/(1+LOOKUP($B47,Prix!$B$6:$B$127,Prix!$K$6:$K$127))-1</f>
        <v>7.0003403411385001E-3</v>
      </c>
      <c r="W47" s="266">
        <f>(1+AS47)/(1+LOOKUP($B47,Prix!$B$6:$B$127,Prix!$K$6:$K$127))-1</f>
        <v>7.0943359827286834E-3</v>
      </c>
      <c r="X47" s="266">
        <f>(1+AT47)/(1+LOOKUP($B47,Prix!$B$6:$B$127,Prix!$K$6:$K$127))-1</f>
        <v>6.9999999999998952E-3</v>
      </c>
      <c r="Y47" s="291">
        <f>(C47+1)*(1+Prix!I117)-1</f>
        <v>2.4622499999999992E-2</v>
      </c>
      <c r="Z47" s="117">
        <v>2.4748439580997372E-2</v>
      </c>
      <c r="AA47" s="117">
        <v>2.4748439580997372E-2</v>
      </c>
      <c r="AB47" s="117">
        <v>2.4622499999999992E-2</v>
      </c>
      <c r="AC47" s="117">
        <v>2.4622499999999992E-2</v>
      </c>
      <c r="AD47" s="117">
        <v>2.4622499999999992E-2</v>
      </c>
      <c r="AE47" s="117">
        <v>2.4622499999999992E-2</v>
      </c>
      <c r="AF47" s="117">
        <v>2.4622499999999992E-2</v>
      </c>
      <c r="AG47" s="117">
        <v>2.4622499999999992E-2</v>
      </c>
      <c r="AH47" s="117">
        <v>2.4622499999999992E-2</v>
      </c>
      <c r="AI47" s="117">
        <v>2.4622499999999992E-2</v>
      </c>
      <c r="AJ47" s="117">
        <v>2.4622499999999992E-2</v>
      </c>
      <c r="AK47" s="117">
        <v>2.4622499999999992E-2</v>
      </c>
      <c r="AL47" s="117">
        <v>2.4622499999999992E-2</v>
      </c>
      <c r="AM47" s="117">
        <v>2.4622499999999992E-2</v>
      </c>
      <c r="AN47" s="117">
        <v>2.4622499999999992E-2</v>
      </c>
      <c r="AO47" s="117">
        <v>2.4622499999999992E-2</v>
      </c>
      <c r="AP47" s="117">
        <v>2.4622499999999992E-2</v>
      </c>
      <c r="AQ47" s="117">
        <v>2.4622499999999992E-2</v>
      </c>
      <c r="AR47" s="117">
        <v>2.4622846297108536E-2</v>
      </c>
      <c r="AS47" s="117">
        <v>2.4718486862426614E-2</v>
      </c>
      <c r="AT47" s="120">
        <v>2.4622499999999992E-2</v>
      </c>
    </row>
    <row r="48" spans="2:46" x14ac:dyDescent="0.25">
      <c r="B48" s="146">
        <f t="shared" si="1"/>
        <v>2061</v>
      </c>
      <c r="C48" s="147">
        <v>6.9999999999999993E-3</v>
      </c>
      <c r="D48" s="148">
        <f>(1+Z48)/(1+LOOKUP($B48,Prix!$B$6:$B$127,Prix!$K$6:$K$127))-1</f>
        <v>7.1237735439777516E-3</v>
      </c>
      <c r="E48" s="148">
        <f>(1+AA48)/(1+LOOKUP($B48,Prix!$B$6:$B$127,Prix!$K$6:$K$127))-1</f>
        <v>7.1237735439777516E-3</v>
      </c>
      <c r="F48" s="148">
        <f>(1+AB48)/(1+LOOKUP($B48,Prix!$B$6:$B$127,Prix!$K$6:$K$127))-1</f>
        <v>6.9999999999998952E-3</v>
      </c>
      <c r="G48" s="148">
        <f>(1+AC48)/(1+LOOKUP($B48,Prix!$B$6:$B$127,Prix!$K$6:$K$127))-1</f>
        <v>6.9999999999998952E-3</v>
      </c>
      <c r="H48" s="148">
        <f>(1+AD48)/(1+LOOKUP($B48,Prix!$B$6:$B$127,Prix!$K$6:$K$127))-1</f>
        <v>6.9999999999998952E-3</v>
      </c>
      <c r="I48" s="148">
        <f>(1+AE48)/(1+LOOKUP($B48,Prix!$B$6:$B$127,Prix!$K$6:$K$127))-1</f>
        <v>6.9999999999998952E-3</v>
      </c>
      <c r="J48" s="148">
        <f>(1+AF48)/(1+LOOKUP($B48,Prix!$B$6:$B$127,Prix!$K$6:$K$127))-1</f>
        <v>6.9999999999998952E-3</v>
      </c>
      <c r="K48" s="148">
        <f>(1+AG48)/(1+LOOKUP($B48,Prix!$B$6:$B$127,Prix!$K$6:$K$127))-1</f>
        <v>6.9999999999998952E-3</v>
      </c>
      <c r="L48" s="148">
        <f>(1+AH48)/(1+LOOKUP($B48,Prix!$B$6:$B$127,Prix!$K$6:$K$127))-1</f>
        <v>6.9999999999998952E-3</v>
      </c>
      <c r="M48" s="148">
        <f>(1+AI48)/(1+LOOKUP($B48,Prix!$B$6:$B$127,Prix!$K$6:$K$127))-1</f>
        <v>6.9999999999998952E-3</v>
      </c>
      <c r="N48" s="148">
        <f>(1+AJ48)/(1+LOOKUP($B48,Prix!$B$6:$B$127,Prix!$K$6:$K$127))-1</f>
        <v>6.9999999999998952E-3</v>
      </c>
      <c r="O48" s="148">
        <f>(1+AK48)/(1+LOOKUP($B48,Prix!$B$6:$B$127,Prix!$K$6:$K$127))-1</f>
        <v>6.9999999999998952E-3</v>
      </c>
      <c r="P48" s="148">
        <f>(1+AL48)/(1+LOOKUP($B48,Prix!$B$6:$B$127,Prix!$K$6:$K$127))-1</f>
        <v>6.9999999999998952E-3</v>
      </c>
      <c r="Q48" s="148">
        <f>(1+AM48)/(1+LOOKUP($B48,Prix!$B$6:$B$127,Prix!$K$6:$K$127))-1</f>
        <v>6.9999999999998952E-3</v>
      </c>
      <c r="R48" s="148">
        <f>(1+AN48)/(1+LOOKUP($B48,Prix!$B$6:$B$127,Prix!$K$6:$K$127))-1</f>
        <v>6.9999999999998952E-3</v>
      </c>
      <c r="S48" s="266">
        <f>(1+AO48)/(1+LOOKUP($B48,Prix!$B$6:$B$127,Prix!$K$6:$K$127))-1</f>
        <v>6.9999999999998952E-3</v>
      </c>
      <c r="T48" s="266">
        <f>(1+AP48)/(1+LOOKUP($B48,Prix!$B$6:$B$127,Prix!$K$6:$K$127))-1</f>
        <v>6.9999999999998952E-3</v>
      </c>
      <c r="U48" s="266">
        <f>(1+AQ48)/(1+LOOKUP($B48,Prix!$B$6:$B$127,Prix!$K$6:$K$127))-1</f>
        <v>6.9999999999998952E-3</v>
      </c>
      <c r="V48" s="266">
        <f>(1+AR48)/(1+LOOKUP($B48,Prix!$B$6:$B$127,Prix!$K$6:$K$127))-1</f>
        <v>7.0002636281771835E-3</v>
      </c>
      <c r="W48" s="266">
        <f>(1+AS48)/(1+LOOKUP($B48,Prix!$B$6:$B$127,Prix!$K$6:$K$127))-1</f>
        <v>7.0775714398316758E-3</v>
      </c>
      <c r="X48" s="266">
        <f>(1+AT48)/(1+LOOKUP($B48,Prix!$B$6:$B$127,Prix!$K$6:$K$127))-1</f>
        <v>6.9999999999998952E-3</v>
      </c>
      <c r="Y48" s="291">
        <f>(C48+1)*(1+Prix!I118)-1</f>
        <v>2.4622499999999992E-2</v>
      </c>
      <c r="Z48" s="117">
        <v>2.4748439580997372E-2</v>
      </c>
      <c r="AA48" s="117">
        <v>2.4748439580997372E-2</v>
      </c>
      <c r="AB48" s="117">
        <v>2.4622499999999992E-2</v>
      </c>
      <c r="AC48" s="117">
        <v>2.4622499999999992E-2</v>
      </c>
      <c r="AD48" s="117">
        <v>2.4622499999999992E-2</v>
      </c>
      <c r="AE48" s="117">
        <v>2.4622499999999992E-2</v>
      </c>
      <c r="AF48" s="117">
        <v>2.4622499999999992E-2</v>
      </c>
      <c r="AG48" s="117">
        <v>2.4622499999999992E-2</v>
      </c>
      <c r="AH48" s="117">
        <v>2.4622499999999992E-2</v>
      </c>
      <c r="AI48" s="117">
        <v>2.4622499999999992E-2</v>
      </c>
      <c r="AJ48" s="117">
        <v>2.4622499999999992E-2</v>
      </c>
      <c r="AK48" s="117">
        <v>2.4622499999999992E-2</v>
      </c>
      <c r="AL48" s="117">
        <v>2.4622499999999992E-2</v>
      </c>
      <c r="AM48" s="117">
        <v>2.4622499999999992E-2</v>
      </c>
      <c r="AN48" s="117">
        <v>2.4622499999999992E-2</v>
      </c>
      <c r="AO48" s="117">
        <v>2.4622499999999992E-2</v>
      </c>
      <c r="AP48" s="117">
        <v>2.4622499999999992E-2</v>
      </c>
      <c r="AQ48" s="117">
        <v>2.4622499999999992E-2</v>
      </c>
      <c r="AR48" s="117">
        <v>2.4622768241670423E-2</v>
      </c>
      <c r="AS48" s="117">
        <v>2.4701428940028691E-2</v>
      </c>
      <c r="AT48" s="120">
        <v>2.4622499999999992E-2</v>
      </c>
    </row>
    <row r="49" spans="2:46" x14ac:dyDescent="0.25">
      <c r="B49" s="146">
        <f t="shared" si="1"/>
        <v>2062</v>
      </c>
      <c r="C49" s="147">
        <v>6.9999999999999993E-3</v>
      </c>
      <c r="D49" s="148">
        <f>(1+Z49)/(1+LOOKUP($B49,Prix!$B$6:$B$127,Prix!$K$6:$K$127))-1</f>
        <v>7.1237735439777516E-3</v>
      </c>
      <c r="E49" s="148">
        <f>(1+AA49)/(1+LOOKUP($B49,Prix!$B$6:$B$127,Prix!$K$6:$K$127))-1</f>
        <v>7.1237735439777516E-3</v>
      </c>
      <c r="F49" s="148">
        <f>(1+AB49)/(1+LOOKUP($B49,Prix!$B$6:$B$127,Prix!$K$6:$K$127))-1</f>
        <v>6.9999999999998952E-3</v>
      </c>
      <c r="G49" s="148">
        <f>(1+AC49)/(1+LOOKUP($B49,Prix!$B$6:$B$127,Prix!$K$6:$K$127))-1</f>
        <v>6.9999999999998952E-3</v>
      </c>
      <c r="H49" s="148">
        <f>(1+AD49)/(1+LOOKUP($B49,Prix!$B$6:$B$127,Prix!$K$6:$K$127))-1</f>
        <v>6.9999999999998952E-3</v>
      </c>
      <c r="I49" s="148">
        <f>(1+AE49)/(1+LOOKUP($B49,Prix!$B$6:$B$127,Prix!$K$6:$K$127))-1</f>
        <v>6.9999999999998952E-3</v>
      </c>
      <c r="J49" s="148">
        <f>(1+AF49)/(1+LOOKUP($B49,Prix!$B$6:$B$127,Prix!$K$6:$K$127))-1</f>
        <v>6.9999999999998952E-3</v>
      </c>
      <c r="K49" s="148">
        <f>(1+AG49)/(1+LOOKUP($B49,Prix!$B$6:$B$127,Prix!$K$6:$K$127))-1</f>
        <v>6.9999999999998952E-3</v>
      </c>
      <c r="L49" s="148">
        <f>(1+AH49)/(1+LOOKUP($B49,Prix!$B$6:$B$127,Prix!$K$6:$K$127))-1</f>
        <v>6.9999999999998952E-3</v>
      </c>
      <c r="M49" s="148">
        <f>(1+AI49)/(1+LOOKUP($B49,Prix!$B$6:$B$127,Prix!$K$6:$K$127))-1</f>
        <v>6.9999999999998952E-3</v>
      </c>
      <c r="N49" s="148">
        <f>(1+AJ49)/(1+LOOKUP($B49,Prix!$B$6:$B$127,Prix!$K$6:$K$127))-1</f>
        <v>6.9999999999998952E-3</v>
      </c>
      <c r="O49" s="148">
        <f>(1+AK49)/(1+LOOKUP($B49,Prix!$B$6:$B$127,Prix!$K$6:$K$127))-1</f>
        <v>6.9999999999998952E-3</v>
      </c>
      <c r="P49" s="148">
        <f>(1+AL49)/(1+LOOKUP($B49,Prix!$B$6:$B$127,Prix!$K$6:$K$127))-1</f>
        <v>6.9999999999998952E-3</v>
      </c>
      <c r="Q49" s="148">
        <f>(1+AM49)/(1+LOOKUP($B49,Prix!$B$6:$B$127,Prix!$K$6:$K$127))-1</f>
        <v>6.9999999999998952E-3</v>
      </c>
      <c r="R49" s="148">
        <f>(1+AN49)/(1+LOOKUP($B49,Prix!$B$6:$B$127,Prix!$K$6:$K$127))-1</f>
        <v>6.9999999999998952E-3</v>
      </c>
      <c r="S49" s="266">
        <f>(1+AO49)/(1+LOOKUP($B49,Prix!$B$6:$B$127,Prix!$K$6:$K$127))-1</f>
        <v>6.9999999999998952E-3</v>
      </c>
      <c r="T49" s="266">
        <f>(1+AP49)/(1+LOOKUP($B49,Prix!$B$6:$B$127,Prix!$K$6:$K$127))-1</f>
        <v>6.9999999999998952E-3</v>
      </c>
      <c r="U49" s="266">
        <f>(1+AQ49)/(1+LOOKUP($B49,Prix!$B$6:$B$127,Prix!$K$6:$K$127))-1</f>
        <v>6.9999999999998952E-3</v>
      </c>
      <c r="V49" s="266">
        <f>(1+AR49)/(1+LOOKUP($B49,Prix!$B$6:$B$127,Prix!$K$6:$K$127))-1</f>
        <v>7.0002020742774285E-3</v>
      </c>
      <c r="W49" s="266">
        <f>(1+AS49)/(1+LOOKUP($B49,Prix!$B$6:$B$127,Prix!$K$6:$K$127))-1</f>
        <v>7.0644253446987548E-3</v>
      </c>
      <c r="X49" s="266">
        <f>(1+AT49)/(1+LOOKUP($B49,Prix!$B$6:$B$127,Prix!$K$6:$K$127))-1</f>
        <v>6.9999999999998952E-3</v>
      </c>
      <c r="Y49" s="291">
        <f>(C49+1)*(1+Prix!I119)-1</f>
        <v>2.4622499999999992E-2</v>
      </c>
      <c r="Z49" s="117">
        <v>2.4748439580997372E-2</v>
      </c>
      <c r="AA49" s="117">
        <v>2.4748439580997372E-2</v>
      </c>
      <c r="AB49" s="117">
        <v>2.4622499999999992E-2</v>
      </c>
      <c r="AC49" s="117">
        <v>2.4622499999999992E-2</v>
      </c>
      <c r="AD49" s="117">
        <v>2.4622499999999992E-2</v>
      </c>
      <c r="AE49" s="117">
        <v>2.4622499999999992E-2</v>
      </c>
      <c r="AF49" s="117">
        <v>2.4622499999999992E-2</v>
      </c>
      <c r="AG49" s="117">
        <v>2.4622499999999992E-2</v>
      </c>
      <c r="AH49" s="117">
        <v>2.4622499999999992E-2</v>
      </c>
      <c r="AI49" s="117">
        <v>2.4622499999999992E-2</v>
      </c>
      <c r="AJ49" s="117">
        <v>2.4622499999999992E-2</v>
      </c>
      <c r="AK49" s="117">
        <v>2.4622499999999992E-2</v>
      </c>
      <c r="AL49" s="117">
        <v>2.4622499999999992E-2</v>
      </c>
      <c r="AM49" s="117">
        <v>2.4622499999999992E-2</v>
      </c>
      <c r="AN49" s="117">
        <v>2.4622499999999992E-2</v>
      </c>
      <c r="AO49" s="117">
        <v>2.4622499999999992E-2</v>
      </c>
      <c r="AP49" s="117">
        <v>2.4622499999999992E-2</v>
      </c>
      <c r="AQ49" s="117">
        <v>2.4622499999999992E-2</v>
      </c>
      <c r="AR49" s="117">
        <v>2.4622705610577444E-2</v>
      </c>
      <c r="AS49" s="117">
        <v>2.4688052788231163E-2</v>
      </c>
      <c r="AT49" s="120">
        <v>2.4622499999999992E-2</v>
      </c>
    </row>
    <row r="50" spans="2:46" x14ac:dyDescent="0.25">
      <c r="B50" s="146">
        <f t="shared" si="1"/>
        <v>2063</v>
      </c>
      <c r="C50" s="147">
        <v>6.9999999999999993E-3</v>
      </c>
      <c r="D50" s="148">
        <f>(1+Z50)/(1+LOOKUP($B50,Prix!$B$6:$B$127,Prix!$K$6:$K$127))-1</f>
        <v>7.1237735439777516E-3</v>
      </c>
      <c r="E50" s="148">
        <f>(1+AA50)/(1+LOOKUP($B50,Prix!$B$6:$B$127,Prix!$K$6:$K$127))-1</f>
        <v>7.1237735439777516E-3</v>
      </c>
      <c r="F50" s="148">
        <f>(1+AB50)/(1+LOOKUP($B50,Prix!$B$6:$B$127,Prix!$K$6:$K$127))-1</f>
        <v>6.9999999999998952E-3</v>
      </c>
      <c r="G50" s="148">
        <f>(1+AC50)/(1+LOOKUP($B50,Prix!$B$6:$B$127,Prix!$K$6:$K$127))-1</f>
        <v>6.9999999999998952E-3</v>
      </c>
      <c r="H50" s="148">
        <f>(1+AD50)/(1+LOOKUP($B50,Prix!$B$6:$B$127,Prix!$K$6:$K$127))-1</f>
        <v>6.9999999999998952E-3</v>
      </c>
      <c r="I50" s="148">
        <f>(1+AE50)/(1+LOOKUP($B50,Prix!$B$6:$B$127,Prix!$K$6:$K$127))-1</f>
        <v>6.9999999999998952E-3</v>
      </c>
      <c r="J50" s="148">
        <f>(1+AF50)/(1+LOOKUP($B50,Prix!$B$6:$B$127,Prix!$K$6:$K$127))-1</f>
        <v>6.9999999999998952E-3</v>
      </c>
      <c r="K50" s="148">
        <f>(1+AG50)/(1+LOOKUP($B50,Prix!$B$6:$B$127,Prix!$K$6:$K$127))-1</f>
        <v>6.9999999999998952E-3</v>
      </c>
      <c r="L50" s="148">
        <f>(1+AH50)/(1+LOOKUP($B50,Prix!$B$6:$B$127,Prix!$K$6:$K$127))-1</f>
        <v>6.9999999999998952E-3</v>
      </c>
      <c r="M50" s="148">
        <f>(1+AI50)/(1+LOOKUP($B50,Prix!$B$6:$B$127,Prix!$K$6:$K$127))-1</f>
        <v>6.9999999999998952E-3</v>
      </c>
      <c r="N50" s="148">
        <f>(1+AJ50)/(1+LOOKUP($B50,Prix!$B$6:$B$127,Prix!$K$6:$K$127))-1</f>
        <v>6.9999999999998952E-3</v>
      </c>
      <c r="O50" s="148">
        <f>(1+AK50)/(1+LOOKUP($B50,Prix!$B$6:$B$127,Prix!$K$6:$K$127))-1</f>
        <v>6.9999999999998952E-3</v>
      </c>
      <c r="P50" s="148">
        <f>(1+AL50)/(1+LOOKUP($B50,Prix!$B$6:$B$127,Prix!$K$6:$K$127))-1</f>
        <v>6.9999999999998952E-3</v>
      </c>
      <c r="Q50" s="148">
        <f>(1+AM50)/(1+LOOKUP($B50,Prix!$B$6:$B$127,Prix!$K$6:$K$127))-1</f>
        <v>6.9999999999998952E-3</v>
      </c>
      <c r="R50" s="148">
        <f>(1+AN50)/(1+LOOKUP($B50,Prix!$B$6:$B$127,Prix!$K$6:$K$127))-1</f>
        <v>6.9999999999998952E-3</v>
      </c>
      <c r="S50" s="266">
        <f>(1+AO50)/(1+LOOKUP($B50,Prix!$B$6:$B$127,Prix!$K$6:$K$127))-1</f>
        <v>6.9999999999998952E-3</v>
      </c>
      <c r="T50" s="266">
        <f>(1+AP50)/(1+LOOKUP($B50,Prix!$B$6:$B$127,Prix!$K$6:$K$127))-1</f>
        <v>6.9999999999998952E-3</v>
      </c>
      <c r="U50" s="266">
        <f>(1+AQ50)/(1+LOOKUP($B50,Prix!$B$6:$B$127,Prix!$K$6:$K$127))-1</f>
        <v>6.9999999999998952E-3</v>
      </c>
      <c r="V50" s="266">
        <f>(1+AR50)/(1+LOOKUP($B50,Prix!$B$6:$B$127,Prix!$K$6:$K$127))-1</f>
        <v>7.0001384799249777E-3</v>
      </c>
      <c r="W50" s="266">
        <f>(1+AS50)/(1+LOOKUP($B50,Prix!$B$6:$B$127,Prix!$K$6:$K$127))-1</f>
        <v>7.0516311215560457E-3</v>
      </c>
      <c r="X50" s="266">
        <f>(1+AT50)/(1+LOOKUP($B50,Prix!$B$6:$B$127,Prix!$K$6:$K$127))-1</f>
        <v>6.9999999999998952E-3</v>
      </c>
      <c r="Y50" s="291">
        <f>(C50+1)*(1+Prix!I120)-1</f>
        <v>2.4622499999999992E-2</v>
      </c>
      <c r="Z50" s="117">
        <v>2.4748439580997372E-2</v>
      </c>
      <c r="AA50" s="117">
        <v>2.4748439580997372E-2</v>
      </c>
      <c r="AB50" s="117">
        <v>2.4622499999999992E-2</v>
      </c>
      <c r="AC50" s="117">
        <v>2.4622499999999992E-2</v>
      </c>
      <c r="AD50" s="117">
        <v>2.4622499999999992E-2</v>
      </c>
      <c r="AE50" s="117">
        <v>2.4622499999999992E-2</v>
      </c>
      <c r="AF50" s="117">
        <v>2.4622499999999992E-2</v>
      </c>
      <c r="AG50" s="117">
        <v>2.4622499999999992E-2</v>
      </c>
      <c r="AH50" s="117">
        <v>2.4622499999999992E-2</v>
      </c>
      <c r="AI50" s="117">
        <v>2.4622499999999992E-2</v>
      </c>
      <c r="AJ50" s="117">
        <v>2.4622499999999992E-2</v>
      </c>
      <c r="AK50" s="117">
        <v>2.4622499999999992E-2</v>
      </c>
      <c r="AL50" s="117">
        <v>2.4622499999999992E-2</v>
      </c>
      <c r="AM50" s="117">
        <v>2.4622499999999992E-2</v>
      </c>
      <c r="AN50" s="117">
        <v>2.4622499999999992E-2</v>
      </c>
      <c r="AO50" s="117">
        <v>2.4622499999999992E-2</v>
      </c>
      <c r="AP50" s="117">
        <v>2.4622499999999992E-2</v>
      </c>
      <c r="AQ50" s="117">
        <v>2.4622499999999992E-2</v>
      </c>
      <c r="AR50" s="117">
        <v>2.4622640903323667E-2</v>
      </c>
      <c r="AS50" s="117">
        <v>2.467503466618326E-2</v>
      </c>
      <c r="AT50" s="120">
        <v>2.4622499999999992E-2</v>
      </c>
    </row>
    <row r="51" spans="2:46" x14ac:dyDescent="0.25">
      <c r="B51" s="146">
        <f t="shared" si="1"/>
        <v>2064</v>
      </c>
      <c r="C51" s="147">
        <v>6.9999999999999993E-3</v>
      </c>
      <c r="D51" s="148">
        <f>(1+Z51)/(1+LOOKUP($B51,Prix!$B$6:$B$127,Prix!$K$6:$K$127))-1</f>
        <v>7.1237735439777516E-3</v>
      </c>
      <c r="E51" s="148">
        <f>(1+AA51)/(1+LOOKUP($B51,Prix!$B$6:$B$127,Prix!$K$6:$K$127))-1</f>
        <v>7.1237735439777516E-3</v>
      </c>
      <c r="F51" s="148">
        <f>(1+AB51)/(1+LOOKUP($B51,Prix!$B$6:$B$127,Prix!$K$6:$K$127))-1</f>
        <v>6.9999999999998952E-3</v>
      </c>
      <c r="G51" s="148">
        <f>(1+AC51)/(1+LOOKUP($B51,Prix!$B$6:$B$127,Prix!$K$6:$K$127))-1</f>
        <v>6.9999999999998952E-3</v>
      </c>
      <c r="H51" s="148">
        <f>(1+AD51)/(1+LOOKUP($B51,Prix!$B$6:$B$127,Prix!$K$6:$K$127))-1</f>
        <v>6.9999999999998952E-3</v>
      </c>
      <c r="I51" s="148">
        <f>(1+AE51)/(1+LOOKUP($B51,Prix!$B$6:$B$127,Prix!$K$6:$K$127))-1</f>
        <v>6.9999999999998952E-3</v>
      </c>
      <c r="J51" s="148">
        <f>(1+AF51)/(1+LOOKUP($B51,Prix!$B$6:$B$127,Prix!$K$6:$K$127))-1</f>
        <v>6.9999999999998952E-3</v>
      </c>
      <c r="K51" s="148">
        <f>(1+AG51)/(1+LOOKUP($B51,Prix!$B$6:$B$127,Prix!$K$6:$K$127))-1</f>
        <v>6.9999999999998952E-3</v>
      </c>
      <c r="L51" s="148">
        <f>(1+AH51)/(1+LOOKUP($B51,Prix!$B$6:$B$127,Prix!$K$6:$K$127))-1</f>
        <v>6.9999999999998952E-3</v>
      </c>
      <c r="M51" s="148">
        <f>(1+AI51)/(1+LOOKUP($B51,Prix!$B$6:$B$127,Prix!$K$6:$K$127))-1</f>
        <v>6.9999999999998952E-3</v>
      </c>
      <c r="N51" s="148">
        <f>(1+AJ51)/(1+LOOKUP($B51,Prix!$B$6:$B$127,Prix!$K$6:$K$127))-1</f>
        <v>6.9999999999998952E-3</v>
      </c>
      <c r="O51" s="148">
        <f>(1+AK51)/(1+LOOKUP($B51,Prix!$B$6:$B$127,Prix!$K$6:$K$127))-1</f>
        <v>6.9999999999998952E-3</v>
      </c>
      <c r="P51" s="148">
        <f>(1+AL51)/(1+LOOKUP($B51,Prix!$B$6:$B$127,Prix!$K$6:$K$127))-1</f>
        <v>6.9999999999998952E-3</v>
      </c>
      <c r="Q51" s="148">
        <f>(1+AM51)/(1+LOOKUP($B51,Prix!$B$6:$B$127,Prix!$K$6:$K$127))-1</f>
        <v>6.9999999999998952E-3</v>
      </c>
      <c r="R51" s="148">
        <f>(1+AN51)/(1+LOOKUP($B51,Prix!$B$6:$B$127,Prix!$K$6:$K$127))-1</f>
        <v>6.9999999999998952E-3</v>
      </c>
      <c r="S51" s="266">
        <f>(1+AO51)/(1+LOOKUP($B51,Prix!$B$6:$B$127,Prix!$K$6:$K$127))-1</f>
        <v>6.9999999999998952E-3</v>
      </c>
      <c r="T51" s="266">
        <f>(1+AP51)/(1+LOOKUP($B51,Prix!$B$6:$B$127,Prix!$K$6:$K$127))-1</f>
        <v>6.9999999999998952E-3</v>
      </c>
      <c r="U51" s="266">
        <f>(1+AQ51)/(1+LOOKUP($B51,Prix!$B$6:$B$127,Prix!$K$6:$K$127))-1</f>
        <v>6.9999999999998952E-3</v>
      </c>
      <c r="V51" s="266">
        <f>(1+AR51)/(1+LOOKUP($B51,Prix!$B$6:$B$127,Prix!$K$6:$K$127))-1</f>
        <v>7.0000602366746545E-3</v>
      </c>
      <c r="W51" s="266">
        <f>(1+AS51)/(1+LOOKUP($B51,Prix!$B$6:$B$127,Prix!$K$6:$K$127))-1</f>
        <v>7.0404828789361051E-3</v>
      </c>
      <c r="X51" s="266">
        <f>(1+AT51)/(1+LOOKUP($B51,Prix!$B$6:$B$127,Prix!$K$6:$K$127))-1</f>
        <v>6.9999999999998952E-3</v>
      </c>
      <c r="Y51" s="291">
        <f>(C51+1)*(1+Prix!I121)-1</f>
        <v>2.4622499999999992E-2</v>
      </c>
      <c r="Z51" s="117">
        <v>2.4748439580997372E-2</v>
      </c>
      <c r="AA51" s="117">
        <v>2.4748439580997372E-2</v>
      </c>
      <c r="AB51" s="117">
        <v>2.4622499999999992E-2</v>
      </c>
      <c r="AC51" s="117">
        <v>2.4622499999999992E-2</v>
      </c>
      <c r="AD51" s="117">
        <v>2.4622499999999992E-2</v>
      </c>
      <c r="AE51" s="117">
        <v>2.4622499999999992E-2</v>
      </c>
      <c r="AF51" s="117">
        <v>2.4622499999999992E-2</v>
      </c>
      <c r="AG51" s="117">
        <v>2.4622499999999992E-2</v>
      </c>
      <c r="AH51" s="117">
        <v>2.4622499999999992E-2</v>
      </c>
      <c r="AI51" s="117">
        <v>2.4622499999999992E-2</v>
      </c>
      <c r="AJ51" s="117">
        <v>2.4622499999999992E-2</v>
      </c>
      <c r="AK51" s="117">
        <v>2.4622499999999992E-2</v>
      </c>
      <c r="AL51" s="117">
        <v>2.4622499999999992E-2</v>
      </c>
      <c r="AM51" s="117">
        <v>2.4622499999999992E-2</v>
      </c>
      <c r="AN51" s="117">
        <v>2.4622499999999992E-2</v>
      </c>
      <c r="AO51" s="117">
        <v>2.4622499999999992E-2</v>
      </c>
      <c r="AP51" s="117">
        <v>2.4622499999999992E-2</v>
      </c>
      <c r="AQ51" s="117">
        <v>2.4622499999999992E-2</v>
      </c>
      <c r="AR51" s="117">
        <v>2.4622561290816636E-2</v>
      </c>
      <c r="AS51" s="117">
        <v>2.466369132931745E-2</v>
      </c>
      <c r="AT51" s="120">
        <v>2.4622499999999992E-2</v>
      </c>
    </row>
    <row r="52" spans="2:46" x14ac:dyDescent="0.25">
      <c r="B52" s="146">
        <f t="shared" si="1"/>
        <v>2065</v>
      </c>
      <c r="C52" s="147">
        <v>6.9999999999999993E-3</v>
      </c>
      <c r="D52" s="148">
        <f>(1+Z52)/(1+LOOKUP($B52,Prix!$B$6:$B$127,Prix!$K$6:$K$127))-1</f>
        <v>7.1237735439777516E-3</v>
      </c>
      <c r="E52" s="148">
        <f>(1+AA52)/(1+LOOKUP($B52,Prix!$B$6:$B$127,Prix!$K$6:$K$127))-1</f>
        <v>7.1237735439777516E-3</v>
      </c>
      <c r="F52" s="148">
        <f>(1+AB52)/(1+LOOKUP($B52,Prix!$B$6:$B$127,Prix!$K$6:$K$127))-1</f>
        <v>6.9999999999998952E-3</v>
      </c>
      <c r="G52" s="148">
        <f>(1+AC52)/(1+LOOKUP($B52,Prix!$B$6:$B$127,Prix!$K$6:$K$127))-1</f>
        <v>6.9999999999998952E-3</v>
      </c>
      <c r="H52" s="148">
        <f>(1+AD52)/(1+LOOKUP($B52,Prix!$B$6:$B$127,Prix!$K$6:$K$127))-1</f>
        <v>6.9999999999998952E-3</v>
      </c>
      <c r="I52" s="148">
        <f>(1+AE52)/(1+LOOKUP($B52,Prix!$B$6:$B$127,Prix!$K$6:$K$127))-1</f>
        <v>6.9999999999998952E-3</v>
      </c>
      <c r="J52" s="148">
        <f>(1+AF52)/(1+LOOKUP($B52,Prix!$B$6:$B$127,Prix!$K$6:$K$127))-1</f>
        <v>6.9999999999998952E-3</v>
      </c>
      <c r="K52" s="148">
        <f>(1+AG52)/(1+LOOKUP($B52,Prix!$B$6:$B$127,Prix!$K$6:$K$127))-1</f>
        <v>6.9999999999998952E-3</v>
      </c>
      <c r="L52" s="148">
        <f>(1+AH52)/(1+LOOKUP($B52,Prix!$B$6:$B$127,Prix!$K$6:$K$127))-1</f>
        <v>6.9999999999998952E-3</v>
      </c>
      <c r="M52" s="148">
        <f>(1+AI52)/(1+LOOKUP($B52,Prix!$B$6:$B$127,Prix!$K$6:$K$127))-1</f>
        <v>6.9999999999998952E-3</v>
      </c>
      <c r="N52" s="148">
        <f>(1+AJ52)/(1+LOOKUP($B52,Prix!$B$6:$B$127,Prix!$K$6:$K$127))-1</f>
        <v>6.9999999999998952E-3</v>
      </c>
      <c r="O52" s="148">
        <f>(1+AK52)/(1+LOOKUP($B52,Prix!$B$6:$B$127,Prix!$K$6:$K$127))-1</f>
        <v>6.9999999999998952E-3</v>
      </c>
      <c r="P52" s="148">
        <f>(1+AL52)/(1+LOOKUP($B52,Prix!$B$6:$B$127,Prix!$K$6:$K$127))-1</f>
        <v>6.9999999999998952E-3</v>
      </c>
      <c r="Q52" s="148">
        <f>(1+AM52)/(1+LOOKUP($B52,Prix!$B$6:$B$127,Prix!$K$6:$K$127))-1</f>
        <v>6.9999999999998952E-3</v>
      </c>
      <c r="R52" s="148">
        <f>(1+AN52)/(1+LOOKUP($B52,Prix!$B$6:$B$127,Prix!$K$6:$K$127))-1</f>
        <v>6.9999999999998952E-3</v>
      </c>
      <c r="S52" s="266">
        <f>(1+AO52)/(1+LOOKUP($B52,Prix!$B$6:$B$127,Prix!$K$6:$K$127))-1</f>
        <v>6.9999999999998952E-3</v>
      </c>
      <c r="T52" s="266">
        <f>(1+AP52)/(1+LOOKUP($B52,Prix!$B$6:$B$127,Prix!$K$6:$K$127))-1</f>
        <v>6.9999999999998952E-3</v>
      </c>
      <c r="U52" s="266">
        <f>(1+AQ52)/(1+LOOKUP($B52,Prix!$B$6:$B$127,Prix!$K$6:$K$127))-1</f>
        <v>6.9999999999998952E-3</v>
      </c>
      <c r="V52" s="266">
        <f>(1+AR52)/(1+LOOKUP($B52,Prix!$B$6:$B$127,Prix!$K$6:$K$127))-1</f>
        <v>6.9999527559991837E-3</v>
      </c>
      <c r="W52" s="266">
        <f>(1+AS52)/(1+LOOKUP($B52,Prix!$B$6:$B$127,Prix!$K$6:$K$127))-1</f>
        <v>7.0292811631449403E-3</v>
      </c>
      <c r="X52" s="266">
        <f>(1+AT52)/(1+LOOKUP($B52,Prix!$B$6:$B$127,Prix!$K$6:$K$127))-1</f>
        <v>6.9999999999998952E-3</v>
      </c>
      <c r="Y52" s="291">
        <f>(C52+1)*(1+Prix!I122)-1</f>
        <v>2.4622499999999992E-2</v>
      </c>
      <c r="Z52" s="117">
        <v>2.4748439580997372E-2</v>
      </c>
      <c r="AA52" s="117">
        <v>2.4748439580997372E-2</v>
      </c>
      <c r="AB52" s="117">
        <v>2.4622499999999992E-2</v>
      </c>
      <c r="AC52" s="117">
        <v>2.4622499999999992E-2</v>
      </c>
      <c r="AD52" s="117">
        <v>2.4622499999999992E-2</v>
      </c>
      <c r="AE52" s="117">
        <v>2.4622499999999992E-2</v>
      </c>
      <c r="AF52" s="117">
        <v>2.4622499999999992E-2</v>
      </c>
      <c r="AG52" s="117">
        <v>2.4622499999999992E-2</v>
      </c>
      <c r="AH52" s="117">
        <v>2.4622499999999992E-2</v>
      </c>
      <c r="AI52" s="117">
        <v>2.4622499999999992E-2</v>
      </c>
      <c r="AJ52" s="117">
        <v>2.4622499999999992E-2</v>
      </c>
      <c r="AK52" s="117">
        <v>2.4622499999999992E-2</v>
      </c>
      <c r="AL52" s="117">
        <v>2.4622499999999992E-2</v>
      </c>
      <c r="AM52" s="117">
        <v>2.4622499999999992E-2</v>
      </c>
      <c r="AN52" s="117">
        <v>2.4622499999999992E-2</v>
      </c>
      <c r="AO52" s="117">
        <v>2.4622499999999992E-2</v>
      </c>
      <c r="AP52" s="117">
        <v>2.4622499999999992E-2</v>
      </c>
      <c r="AQ52" s="117">
        <v>2.4622499999999992E-2</v>
      </c>
      <c r="AR52" s="117">
        <v>2.4622451929229294E-2</v>
      </c>
      <c r="AS52" s="117">
        <v>2.4652293583500073E-2</v>
      </c>
      <c r="AT52" s="120">
        <v>2.4622499999999992E-2</v>
      </c>
    </row>
    <row r="53" spans="2:46" x14ac:dyDescent="0.25">
      <c r="B53" s="146">
        <f t="shared" si="1"/>
        <v>2066</v>
      </c>
      <c r="C53" s="147">
        <v>6.9999999999999993E-3</v>
      </c>
      <c r="D53" s="148">
        <f>(1+Z53)/(1+LOOKUP($B53,Prix!$B$6:$B$127,Prix!$K$6:$K$127))-1</f>
        <v>7.1237735439777516E-3</v>
      </c>
      <c r="E53" s="148">
        <f>(1+AA53)/(1+LOOKUP($B53,Prix!$B$6:$B$127,Prix!$K$6:$K$127))-1</f>
        <v>7.1237735439777516E-3</v>
      </c>
      <c r="F53" s="148">
        <f>(1+AB53)/(1+LOOKUP($B53,Prix!$B$6:$B$127,Prix!$K$6:$K$127))-1</f>
        <v>6.9999999999998952E-3</v>
      </c>
      <c r="G53" s="148">
        <f>(1+AC53)/(1+LOOKUP($B53,Prix!$B$6:$B$127,Prix!$K$6:$K$127))-1</f>
        <v>6.9999999999998952E-3</v>
      </c>
      <c r="H53" s="148">
        <f>(1+AD53)/(1+LOOKUP($B53,Prix!$B$6:$B$127,Prix!$K$6:$K$127))-1</f>
        <v>6.9999999999998952E-3</v>
      </c>
      <c r="I53" s="148">
        <f>(1+AE53)/(1+LOOKUP($B53,Prix!$B$6:$B$127,Prix!$K$6:$K$127))-1</f>
        <v>6.9999999999998952E-3</v>
      </c>
      <c r="J53" s="148">
        <f>(1+AF53)/(1+LOOKUP($B53,Prix!$B$6:$B$127,Prix!$K$6:$K$127))-1</f>
        <v>6.9999999999998952E-3</v>
      </c>
      <c r="K53" s="148">
        <f>(1+AG53)/(1+LOOKUP($B53,Prix!$B$6:$B$127,Prix!$K$6:$K$127))-1</f>
        <v>6.9999999999998952E-3</v>
      </c>
      <c r="L53" s="148">
        <f>(1+AH53)/(1+LOOKUP($B53,Prix!$B$6:$B$127,Prix!$K$6:$K$127))-1</f>
        <v>6.9999999999998952E-3</v>
      </c>
      <c r="M53" s="148">
        <f>(1+AI53)/(1+LOOKUP($B53,Prix!$B$6:$B$127,Prix!$K$6:$K$127))-1</f>
        <v>6.9999999999998952E-3</v>
      </c>
      <c r="N53" s="148">
        <f>(1+AJ53)/(1+LOOKUP($B53,Prix!$B$6:$B$127,Prix!$K$6:$K$127))-1</f>
        <v>6.9999999999998952E-3</v>
      </c>
      <c r="O53" s="148">
        <f>(1+AK53)/(1+LOOKUP($B53,Prix!$B$6:$B$127,Prix!$K$6:$K$127))-1</f>
        <v>6.9999999999998952E-3</v>
      </c>
      <c r="P53" s="148">
        <f>(1+AL53)/(1+LOOKUP($B53,Prix!$B$6:$B$127,Prix!$K$6:$K$127))-1</f>
        <v>6.9999999999998952E-3</v>
      </c>
      <c r="Q53" s="148">
        <f>(1+AM53)/(1+LOOKUP($B53,Prix!$B$6:$B$127,Prix!$K$6:$K$127))-1</f>
        <v>6.9999999999998952E-3</v>
      </c>
      <c r="R53" s="148">
        <f>(1+AN53)/(1+LOOKUP($B53,Prix!$B$6:$B$127,Prix!$K$6:$K$127))-1</f>
        <v>6.9999999999998952E-3</v>
      </c>
      <c r="S53" s="266">
        <f>(1+AO53)/(1+LOOKUP($B53,Prix!$B$6:$B$127,Prix!$K$6:$K$127))-1</f>
        <v>6.9999999999998952E-3</v>
      </c>
      <c r="T53" s="266">
        <f>(1+AP53)/(1+LOOKUP($B53,Prix!$B$6:$B$127,Prix!$K$6:$K$127))-1</f>
        <v>6.9999999999998952E-3</v>
      </c>
      <c r="U53" s="266">
        <f>(1+AQ53)/(1+LOOKUP($B53,Prix!$B$6:$B$127,Prix!$K$6:$K$127))-1</f>
        <v>6.9999999999998952E-3</v>
      </c>
      <c r="V53" s="266">
        <f>(1+AR53)/(1+LOOKUP($B53,Prix!$B$6:$B$127,Prix!$K$6:$K$127))-1</f>
        <v>6.9998098071808457E-3</v>
      </c>
      <c r="W53" s="266">
        <f>(1+AS53)/(1+LOOKUP($B53,Prix!$B$6:$B$127,Prix!$K$6:$K$127))-1</f>
        <v>7.0156600460042906E-3</v>
      </c>
      <c r="X53" s="266">
        <f>(1+AT53)/(1+LOOKUP($B53,Prix!$B$6:$B$127,Prix!$K$6:$K$127))-1</f>
        <v>6.9999999999998952E-3</v>
      </c>
      <c r="Y53" s="291">
        <f>(C53+1)*(1+Prix!I123)-1</f>
        <v>2.4622499999999992E-2</v>
      </c>
      <c r="Z53" s="117">
        <v>2.4748439580997372E-2</v>
      </c>
      <c r="AA53" s="117">
        <v>2.4748439580997372E-2</v>
      </c>
      <c r="AB53" s="117">
        <v>2.4622499999999992E-2</v>
      </c>
      <c r="AC53" s="117">
        <v>2.4622499999999992E-2</v>
      </c>
      <c r="AD53" s="117">
        <v>2.4622499999999992E-2</v>
      </c>
      <c r="AE53" s="117">
        <v>2.4622499999999992E-2</v>
      </c>
      <c r="AF53" s="117">
        <v>2.4622499999999992E-2</v>
      </c>
      <c r="AG53" s="117">
        <v>2.4622499999999992E-2</v>
      </c>
      <c r="AH53" s="117">
        <v>2.4622499999999992E-2</v>
      </c>
      <c r="AI53" s="117">
        <v>2.4622499999999992E-2</v>
      </c>
      <c r="AJ53" s="117">
        <v>2.4622499999999992E-2</v>
      </c>
      <c r="AK53" s="117">
        <v>2.4622499999999992E-2</v>
      </c>
      <c r="AL53" s="117">
        <v>2.4622499999999992E-2</v>
      </c>
      <c r="AM53" s="117">
        <v>2.4622499999999992E-2</v>
      </c>
      <c r="AN53" s="117">
        <v>2.4622499999999992E-2</v>
      </c>
      <c r="AO53" s="117">
        <v>2.4622499999999992E-2</v>
      </c>
      <c r="AP53" s="117">
        <v>2.4622499999999992E-2</v>
      </c>
      <c r="AQ53" s="117">
        <v>2.4622499999999992E-2</v>
      </c>
      <c r="AR53" s="117">
        <v>2.4622306478806477E-2</v>
      </c>
      <c r="AS53" s="117">
        <v>2.4638434096809325E-2</v>
      </c>
      <c r="AT53" s="120">
        <v>2.4622499999999992E-2</v>
      </c>
    </row>
    <row r="54" spans="2:46" x14ac:dyDescent="0.25">
      <c r="B54" s="146">
        <f t="shared" si="1"/>
        <v>2067</v>
      </c>
      <c r="C54" s="147">
        <v>6.9999999999999993E-3</v>
      </c>
      <c r="D54" s="148">
        <f>(1+Z54)/(1+LOOKUP($B54,Prix!$B$6:$B$127,Prix!$K$6:$K$127))-1</f>
        <v>7.1237735439777516E-3</v>
      </c>
      <c r="E54" s="148">
        <f>(1+AA54)/(1+LOOKUP($B54,Prix!$B$6:$B$127,Prix!$K$6:$K$127))-1</f>
        <v>7.1237735439777516E-3</v>
      </c>
      <c r="F54" s="148">
        <f>(1+AB54)/(1+LOOKUP($B54,Prix!$B$6:$B$127,Prix!$K$6:$K$127))-1</f>
        <v>6.9999999999998952E-3</v>
      </c>
      <c r="G54" s="148">
        <f>(1+AC54)/(1+LOOKUP($B54,Prix!$B$6:$B$127,Prix!$K$6:$K$127))-1</f>
        <v>6.9999999999998952E-3</v>
      </c>
      <c r="H54" s="148">
        <f>(1+AD54)/(1+LOOKUP($B54,Prix!$B$6:$B$127,Prix!$K$6:$K$127))-1</f>
        <v>6.9999999999998952E-3</v>
      </c>
      <c r="I54" s="148">
        <f>(1+AE54)/(1+LOOKUP($B54,Prix!$B$6:$B$127,Prix!$K$6:$K$127))-1</f>
        <v>6.9999999999998952E-3</v>
      </c>
      <c r="J54" s="148">
        <f>(1+AF54)/(1+LOOKUP($B54,Prix!$B$6:$B$127,Prix!$K$6:$K$127))-1</f>
        <v>6.9999999999998952E-3</v>
      </c>
      <c r="K54" s="148">
        <f>(1+AG54)/(1+LOOKUP($B54,Prix!$B$6:$B$127,Prix!$K$6:$K$127))-1</f>
        <v>6.9999999999998952E-3</v>
      </c>
      <c r="L54" s="148">
        <f>(1+AH54)/(1+LOOKUP($B54,Prix!$B$6:$B$127,Prix!$K$6:$K$127))-1</f>
        <v>6.9999999999998952E-3</v>
      </c>
      <c r="M54" s="148">
        <f>(1+AI54)/(1+LOOKUP($B54,Prix!$B$6:$B$127,Prix!$K$6:$K$127))-1</f>
        <v>6.9999999999998952E-3</v>
      </c>
      <c r="N54" s="148">
        <f>(1+AJ54)/(1+LOOKUP($B54,Prix!$B$6:$B$127,Prix!$K$6:$K$127))-1</f>
        <v>6.9999999999998952E-3</v>
      </c>
      <c r="O54" s="148">
        <f>(1+AK54)/(1+LOOKUP($B54,Prix!$B$6:$B$127,Prix!$K$6:$K$127))-1</f>
        <v>6.9999999999998952E-3</v>
      </c>
      <c r="P54" s="148">
        <f>(1+AL54)/(1+LOOKUP($B54,Prix!$B$6:$B$127,Prix!$K$6:$K$127))-1</f>
        <v>6.9999999999998952E-3</v>
      </c>
      <c r="Q54" s="148">
        <f>(1+AM54)/(1+LOOKUP($B54,Prix!$B$6:$B$127,Prix!$K$6:$K$127))-1</f>
        <v>6.9999999999998952E-3</v>
      </c>
      <c r="R54" s="148">
        <f>(1+AN54)/(1+LOOKUP($B54,Prix!$B$6:$B$127,Prix!$K$6:$K$127))-1</f>
        <v>6.9999999999998952E-3</v>
      </c>
      <c r="S54" s="266">
        <f>(1+AO54)/(1+LOOKUP($B54,Prix!$B$6:$B$127,Prix!$K$6:$K$127))-1</f>
        <v>6.9999999999998952E-3</v>
      </c>
      <c r="T54" s="266">
        <f>(1+AP54)/(1+LOOKUP($B54,Prix!$B$6:$B$127,Prix!$K$6:$K$127))-1</f>
        <v>6.9999999999998952E-3</v>
      </c>
      <c r="U54" s="266">
        <f>(1+AQ54)/(1+LOOKUP($B54,Prix!$B$6:$B$127,Prix!$K$6:$K$127))-1</f>
        <v>6.9999999999998952E-3</v>
      </c>
      <c r="V54" s="266">
        <f>(1+AR54)/(1+LOOKUP($B54,Prix!$B$6:$B$127,Prix!$K$6:$K$127))-1</f>
        <v>6.9998428629114429E-3</v>
      </c>
      <c r="W54" s="266">
        <f>(1+AS54)/(1+LOOKUP($B54,Prix!$B$6:$B$127,Prix!$K$6:$K$127))-1</f>
        <v>7.0126911780954426E-3</v>
      </c>
      <c r="X54" s="266">
        <f>(1+AT54)/(1+LOOKUP($B54,Prix!$B$6:$B$127,Prix!$K$6:$K$127))-1</f>
        <v>6.9999999999998952E-3</v>
      </c>
      <c r="Y54" s="291">
        <f>(C54+1)*(1+Prix!I124)-1</f>
        <v>2.4622499999999992E-2</v>
      </c>
      <c r="Z54" s="117">
        <v>2.4748439580997372E-2</v>
      </c>
      <c r="AA54" s="117">
        <v>2.4748439580997372E-2</v>
      </c>
      <c r="AB54" s="117">
        <v>2.4622499999999992E-2</v>
      </c>
      <c r="AC54" s="117">
        <v>2.4622499999999992E-2</v>
      </c>
      <c r="AD54" s="117">
        <v>2.4622499999999992E-2</v>
      </c>
      <c r="AE54" s="117">
        <v>2.4622499999999992E-2</v>
      </c>
      <c r="AF54" s="117">
        <v>2.4622499999999992E-2</v>
      </c>
      <c r="AG54" s="117">
        <v>2.4622499999999992E-2</v>
      </c>
      <c r="AH54" s="117">
        <v>2.4622499999999992E-2</v>
      </c>
      <c r="AI54" s="117">
        <v>2.4622499999999992E-2</v>
      </c>
      <c r="AJ54" s="117">
        <v>2.4622499999999992E-2</v>
      </c>
      <c r="AK54" s="117">
        <v>2.4622499999999992E-2</v>
      </c>
      <c r="AL54" s="117">
        <v>2.4622499999999992E-2</v>
      </c>
      <c r="AM54" s="117">
        <v>2.4622499999999992E-2</v>
      </c>
      <c r="AN54" s="117">
        <v>2.4622499999999992E-2</v>
      </c>
      <c r="AO54" s="117">
        <v>2.4622499999999992E-2</v>
      </c>
      <c r="AP54" s="117">
        <v>2.4622499999999992E-2</v>
      </c>
      <c r="AQ54" s="117">
        <v>2.4622499999999992E-2</v>
      </c>
      <c r="AR54" s="117">
        <v>2.4622340113012564E-2</v>
      </c>
      <c r="AS54" s="117">
        <v>2.4635413273712103E-2</v>
      </c>
      <c r="AT54" s="120">
        <v>2.4622499999999992E-2</v>
      </c>
    </row>
    <row r="55" spans="2:46" x14ac:dyDescent="0.25">
      <c r="B55" s="146">
        <f t="shared" si="1"/>
        <v>2068</v>
      </c>
      <c r="C55" s="147">
        <v>6.9999999999999993E-3</v>
      </c>
      <c r="D55" s="148">
        <f>(1+Z55)/(1+LOOKUP($B55,Prix!$B$6:$B$127,Prix!$K$6:$K$127))-1</f>
        <v>7.1237735439777516E-3</v>
      </c>
      <c r="E55" s="148">
        <f>(1+AA55)/(1+LOOKUP($B55,Prix!$B$6:$B$127,Prix!$K$6:$K$127))-1</f>
        <v>7.1237735439777516E-3</v>
      </c>
      <c r="F55" s="148">
        <f>(1+AB55)/(1+LOOKUP($B55,Prix!$B$6:$B$127,Prix!$K$6:$K$127))-1</f>
        <v>6.9999999999998952E-3</v>
      </c>
      <c r="G55" s="148">
        <f>(1+AC55)/(1+LOOKUP($B55,Prix!$B$6:$B$127,Prix!$K$6:$K$127))-1</f>
        <v>6.9999999999998952E-3</v>
      </c>
      <c r="H55" s="148">
        <f>(1+AD55)/(1+LOOKUP($B55,Prix!$B$6:$B$127,Prix!$K$6:$K$127))-1</f>
        <v>6.9999999999998952E-3</v>
      </c>
      <c r="I55" s="148">
        <f>(1+AE55)/(1+LOOKUP($B55,Prix!$B$6:$B$127,Prix!$K$6:$K$127))-1</f>
        <v>6.9999999999998952E-3</v>
      </c>
      <c r="J55" s="148">
        <f>(1+AF55)/(1+LOOKUP($B55,Prix!$B$6:$B$127,Prix!$K$6:$K$127))-1</f>
        <v>6.9999999999998952E-3</v>
      </c>
      <c r="K55" s="148">
        <f>(1+AG55)/(1+LOOKUP($B55,Prix!$B$6:$B$127,Prix!$K$6:$K$127))-1</f>
        <v>6.9999999999998952E-3</v>
      </c>
      <c r="L55" s="148">
        <f>(1+AH55)/(1+LOOKUP($B55,Prix!$B$6:$B$127,Prix!$K$6:$K$127))-1</f>
        <v>6.9999999999998952E-3</v>
      </c>
      <c r="M55" s="148">
        <f>(1+AI55)/(1+LOOKUP($B55,Prix!$B$6:$B$127,Prix!$K$6:$K$127))-1</f>
        <v>6.9999999999998952E-3</v>
      </c>
      <c r="N55" s="148">
        <f>(1+AJ55)/(1+LOOKUP($B55,Prix!$B$6:$B$127,Prix!$K$6:$K$127))-1</f>
        <v>6.9999999999998952E-3</v>
      </c>
      <c r="O55" s="148">
        <f>(1+AK55)/(1+LOOKUP($B55,Prix!$B$6:$B$127,Prix!$K$6:$K$127))-1</f>
        <v>6.9999999999998952E-3</v>
      </c>
      <c r="P55" s="148">
        <f>(1+AL55)/(1+LOOKUP($B55,Prix!$B$6:$B$127,Prix!$K$6:$K$127))-1</f>
        <v>6.9999999999998952E-3</v>
      </c>
      <c r="Q55" s="148">
        <f>(1+AM55)/(1+LOOKUP($B55,Prix!$B$6:$B$127,Prix!$K$6:$K$127))-1</f>
        <v>6.9999999999998952E-3</v>
      </c>
      <c r="R55" s="148">
        <f>(1+AN55)/(1+LOOKUP($B55,Prix!$B$6:$B$127,Prix!$K$6:$K$127))-1</f>
        <v>6.9999999999998952E-3</v>
      </c>
      <c r="S55" s="266">
        <f>(1+AO55)/(1+LOOKUP($B55,Prix!$B$6:$B$127,Prix!$K$6:$K$127))-1</f>
        <v>6.9999999999998952E-3</v>
      </c>
      <c r="T55" s="266">
        <f>(1+AP55)/(1+LOOKUP($B55,Prix!$B$6:$B$127,Prix!$K$6:$K$127))-1</f>
        <v>6.9999999999998952E-3</v>
      </c>
      <c r="U55" s="266">
        <f>(1+AQ55)/(1+LOOKUP($B55,Prix!$B$6:$B$127,Prix!$K$6:$K$127))-1</f>
        <v>6.9999999999998952E-3</v>
      </c>
      <c r="V55" s="266">
        <f>(1+AR55)/(1+LOOKUP($B55,Prix!$B$6:$B$127,Prix!$K$6:$K$127))-1</f>
        <v>6.9998578021499558E-3</v>
      </c>
      <c r="W55" s="266">
        <f>(1+AS55)/(1+LOOKUP($B55,Prix!$B$6:$B$127,Prix!$K$6:$K$127))-1</f>
        <v>7.0146929115397771E-3</v>
      </c>
      <c r="X55" s="266">
        <f>(1+AT55)/(1+LOOKUP($B55,Prix!$B$6:$B$127,Prix!$K$6:$K$127))-1</f>
        <v>6.9999999999998952E-3</v>
      </c>
      <c r="Y55" s="291">
        <f>(C55+1)*(1+Prix!I125)-1</f>
        <v>2.4622499999999992E-2</v>
      </c>
      <c r="Z55" s="117">
        <v>2.4748439580997372E-2</v>
      </c>
      <c r="AA55" s="117">
        <v>2.4748439580997372E-2</v>
      </c>
      <c r="AB55" s="117">
        <v>2.4622499999999992E-2</v>
      </c>
      <c r="AC55" s="117">
        <v>2.4622499999999992E-2</v>
      </c>
      <c r="AD55" s="117">
        <v>2.4622499999999992E-2</v>
      </c>
      <c r="AE55" s="117">
        <v>2.4622499999999992E-2</v>
      </c>
      <c r="AF55" s="117">
        <v>2.4622499999999992E-2</v>
      </c>
      <c r="AG55" s="117">
        <v>2.4622499999999992E-2</v>
      </c>
      <c r="AH55" s="117">
        <v>2.4622499999999992E-2</v>
      </c>
      <c r="AI55" s="117">
        <v>2.4622499999999992E-2</v>
      </c>
      <c r="AJ55" s="117">
        <v>2.4622499999999992E-2</v>
      </c>
      <c r="AK55" s="117">
        <v>2.4622499999999992E-2</v>
      </c>
      <c r="AL55" s="117">
        <v>2.4622499999999992E-2</v>
      </c>
      <c r="AM55" s="117">
        <v>2.4622499999999992E-2</v>
      </c>
      <c r="AN55" s="117">
        <v>2.4622499999999992E-2</v>
      </c>
      <c r="AO55" s="117">
        <v>2.4622499999999992E-2</v>
      </c>
      <c r="AP55" s="117">
        <v>2.4622499999999992E-2</v>
      </c>
      <c r="AQ55" s="117">
        <v>2.4622499999999992E-2</v>
      </c>
      <c r="AR55" s="117">
        <v>2.4622355313687727E-2</v>
      </c>
      <c r="AS55" s="117">
        <v>2.4637450037491737E-2</v>
      </c>
      <c r="AT55" s="120">
        <v>2.4622499999999992E-2</v>
      </c>
    </row>
    <row r="56" spans="2:46" x14ac:dyDescent="0.25">
      <c r="B56" s="146">
        <f t="shared" si="1"/>
        <v>2069</v>
      </c>
      <c r="C56" s="147">
        <v>6.9999999999999993E-3</v>
      </c>
      <c r="D56" s="148">
        <f>(1+Z56)/(1+LOOKUP($B56,Prix!$B$6:$B$127,Prix!$K$6:$K$127))-1</f>
        <v>7.1237735439777516E-3</v>
      </c>
      <c r="E56" s="148">
        <f>(1+AA56)/(1+LOOKUP($B56,Prix!$B$6:$B$127,Prix!$K$6:$K$127))-1</f>
        <v>7.1237735439777516E-3</v>
      </c>
      <c r="F56" s="148">
        <f>(1+AB56)/(1+LOOKUP($B56,Prix!$B$6:$B$127,Prix!$K$6:$K$127))-1</f>
        <v>6.9999999999998952E-3</v>
      </c>
      <c r="G56" s="148">
        <f>(1+AC56)/(1+LOOKUP($B56,Prix!$B$6:$B$127,Prix!$K$6:$K$127))-1</f>
        <v>6.9999999999998952E-3</v>
      </c>
      <c r="H56" s="148">
        <f>(1+AD56)/(1+LOOKUP($B56,Prix!$B$6:$B$127,Prix!$K$6:$K$127))-1</f>
        <v>6.9999999999998952E-3</v>
      </c>
      <c r="I56" s="148">
        <f>(1+AE56)/(1+LOOKUP($B56,Prix!$B$6:$B$127,Prix!$K$6:$K$127))-1</f>
        <v>6.9999999999998952E-3</v>
      </c>
      <c r="J56" s="148">
        <f>(1+AF56)/(1+LOOKUP($B56,Prix!$B$6:$B$127,Prix!$K$6:$K$127))-1</f>
        <v>6.9999999999998952E-3</v>
      </c>
      <c r="K56" s="148">
        <f>(1+AG56)/(1+LOOKUP($B56,Prix!$B$6:$B$127,Prix!$K$6:$K$127))-1</f>
        <v>6.9999999999998952E-3</v>
      </c>
      <c r="L56" s="148">
        <f>(1+AH56)/(1+LOOKUP($B56,Prix!$B$6:$B$127,Prix!$K$6:$K$127))-1</f>
        <v>6.9999999999998952E-3</v>
      </c>
      <c r="M56" s="148">
        <f>(1+AI56)/(1+LOOKUP($B56,Prix!$B$6:$B$127,Prix!$K$6:$K$127))-1</f>
        <v>6.9999999999998952E-3</v>
      </c>
      <c r="N56" s="148">
        <f>(1+AJ56)/(1+LOOKUP($B56,Prix!$B$6:$B$127,Prix!$K$6:$K$127))-1</f>
        <v>6.9999999999998952E-3</v>
      </c>
      <c r="O56" s="148">
        <f>(1+AK56)/(1+LOOKUP($B56,Prix!$B$6:$B$127,Prix!$K$6:$K$127))-1</f>
        <v>6.9999999999998952E-3</v>
      </c>
      <c r="P56" s="148">
        <f>(1+AL56)/(1+LOOKUP($B56,Prix!$B$6:$B$127,Prix!$K$6:$K$127))-1</f>
        <v>6.9999999999998952E-3</v>
      </c>
      <c r="Q56" s="148">
        <f>(1+AM56)/(1+LOOKUP($B56,Prix!$B$6:$B$127,Prix!$K$6:$K$127))-1</f>
        <v>6.9999999999998952E-3</v>
      </c>
      <c r="R56" s="148">
        <f>(1+AN56)/(1+LOOKUP($B56,Prix!$B$6:$B$127,Prix!$K$6:$K$127))-1</f>
        <v>6.9999999999998952E-3</v>
      </c>
      <c r="S56" s="266">
        <f>(1+AO56)/(1+LOOKUP($B56,Prix!$B$6:$B$127,Prix!$K$6:$K$127))-1</f>
        <v>6.9999999999998952E-3</v>
      </c>
      <c r="T56" s="266">
        <f>(1+AP56)/(1+LOOKUP($B56,Prix!$B$6:$B$127,Prix!$K$6:$K$127))-1</f>
        <v>6.9999999999998952E-3</v>
      </c>
      <c r="U56" s="266">
        <f>(1+AQ56)/(1+LOOKUP($B56,Prix!$B$6:$B$127,Prix!$K$6:$K$127))-1</f>
        <v>6.9999999999998952E-3</v>
      </c>
      <c r="V56" s="266">
        <f>(1+AR56)/(1+LOOKUP($B56,Prix!$B$6:$B$127,Prix!$K$6:$K$127))-1</f>
        <v>6.9998316207975364E-3</v>
      </c>
      <c r="W56" s="266">
        <f>(1+AS56)/(1+LOOKUP($B56,Prix!$B$6:$B$127,Prix!$K$6:$K$127))-1</f>
        <v>7.012357946464487E-3</v>
      </c>
      <c r="X56" s="266">
        <f>(1+AT56)/(1+LOOKUP($B56,Prix!$B$6:$B$127,Prix!$K$6:$K$127))-1</f>
        <v>6.9999999999998952E-3</v>
      </c>
      <c r="Y56" s="291">
        <f>(C56+1)*(1+Prix!I126)-1</f>
        <v>2.4622499999999992E-2</v>
      </c>
      <c r="Z56" s="117">
        <v>2.4748439580997372E-2</v>
      </c>
      <c r="AA56" s="117">
        <v>2.4748439580997372E-2</v>
      </c>
      <c r="AB56" s="117">
        <v>2.4622499999999992E-2</v>
      </c>
      <c r="AC56" s="117">
        <v>2.4622499999999992E-2</v>
      </c>
      <c r="AD56" s="117">
        <v>2.4622499999999992E-2</v>
      </c>
      <c r="AE56" s="117">
        <v>2.4622499999999992E-2</v>
      </c>
      <c r="AF56" s="117">
        <v>2.4622499999999992E-2</v>
      </c>
      <c r="AG56" s="117">
        <v>2.4622499999999992E-2</v>
      </c>
      <c r="AH56" s="117">
        <v>2.4622499999999992E-2</v>
      </c>
      <c r="AI56" s="117">
        <v>2.4622499999999992E-2</v>
      </c>
      <c r="AJ56" s="117">
        <v>2.4622499999999992E-2</v>
      </c>
      <c r="AK56" s="117">
        <v>2.4622499999999992E-2</v>
      </c>
      <c r="AL56" s="117">
        <v>2.4622499999999992E-2</v>
      </c>
      <c r="AM56" s="117">
        <v>2.4622499999999992E-2</v>
      </c>
      <c r="AN56" s="117">
        <v>2.4622499999999992E-2</v>
      </c>
      <c r="AO56" s="117">
        <v>2.4622499999999992E-2</v>
      </c>
      <c r="AP56" s="117">
        <v>2.4622499999999992E-2</v>
      </c>
      <c r="AQ56" s="117">
        <v>2.4622499999999992E-2</v>
      </c>
      <c r="AR56" s="117">
        <v>2.4622328674161587E-2</v>
      </c>
      <c r="AS56" s="117">
        <v>2.4635074210527685E-2</v>
      </c>
      <c r="AT56" s="120">
        <v>2.4622499999999992E-2</v>
      </c>
    </row>
    <row r="57" spans="2:46" ht="15.75" thickBot="1" x14ac:dyDescent="0.3">
      <c r="B57" s="149">
        <f t="shared" si="1"/>
        <v>2070</v>
      </c>
      <c r="C57" s="150">
        <v>6.9999999999999993E-3</v>
      </c>
      <c r="D57" s="151">
        <f>(1+Z57)/(1+LOOKUP($B57,Prix!$B$6:$B$127,Prix!$K$6:$K$127))-1</f>
        <v>7.1237735439777516E-3</v>
      </c>
      <c r="E57" s="151">
        <f>(1+AA57)/(1+LOOKUP($B57,Prix!$B$6:$B$127,Prix!$K$6:$K$127))-1</f>
        <v>7.1237735439777516E-3</v>
      </c>
      <c r="F57" s="151">
        <f>(1+AB57)/(1+LOOKUP($B57,Prix!$B$6:$B$127,Prix!$K$6:$K$127))-1</f>
        <v>6.9999999999998952E-3</v>
      </c>
      <c r="G57" s="151">
        <f>(1+AC57)/(1+LOOKUP($B57,Prix!$B$6:$B$127,Prix!$K$6:$K$127))-1</f>
        <v>6.9999999999998952E-3</v>
      </c>
      <c r="H57" s="151">
        <f>(1+AD57)/(1+LOOKUP($B57,Prix!$B$6:$B$127,Prix!$K$6:$K$127))-1</f>
        <v>6.9999999999998952E-3</v>
      </c>
      <c r="I57" s="151">
        <f>(1+AE57)/(1+LOOKUP($B57,Prix!$B$6:$B$127,Prix!$K$6:$K$127))-1</f>
        <v>6.9999999999998952E-3</v>
      </c>
      <c r="J57" s="151">
        <f>(1+AF57)/(1+LOOKUP($B57,Prix!$B$6:$B$127,Prix!$K$6:$K$127))-1</f>
        <v>6.9999999999998952E-3</v>
      </c>
      <c r="K57" s="151">
        <f>(1+AG57)/(1+LOOKUP($B57,Prix!$B$6:$B$127,Prix!$K$6:$K$127))-1</f>
        <v>6.9999999999998952E-3</v>
      </c>
      <c r="L57" s="151">
        <f>(1+AH57)/(1+LOOKUP($B57,Prix!$B$6:$B$127,Prix!$K$6:$K$127))-1</f>
        <v>6.9999999999998952E-3</v>
      </c>
      <c r="M57" s="151">
        <f>(1+AI57)/(1+LOOKUP($B57,Prix!$B$6:$B$127,Prix!$K$6:$K$127))-1</f>
        <v>6.9999999999998952E-3</v>
      </c>
      <c r="N57" s="151">
        <f>(1+AJ57)/(1+LOOKUP($B57,Prix!$B$6:$B$127,Prix!$K$6:$K$127))-1</f>
        <v>6.9999999999998952E-3</v>
      </c>
      <c r="O57" s="151">
        <f>(1+AK57)/(1+LOOKUP($B57,Prix!$B$6:$B$127,Prix!$K$6:$K$127))-1</f>
        <v>6.9999999999998952E-3</v>
      </c>
      <c r="P57" s="151">
        <f>(1+AL57)/(1+LOOKUP($B57,Prix!$B$6:$B$127,Prix!$K$6:$K$127))-1</f>
        <v>6.9999999999998952E-3</v>
      </c>
      <c r="Q57" s="151">
        <f>(1+AM57)/(1+LOOKUP($B57,Prix!$B$6:$B$127,Prix!$K$6:$K$127))-1</f>
        <v>6.9999999999998952E-3</v>
      </c>
      <c r="R57" s="151">
        <f>(1+AN57)/(1+LOOKUP($B57,Prix!$B$6:$B$127,Prix!$K$6:$K$127))-1</f>
        <v>6.9999999999998952E-3</v>
      </c>
      <c r="S57" s="267">
        <f>(1+AO57)/(1+LOOKUP($B57,Prix!$B$6:$B$127,Prix!$K$6:$K$127))-1</f>
        <v>6.9999999999998952E-3</v>
      </c>
      <c r="T57" s="267">
        <f>(1+AP57)/(1+LOOKUP($B57,Prix!$B$6:$B$127,Prix!$K$6:$K$127))-1</f>
        <v>6.9999999999998952E-3</v>
      </c>
      <c r="U57" s="267">
        <f>(1+AQ57)/(1+LOOKUP($B57,Prix!$B$6:$B$127,Prix!$K$6:$K$127))-1</f>
        <v>6.9999999999998952E-3</v>
      </c>
      <c r="V57" s="267">
        <f>(1+AR57)/(1+LOOKUP($B57,Prix!$B$6:$B$127,Prix!$K$6:$K$127))-1</f>
        <v>7.0000689395544047E-3</v>
      </c>
      <c r="W57" s="267">
        <f>(1+AS57)/(1+LOOKUP($B57,Prix!$B$6:$B$127,Prix!$K$6:$K$127))-1</f>
        <v>7.0192219080214002E-3</v>
      </c>
      <c r="X57" s="267">
        <f>(1+AT57)/(1+LOOKUP($B57,Prix!$B$6:$B$127,Prix!$K$6:$K$127))-1</f>
        <v>6.9999999999998952E-3</v>
      </c>
      <c r="Y57" s="292">
        <f>(C57+1)*(1+Prix!I127)-1</f>
        <v>2.4622499999999992E-2</v>
      </c>
      <c r="Z57" s="125">
        <v>2.4748439580997372E-2</v>
      </c>
      <c r="AA57" s="125">
        <v>2.4748439580997372E-2</v>
      </c>
      <c r="AB57" s="125">
        <v>2.4622499999999992E-2</v>
      </c>
      <c r="AC57" s="125">
        <v>2.4622499999999992E-2</v>
      </c>
      <c r="AD57" s="125">
        <v>2.4622499999999992E-2</v>
      </c>
      <c r="AE57" s="125">
        <v>2.4622499999999992E-2</v>
      </c>
      <c r="AF57" s="125">
        <v>2.4622499999999992E-2</v>
      </c>
      <c r="AG57" s="125">
        <v>2.4622499999999992E-2</v>
      </c>
      <c r="AH57" s="125">
        <v>2.4622499999999992E-2</v>
      </c>
      <c r="AI57" s="125">
        <v>2.4622499999999992E-2</v>
      </c>
      <c r="AJ57" s="125">
        <v>2.4622499999999992E-2</v>
      </c>
      <c r="AK57" s="125">
        <v>2.4622499999999992E-2</v>
      </c>
      <c r="AL57" s="125">
        <v>2.4622499999999992E-2</v>
      </c>
      <c r="AM57" s="125">
        <v>2.4622499999999992E-2</v>
      </c>
      <c r="AN57" s="125">
        <v>2.4622499999999992E-2</v>
      </c>
      <c r="AO57" s="125">
        <v>2.4622499999999992E-2</v>
      </c>
      <c r="AP57" s="125">
        <v>2.4622499999999992E-2</v>
      </c>
      <c r="AQ57" s="125">
        <v>2.4622499999999992E-2</v>
      </c>
      <c r="AR57" s="125">
        <v>2.4622570145996781E-2</v>
      </c>
      <c r="AS57" s="125">
        <v>2.464205829141175E-2</v>
      </c>
      <c r="AT57" s="127">
        <v>2.4622499999999992E-2</v>
      </c>
    </row>
  </sheetData>
  <mergeCells count="3">
    <mergeCell ref="B4:B5"/>
    <mergeCell ref="C4:X4"/>
    <mergeCell ref="Y4:AT4"/>
  </mergeCells>
  <pageMargins left="0.7" right="0.7" top="0.75" bottom="0.75" header="0.3" footer="0.3"/>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E83415-51B8-4E12-A6C1-219E423665D5}">
  <dimension ref="B1:AT57"/>
  <sheetViews>
    <sheetView topLeftCell="S45" zoomScaleNormal="100" workbookViewId="0">
      <selection activeCell="Y45" sqref="Y1:Y1048576"/>
    </sheetView>
  </sheetViews>
  <sheetFormatPr baseColWidth="10" defaultColWidth="10.85546875" defaultRowHeight="15" x14ac:dyDescent="0.25"/>
  <cols>
    <col min="1" max="1" width="2.42578125" style="1" customWidth="1"/>
    <col min="2" max="2" width="7.7109375" style="1" customWidth="1"/>
    <col min="3" max="3" width="10.85546875" style="2"/>
    <col min="4" max="4" width="11.7109375" style="3" customWidth="1"/>
    <col min="5" max="25" width="10.85546875" style="3"/>
    <col min="26" max="16384" width="10.85546875" style="1"/>
  </cols>
  <sheetData>
    <row r="1" spans="2:46" ht="23.25" x14ac:dyDescent="0.35">
      <c r="B1" s="58" t="s">
        <v>1</v>
      </c>
    </row>
    <row r="3" spans="2:46" ht="15.75" thickBot="1" x14ac:dyDescent="0.3">
      <c r="B3" s="207" t="s">
        <v>103</v>
      </c>
      <c r="C3" s="4"/>
      <c r="D3" s="5"/>
      <c r="E3" s="5"/>
      <c r="F3" s="5"/>
      <c r="G3" s="5"/>
      <c r="H3" s="5"/>
      <c r="I3" s="5"/>
      <c r="J3" s="215"/>
      <c r="K3" s="162"/>
      <c r="L3" s="162"/>
      <c r="M3" s="162"/>
      <c r="N3" s="162"/>
      <c r="O3" s="162"/>
      <c r="P3" s="162"/>
      <c r="Q3" s="162"/>
      <c r="R3" s="162"/>
      <c r="S3" s="162"/>
      <c r="T3" s="162"/>
      <c r="U3" s="162"/>
      <c r="V3" s="162"/>
      <c r="W3" s="162"/>
      <c r="X3" s="162"/>
      <c r="Y3" s="162"/>
      <c r="Z3" s="162"/>
      <c r="AA3" s="162"/>
      <c r="AB3" s="162"/>
      <c r="AC3" s="162"/>
    </row>
    <row r="4" spans="2:46" ht="27.75" customHeight="1" x14ac:dyDescent="0.2">
      <c r="B4" s="400" t="s">
        <v>0</v>
      </c>
      <c r="C4" s="402" t="s">
        <v>4</v>
      </c>
      <c r="D4" s="403"/>
      <c r="E4" s="403"/>
      <c r="F4" s="403"/>
      <c r="G4" s="403"/>
      <c r="H4" s="403"/>
      <c r="I4" s="403"/>
      <c r="J4" s="403"/>
      <c r="K4" s="403"/>
      <c r="L4" s="403"/>
      <c r="M4" s="403"/>
      <c r="N4" s="403"/>
      <c r="O4" s="403"/>
      <c r="P4" s="403"/>
      <c r="Q4" s="403"/>
      <c r="R4" s="403"/>
      <c r="S4" s="403"/>
      <c r="T4" s="403"/>
      <c r="U4" s="403"/>
      <c r="V4" s="403"/>
      <c r="W4" s="403"/>
      <c r="X4" s="403"/>
      <c r="Y4" s="404" t="s">
        <v>3</v>
      </c>
      <c r="Z4" s="403"/>
      <c r="AA4" s="403"/>
      <c r="AB4" s="403"/>
      <c r="AC4" s="403"/>
      <c r="AD4" s="403"/>
      <c r="AE4" s="403"/>
      <c r="AF4" s="403"/>
      <c r="AG4" s="403"/>
      <c r="AH4" s="403"/>
      <c r="AI4" s="403"/>
      <c r="AJ4" s="403"/>
      <c r="AK4" s="403"/>
      <c r="AL4" s="403"/>
      <c r="AM4" s="403"/>
      <c r="AN4" s="403"/>
      <c r="AO4" s="403"/>
      <c r="AP4" s="403"/>
      <c r="AQ4" s="403"/>
      <c r="AR4" s="403"/>
      <c r="AS4" s="403"/>
      <c r="AT4" s="405"/>
    </row>
    <row r="5" spans="2:46" s="6" customFormat="1" ht="44.25" customHeight="1" thickBot="1" x14ac:dyDescent="0.25">
      <c r="B5" s="401"/>
      <c r="C5" s="7" t="s">
        <v>2</v>
      </c>
      <c r="D5" s="8" t="str">
        <f>Z5</f>
        <v>CNAV</v>
      </c>
      <c r="E5" s="8" t="str">
        <f t="shared" ref="E5:X5" si="0">AA5</f>
        <v>MSA_SA</v>
      </c>
      <c r="F5" s="8" t="str">
        <f t="shared" si="0"/>
        <v>FPE civils et militaires</v>
      </c>
      <c r="G5" s="8" t="str">
        <f t="shared" si="0"/>
        <v>FSPOEIE</v>
      </c>
      <c r="H5" s="8" t="str">
        <f t="shared" si="0"/>
        <v>CNRACL</v>
      </c>
      <c r="I5" s="8" t="str">
        <f t="shared" si="0"/>
        <v>CANSSM</v>
      </c>
      <c r="J5" s="8" t="str">
        <f t="shared" si="0"/>
        <v>SNCF</v>
      </c>
      <c r="K5" s="8" t="str">
        <f t="shared" si="0"/>
        <v>RATP</v>
      </c>
      <c r="L5" s="8" t="str">
        <f t="shared" si="0"/>
        <v>ENIM</v>
      </c>
      <c r="M5" s="8" t="str">
        <f t="shared" si="0"/>
        <v>CNIEG</v>
      </c>
      <c r="N5" s="8" t="str">
        <f t="shared" si="0"/>
        <v>CRPCEN</v>
      </c>
      <c r="O5" s="8" t="str">
        <f t="shared" si="0"/>
        <v>BDF</v>
      </c>
      <c r="P5" s="8" t="str">
        <f t="shared" si="0"/>
        <v>MSA_EXA</v>
      </c>
      <c r="Q5" s="8" t="str">
        <f t="shared" si="0"/>
        <v>Régime général des non salariés</v>
      </c>
      <c r="R5" s="8" t="str">
        <f t="shared" si="0"/>
        <v>Auto-entrepreneurs SSI</v>
      </c>
      <c r="S5" s="265" t="str">
        <f t="shared" si="0"/>
        <v>CNAVPL_RB</v>
      </c>
      <c r="T5" s="265" t="str">
        <f t="shared" si="0"/>
        <v>Auto-entrepreneurs CNAVPL</v>
      </c>
      <c r="U5" s="265" t="str">
        <f t="shared" si="0"/>
        <v>CNBF_RB</v>
      </c>
      <c r="V5" s="265" t="str">
        <f t="shared" si="0"/>
        <v>CRPNPAC</v>
      </c>
      <c r="W5" s="265" t="str">
        <f t="shared" si="0"/>
        <v>AGIRC-ARRCO</v>
      </c>
      <c r="X5" s="265" t="str">
        <f t="shared" si="0"/>
        <v>IRCANTEC</v>
      </c>
      <c r="Y5" s="290" t="str">
        <f>C5</f>
        <v>SMPT Ensemble</v>
      </c>
      <c r="Z5" s="8" t="s">
        <v>50</v>
      </c>
      <c r="AA5" s="8" t="s">
        <v>78</v>
      </c>
      <c r="AB5" s="8" t="s">
        <v>61</v>
      </c>
      <c r="AC5" s="8" t="s">
        <v>51</v>
      </c>
      <c r="AD5" s="8" t="s">
        <v>52</v>
      </c>
      <c r="AE5" s="8" t="s">
        <v>53</v>
      </c>
      <c r="AF5" s="8" t="s">
        <v>54</v>
      </c>
      <c r="AG5" s="8" t="s">
        <v>55</v>
      </c>
      <c r="AH5" s="8" t="s">
        <v>56</v>
      </c>
      <c r="AI5" s="8" t="s">
        <v>57</v>
      </c>
      <c r="AJ5" s="8" t="s">
        <v>58</v>
      </c>
      <c r="AK5" s="8" t="s">
        <v>59</v>
      </c>
      <c r="AL5" s="8" t="s">
        <v>79</v>
      </c>
      <c r="AM5" s="8" t="s">
        <v>80</v>
      </c>
      <c r="AN5" s="8" t="s">
        <v>88</v>
      </c>
      <c r="AO5" s="265" t="s">
        <v>81</v>
      </c>
      <c r="AP5" s="265" t="s">
        <v>92</v>
      </c>
      <c r="AQ5" s="265" t="s">
        <v>82</v>
      </c>
      <c r="AR5" s="265" t="s">
        <v>89</v>
      </c>
      <c r="AS5" s="265" t="s">
        <v>91</v>
      </c>
      <c r="AT5" s="9" t="s">
        <v>90</v>
      </c>
    </row>
    <row r="6" spans="2:46" x14ac:dyDescent="0.25">
      <c r="B6" s="346">
        <v>2019</v>
      </c>
      <c r="C6" s="347">
        <v>6.0999999999999995E-3</v>
      </c>
      <c r="D6" s="348"/>
      <c r="E6" s="348"/>
      <c r="F6" s="348"/>
      <c r="G6" s="348"/>
      <c r="H6" s="348"/>
      <c r="I6" s="348"/>
      <c r="J6" s="348"/>
      <c r="K6" s="348"/>
      <c r="L6" s="348"/>
      <c r="M6" s="348"/>
      <c r="N6" s="348"/>
      <c r="O6" s="348"/>
      <c r="P6" s="348"/>
      <c r="Q6" s="348"/>
      <c r="R6" s="349"/>
      <c r="S6" s="349"/>
      <c r="T6" s="349"/>
      <c r="U6" s="349"/>
      <c r="V6" s="349"/>
      <c r="W6" s="349"/>
      <c r="X6" s="349"/>
      <c r="Y6" s="350"/>
      <c r="Z6" s="351"/>
      <c r="AA6" s="351"/>
      <c r="AB6" s="351"/>
      <c r="AC6" s="351"/>
      <c r="AD6" s="351"/>
      <c r="AE6" s="351"/>
      <c r="AF6" s="351"/>
      <c r="AG6" s="351"/>
      <c r="AH6" s="351"/>
      <c r="AI6" s="351"/>
      <c r="AJ6" s="351"/>
      <c r="AK6" s="351"/>
      <c r="AL6" s="351"/>
      <c r="AM6" s="351"/>
      <c r="AN6" s="351"/>
      <c r="AO6" s="351"/>
      <c r="AP6" s="351"/>
      <c r="AQ6" s="351"/>
      <c r="AR6" s="351"/>
      <c r="AS6" s="351"/>
      <c r="AT6" s="352"/>
    </row>
    <row r="7" spans="2:46" x14ac:dyDescent="0.25">
      <c r="B7" s="146">
        <f t="shared" ref="B7:B57" si="1">B6+1</f>
        <v>2020</v>
      </c>
      <c r="C7" s="147">
        <v>-3.78E-2</v>
      </c>
      <c r="D7" s="148">
        <f>(1+Z7)/(1+LOOKUP($B7,Prix!$B$6:$B$127,Prix!$K$6:$K$127))-1</f>
        <v>-5.0256001145803531E-2</v>
      </c>
      <c r="E7" s="148">
        <f>(1+AA7)/(1+LOOKUP($B7,Prix!$B$6:$B$127,Prix!$K$6:$K$127))-1</f>
        <v>-5.079443815181317E-2</v>
      </c>
      <c r="F7" s="148">
        <f>(1+AB7)/(1+LOOKUP($B7,Prix!$B$6:$B$127,Prix!$K$6:$K$127))-1</f>
        <v>7.7779240881183931E-3</v>
      </c>
      <c r="G7" s="148">
        <f>(1+AC7)/(1+LOOKUP($B7,Prix!$B$6:$B$127,Prix!$K$6:$K$127))-1</f>
        <v>-6.040713161326039E-5</v>
      </c>
      <c r="H7" s="148">
        <f>(1+AD7)/(1+LOOKUP($B7,Prix!$B$6:$B$127,Prix!$K$6:$K$127))-1</f>
        <v>1.1024165537308006E-2</v>
      </c>
      <c r="I7" s="148">
        <f>(1+AE7)/(1+LOOKUP($B7,Prix!$B$6:$B$127,Prix!$K$6:$K$127))-1</f>
        <v>-1.5812891950583885E-2</v>
      </c>
      <c r="J7" s="148">
        <f>(1+AF7)/(1+LOOKUP($B7,Prix!$B$6:$B$127,Prix!$K$6:$K$127))-1</f>
        <v>-8.2249345423992981E-2</v>
      </c>
      <c r="K7" s="148">
        <f>(1+AG7)/(1+LOOKUP($B7,Prix!$B$6:$B$127,Prix!$K$6:$K$127))-1</f>
        <v>-6.8992429062673E-2</v>
      </c>
      <c r="L7" s="148">
        <f>(1+AH7)/(1+LOOKUP($B7,Prix!$B$6:$B$127,Prix!$K$6:$K$127))-1</f>
        <v>-2.599229016062754E-2</v>
      </c>
      <c r="M7" s="148">
        <f>(1+AI7)/(1+LOOKUP($B7,Prix!$B$6:$B$127,Prix!$K$6:$K$127))-1</f>
        <v>-1.4316741402334521E-2</v>
      </c>
      <c r="N7" s="148">
        <f>(1+AJ7)/(1+LOOKUP($B7,Prix!$B$6:$B$127,Prix!$K$6:$K$127))-1</f>
        <v>-9.0723690773885535E-2</v>
      </c>
      <c r="O7" s="148">
        <f>(1+AK7)/(1+LOOKUP($B7,Prix!$B$6:$B$127,Prix!$K$6:$K$127))-1</f>
        <v>1.9341186358811546E-2</v>
      </c>
      <c r="P7" s="148">
        <f>(1+AL7)/(1+LOOKUP($B7,Prix!$B$6:$B$127,Prix!$K$6:$K$127))-1</f>
        <v>1.4448122129930629E-2</v>
      </c>
      <c r="Q7" s="148">
        <f>(1+AM7)/(1+LOOKUP($B7,Prix!$B$6:$B$127,Prix!$K$6:$K$127))-1</f>
        <v>-2.8225186344183362E-2</v>
      </c>
      <c r="R7" s="148">
        <f>(1+AN7)/(1+LOOKUP($B7,Prix!$B$6:$B$127,Prix!$K$6:$K$127))-1</f>
        <v>0.44483181144179418</v>
      </c>
      <c r="S7" s="266">
        <f>(1+AO7)/(1+LOOKUP($B7,Prix!$B$6:$B$127,Prix!$K$6:$K$127))-1</f>
        <v>-5.4600862618622736E-2</v>
      </c>
      <c r="T7" s="266">
        <f>(1+AP7)/(1+LOOKUP($B7,Prix!$B$6:$B$127,Prix!$K$6:$K$127))-1</f>
        <v>0.14842662832197018</v>
      </c>
      <c r="U7" s="266">
        <f>(1+AQ7)/(1+LOOKUP($B7,Prix!$B$6:$B$127,Prix!$K$6:$K$127))-1</f>
        <v>-5.6004380624263272E-2</v>
      </c>
      <c r="V7" s="266">
        <f>(1+AR7)/(1+LOOKUP($B7,Prix!$B$6:$B$127,Prix!$K$6:$K$127))-1</f>
        <v>-4.7741812279195051E-3</v>
      </c>
      <c r="W7" s="266">
        <f>(1+AS7)/(1+LOOKUP($B7,Prix!$B$6:$B$127,Prix!$K$6:$K$127))-1</f>
        <v>-5.0256001145803531E-2</v>
      </c>
      <c r="X7" s="266">
        <f>(1+AT7)/(1+LOOKUP($B7,Prix!$B$6:$B$127,Prix!$K$6:$K$127))-1</f>
        <v>1.8640363769351076E-2</v>
      </c>
      <c r="Y7" s="291">
        <v>-4.5699999999999998E-2</v>
      </c>
      <c r="Z7" s="117">
        <v>-4.5699999999999963E-2</v>
      </c>
      <c r="AA7" s="117">
        <v>-4.6241019933218719E-2</v>
      </c>
      <c r="AB7" s="117">
        <v>1.2612318811749512E-2</v>
      </c>
      <c r="AC7" s="117">
        <v>4.7363864636491559E-3</v>
      </c>
      <c r="AD7" s="117">
        <v>1.5874132751820813E-2</v>
      </c>
      <c r="AE7" s="117">
        <v>-1.1091664338334861E-2</v>
      </c>
      <c r="AF7" s="117">
        <v>-7.784681901808288E-2</v>
      </c>
      <c r="AG7" s="117">
        <v>-6.4526308123704634E-2</v>
      </c>
      <c r="AH7" s="117">
        <v>-2.1319893970282222E-2</v>
      </c>
      <c r="AI7" s="117">
        <v>-9.5883366311665386E-3</v>
      </c>
      <c r="AJ7" s="117">
        <v>-8.6361816509153089E-2</v>
      </c>
      <c r="AK7" s="117">
        <v>2.4231051015622507E-2</v>
      </c>
      <c r="AL7" s="117">
        <v>1.9314514349684675E-2</v>
      </c>
      <c r="AM7" s="117">
        <v>-2.3563501542994469E-2</v>
      </c>
      <c r="AN7" s="117">
        <v>0.45176279010168963</v>
      </c>
      <c r="AO7" s="117">
        <v>-5.0065704135549782E-2</v>
      </c>
      <c r="AP7" s="117">
        <v>0.15393572660615895</v>
      </c>
      <c r="AQ7" s="117">
        <v>-5.1475954934079304E-2</v>
      </c>
      <c r="AR7" s="117">
        <v>0</v>
      </c>
      <c r="AS7" s="117">
        <v>-4.5699999999999963E-2</v>
      </c>
      <c r="AT7" s="120">
        <v>2.3526866521770495E-2</v>
      </c>
    </row>
    <row r="8" spans="2:46" x14ac:dyDescent="0.25">
      <c r="B8" s="146">
        <f t="shared" si="1"/>
        <v>2021</v>
      </c>
      <c r="C8" s="147">
        <v>3.32E-2</v>
      </c>
      <c r="D8" s="148">
        <f>(1+Z8)/(1+LOOKUP($B8,Prix!$B$6:$B$127,Prix!$K$6:$K$127))-1</f>
        <v>4.975960544856739E-2</v>
      </c>
      <c r="E8" s="148">
        <f>(1+AA8)/(1+LOOKUP($B8,Prix!$B$6:$B$127,Prix!$K$6:$K$127))-1</f>
        <v>4.9367417625818755E-2</v>
      </c>
      <c r="F8" s="148">
        <f>(1+AB8)/(1+LOOKUP($B8,Prix!$B$6:$B$127,Prix!$K$6:$K$127))-1</f>
        <v>-1.563737887633132E-2</v>
      </c>
      <c r="G8" s="148">
        <f>(1+AC8)/(1+LOOKUP($B8,Prix!$B$6:$B$127,Prix!$K$6:$K$127))-1</f>
        <v>-1.2757322618370814E-3</v>
      </c>
      <c r="H8" s="148">
        <f>(1+AD8)/(1+LOOKUP($B8,Prix!$B$6:$B$127,Prix!$K$6:$K$127))-1</f>
        <v>2.7920393749242711E-2</v>
      </c>
      <c r="I8" s="148">
        <f>(1+AE8)/(1+LOOKUP($B8,Prix!$B$6:$B$127,Prix!$K$6:$K$127))-1</f>
        <v>5.0320894907380787E-2</v>
      </c>
      <c r="J8" s="148">
        <f>(1+AF8)/(1+LOOKUP($B8,Prix!$B$6:$B$127,Prix!$K$6:$K$127))-1</f>
        <v>7.3143569706112688E-2</v>
      </c>
      <c r="K8" s="148">
        <f>(1+AG8)/(1+LOOKUP($B8,Prix!$B$6:$B$127,Prix!$K$6:$K$127))-1</f>
        <v>2.0237978404286538E-2</v>
      </c>
      <c r="L8" s="148">
        <f>(1+AH8)/(1+LOOKUP($B8,Prix!$B$6:$B$127,Prix!$K$6:$K$127))-1</f>
        <v>2.4879085284428504E-2</v>
      </c>
      <c r="M8" s="148">
        <f>(1+AI8)/(1+LOOKUP($B8,Prix!$B$6:$B$127,Prix!$K$6:$K$127))-1</f>
        <v>-4.8283134883916445E-2</v>
      </c>
      <c r="N8" s="148">
        <f>(1+AJ8)/(1+LOOKUP($B8,Prix!$B$6:$B$127,Prix!$K$6:$K$127))-1</f>
        <v>8.0211040945203038E-2</v>
      </c>
      <c r="O8" s="148">
        <f>(1+AK8)/(1+LOOKUP($B8,Prix!$B$6:$B$127,Prix!$K$6:$K$127))-1</f>
        <v>2.6741737310149283E-2</v>
      </c>
      <c r="P8" s="148">
        <f>(1+AL8)/(1+LOOKUP($B8,Prix!$B$6:$B$127,Prix!$K$6:$K$127))-1</f>
        <v>3.4363352576112227E-3</v>
      </c>
      <c r="Q8" s="148">
        <f>(1+AM8)/(1+LOOKUP($B8,Prix!$B$6:$B$127,Prix!$K$6:$K$127))-1</f>
        <v>2.2366415827450137E-2</v>
      </c>
      <c r="R8" s="148">
        <f>(1+AN8)/(1+LOOKUP($B8,Prix!$B$6:$B$127,Prix!$K$6:$K$127))-1</f>
        <v>-9.6599203097606612E-2</v>
      </c>
      <c r="S8" s="266">
        <f>(1+AO8)/(1+LOOKUP($B8,Prix!$B$6:$B$127,Prix!$K$6:$K$127))-1</f>
        <v>3.3382956343768422E-2</v>
      </c>
      <c r="T8" s="266">
        <f>(1+AP8)/(1+LOOKUP($B8,Prix!$B$6:$B$127,Prix!$K$6:$K$127))-1</f>
        <v>-8.8132240124857208E-2</v>
      </c>
      <c r="U8" s="266">
        <f>(1+AQ8)/(1+LOOKUP($B8,Prix!$B$6:$B$127,Prix!$K$6:$K$127))-1</f>
        <v>7.0980808910956483E-2</v>
      </c>
      <c r="V8" s="266">
        <f>(1+AR8)/(1+LOOKUP($B8,Prix!$B$6:$B$127,Prix!$K$6:$K$127))-1</f>
        <v>-1.6157820573038939E-2</v>
      </c>
      <c r="W8" s="266">
        <f>(1+AS8)/(1+LOOKUP($B8,Prix!$B$6:$B$127,Prix!$K$6:$K$127))-1</f>
        <v>4.975960544856739E-2</v>
      </c>
      <c r="X8" s="266">
        <f>(1+AT8)/(1+LOOKUP($B8,Prix!$B$6:$B$127,Prix!$K$6:$K$127))-1</f>
        <v>5.2653187303630666E-4</v>
      </c>
      <c r="Y8" s="291">
        <v>6.7000000000000004E-2</v>
      </c>
      <c r="Z8" s="117">
        <v>6.6999999999999948E-2</v>
      </c>
      <c r="AA8" s="117">
        <v>6.6601371204701554E-2</v>
      </c>
      <c r="AB8" s="117">
        <v>5.28989006154168E-4</v>
      </c>
      <c r="AC8" s="117">
        <v>1.5126499577269525E-2</v>
      </c>
      <c r="AD8" s="117">
        <v>4.4802118921100753E-2</v>
      </c>
      <c r="AE8" s="117">
        <v>6.7570507618549325E-2</v>
      </c>
      <c r="AF8" s="117">
        <v>9.0768003391728191E-2</v>
      </c>
      <c r="AG8" s="117">
        <v>3.6993533859794647E-2</v>
      </c>
      <c r="AH8" s="117">
        <v>4.1710862489519718E-2</v>
      </c>
      <c r="AI8" s="117">
        <v>-3.2652914240360098E-2</v>
      </c>
      <c r="AJ8" s="117">
        <v>9.7951545007322283E-2</v>
      </c>
      <c r="AK8" s="117">
        <v>4.360410519111424E-2</v>
      </c>
      <c r="AL8" s="117">
        <v>1.9915954245896206E-2</v>
      </c>
      <c r="AM8" s="117">
        <v>3.9156927001165354E-2</v>
      </c>
      <c r="AN8" s="117">
        <v>-8.176248610465231E-2</v>
      </c>
      <c r="AO8" s="117">
        <v>5.0354394183081741E-2</v>
      </c>
      <c r="AP8" s="117">
        <v>-7.3156468645956818E-2</v>
      </c>
      <c r="AQ8" s="117">
        <v>8.8569723179330762E-2</v>
      </c>
      <c r="AR8" s="117">
        <v>0</v>
      </c>
      <c r="AS8" s="117">
        <v>6.6999999999999948E-2</v>
      </c>
      <c r="AT8" s="120">
        <v>1.6958362626608547E-2</v>
      </c>
    </row>
    <row r="9" spans="2:46" x14ac:dyDescent="0.25">
      <c r="B9" s="146">
        <f t="shared" si="1"/>
        <v>2022</v>
      </c>
      <c r="C9" s="147">
        <v>-2.0000000000000001E-4</v>
      </c>
      <c r="D9" s="148">
        <f>(1+Z9)/(1+LOOKUP($B9,Prix!$B$6:$B$127,Prix!$K$6:$K$127))-1</f>
        <v>4.1657185047672129E-5</v>
      </c>
      <c r="E9" s="148">
        <f>(1+AA9)/(1+LOOKUP($B9,Prix!$B$6:$B$127,Prix!$K$6:$K$127))-1</f>
        <v>4.1657185047894174E-5</v>
      </c>
      <c r="F9" s="148">
        <f>(1+AB9)/(1+LOOKUP($B9,Prix!$B$6:$B$127,Prix!$K$6:$K$127))-1</f>
        <v>-2.8350085034723693E-2</v>
      </c>
      <c r="G9" s="148">
        <f>(1+AC9)/(1+LOOKUP($B9,Prix!$B$6:$B$127,Prix!$K$6:$K$127))-1</f>
        <v>-1.1616202602985903E-2</v>
      </c>
      <c r="H9" s="148">
        <f>(1+AD9)/(1+LOOKUP($B9,Prix!$B$6:$B$127,Prix!$K$6:$K$127))-1</f>
        <v>-1.3651354963357343E-2</v>
      </c>
      <c r="I9" s="148">
        <f>(1+AE9)/(1+LOOKUP($B9,Prix!$B$6:$B$127,Prix!$K$6:$K$127))-1</f>
        <v>-4.2839469903822591E-3</v>
      </c>
      <c r="J9" s="148">
        <f>(1+AF9)/(1+LOOKUP($B9,Prix!$B$6:$B$127,Prix!$K$6:$K$127))-1</f>
        <v>4.7391512828317106E-2</v>
      </c>
      <c r="K9" s="148">
        <f>(1+AG9)/(1+LOOKUP($B9,Prix!$B$6:$B$127,Prix!$K$6:$K$127))-1</f>
        <v>-1.1711784641663447E-2</v>
      </c>
      <c r="L9" s="148">
        <f>(1+AH9)/(1+LOOKUP($B9,Prix!$B$6:$B$127,Prix!$K$6:$K$127))-1</f>
        <v>-1.9351979437106537E-2</v>
      </c>
      <c r="M9" s="148">
        <f>(1+AI9)/(1+LOOKUP($B9,Prix!$B$6:$B$127,Prix!$K$6:$K$127))-1</f>
        <v>-7.17947954230439E-2</v>
      </c>
      <c r="N9" s="148">
        <f>(1+AJ9)/(1+LOOKUP($B9,Prix!$B$6:$B$127,Prix!$K$6:$K$127))-1</f>
        <v>-8.7824814466925694E-2</v>
      </c>
      <c r="O9" s="148">
        <f>(1+AK9)/(1+LOOKUP($B9,Prix!$B$6:$B$127,Prix!$K$6:$K$127))-1</f>
        <v>-0.11281985110346193</v>
      </c>
      <c r="P9" s="148">
        <f>(1+AL9)/(1+LOOKUP($B9,Prix!$B$6:$B$127,Prix!$K$6:$K$127))-1</f>
        <v>-4.9859052832444961E-3</v>
      </c>
      <c r="Q9" s="148">
        <f>(1+AM9)/(1+LOOKUP($B9,Prix!$B$6:$B$127,Prix!$K$6:$K$127))-1</f>
        <v>1.8319469267327193E-2</v>
      </c>
      <c r="R9" s="148">
        <f>(1+AN9)/(1+LOOKUP($B9,Prix!$B$6:$B$127,Prix!$K$6:$K$127))-1</f>
        <v>-8.7625427912759735E-3</v>
      </c>
      <c r="S9" s="266">
        <f>(1+AO9)/(1+LOOKUP($B9,Prix!$B$6:$B$127,Prix!$K$6:$K$127))-1</f>
        <v>-3.4070957336714169E-2</v>
      </c>
      <c r="T9" s="266">
        <f>(1+AP9)/(1+LOOKUP($B9,Prix!$B$6:$B$127,Prix!$K$6:$K$127))-1</f>
        <v>6.9888278814866922E-2</v>
      </c>
      <c r="U9" s="266">
        <f>(1+AQ9)/(1+LOOKUP($B9,Prix!$B$6:$B$127,Prix!$K$6:$K$127))-1</f>
        <v>-1.9036765791356602E-2</v>
      </c>
      <c r="V9" s="266">
        <f>(1+AR9)/(1+LOOKUP($B9,Prix!$B$6:$B$127,Prix!$K$6:$K$127))-1</f>
        <v>-9.5848778401015355E-3</v>
      </c>
      <c r="W9" s="266">
        <f>(1+AS9)/(1+LOOKUP($B9,Prix!$B$6:$B$127,Prix!$K$6:$K$127))-1</f>
        <v>4.1657185047672129E-5</v>
      </c>
      <c r="X9" s="266">
        <f>(1+AT9)/(1+LOOKUP($B9,Prix!$B$6:$B$127,Prix!$K$6:$K$127))-1</f>
        <v>-2.1576571962234836E-2</v>
      </c>
      <c r="Y9" s="291">
        <v>5.2274927395934201E-2</v>
      </c>
      <c r="Z9" s="117">
        <v>5.2274927395934201E-2</v>
      </c>
      <c r="AA9" s="117">
        <v>5.2274927395934423E-2</v>
      </c>
      <c r="AB9" s="117">
        <v>2.2400253407802717E-2</v>
      </c>
      <c r="AC9" s="117">
        <v>4.0008164832687099E-2</v>
      </c>
      <c r="AD9" s="117">
        <v>3.7866714237241306E-2</v>
      </c>
      <c r="AE9" s="117">
        <v>4.7723392180434754E-2</v>
      </c>
      <c r="AF9" s="117">
        <v>0.10209791781963173</v>
      </c>
      <c r="AG9" s="117">
        <v>3.990759043952341E-2</v>
      </c>
      <c r="AH9" s="117">
        <v>3.1868339908404764E-2</v>
      </c>
      <c r="AI9" s="117">
        <v>-2.33136217504476E-2</v>
      </c>
      <c r="AJ9" s="117">
        <v>-4.0180906232412883E-2</v>
      </c>
      <c r="AK9" s="117">
        <v>-6.6481460987306451E-2</v>
      </c>
      <c r="AL9" s="117">
        <v>4.698476983770572E-2</v>
      </c>
      <c r="AM9" s="117">
        <v>7.1507409606700989E-2</v>
      </c>
      <c r="AN9" s="117">
        <v>4.3010874419437961E-2</v>
      </c>
      <c r="AO9" s="117">
        <v>1.6380573684496413E-2</v>
      </c>
      <c r="AP9" s="117">
        <v>0.12576971451435637</v>
      </c>
      <c r="AQ9" s="117">
        <v>3.2200017507845402E-2</v>
      </c>
      <c r="AR9" s="117">
        <v>4.2145587911040172E-2</v>
      </c>
      <c r="AS9" s="117">
        <v>5.2274927395934201E-2</v>
      </c>
      <c r="AT9" s="120">
        <v>2.9527554481071583E-2</v>
      </c>
    </row>
    <row r="10" spans="2:46" x14ac:dyDescent="0.25">
      <c r="B10" s="146">
        <f t="shared" si="1"/>
        <v>2023</v>
      </c>
      <c r="C10" s="147">
        <v>-9.5999999999999992E-3</v>
      </c>
      <c r="D10" s="148">
        <f>(1+Z10)/(1+LOOKUP($B10,Prix!$B$6:$B$127,Prix!$K$6:$K$127))-1</f>
        <v>-5.0634843148712472E-3</v>
      </c>
      <c r="E10" s="148">
        <f>(1+AA10)/(1+LOOKUP($B10,Prix!$B$6:$B$127,Prix!$K$6:$K$127))-1</f>
        <v>-5.0634843148712472E-3</v>
      </c>
      <c r="F10" s="148">
        <f>(1+AB10)/(1+LOOKUP($B10,Prix!$B$6:$B$127,Prix!$K$6:$K$127))-1</f>
        <v>-4.9015748223246725E-5</v>
      </c>
      <c r="G10" s="148">
        <f>(1+AC10)/(1+LOOKUP($B10,Prix!$B$6:$B$127,Prix!$K$6:$K$127))-1</f>
        <v>-4.14666060560831E-3</v>
      </c>
      <c r="H10" s="148">
        <f>(1+AD10)/(1+LOOKUP($B10,Prix!$B$6:$B$127,Prix!$K$6:$K$127))-1</f>
        <v>-1.2911410076343555E-2</v>
      </c>
      <c r="I10" s="148">
        <f>(1+AE10)/(1+LOOKUP($B10,Prix!$B$6:$B$127,Prix!$K$6:$K$127))-1</f>
        <v>-3.4333821688240507E-3</v>
      </c>
      <c r="J10" s="148">
        <f>(1+AF10)/(1+LOOKUP($B10,Prix!$B$6:$B$127,Prix!$K$6:$K$127))-1</f>
        <v>-2.4766159741954619E-2</v>
      </c>
      <c r="K10" s="148">
        <f>(1+AG10)/(1+LOOKUP($B10,Prix!$B$6:$B$127,Prix!$K$6:$K$127))-1</f>
        <v>1.2654667347637982E-3</v>
      </c>
      <c r="L10" s="148">
        <f>(1+AH10)/(1+LOOKUP($B10,Prix!$B$6:$B$127,Prix!$K$6:$K$127))-1</f>
        <v>0.2404995036619344</v>
      </c>
      <c r="M10" s="148">
        <f>(1+AI10)/(1+LOOKUP($B10,Prix!$B$6:$B$127,Prix!$K$6:$K$127))-1</f>
        <v>-1.7409252371977768E-2</v>
      </c>
      <c r="N10" s="148">
        <f>(1+AJ10)/(1+LOOKUP($B10,Prix!$B$6:$B$127,Prix!$K$6:$K$127))-1</f>
        <v>-1.4551226596363875E-2</v>
      </c>
      <c r="O10" s="148">
        <f>(1+AK10)/(1+LOOKUP($B10,Prix!$B$6:$B$127,Prix!$K$6:$K$127))-1</f>
        <v>-0.11983625231056283</v>
      </c>
      <c r="P10" s="148">
        <f>(1+AL10)/(1+LOOKUP($B10,Prix!$B$6:$B$127,Prix!$K$6:$K$127))-1</f>
        <v>9.1202390719178128E-2</v>
      </c>
      <c r="Q10" s="148">
        <f>(1+AM10)/(1+LOOKUP($B10,Prix!$B$6:$B$127,Prix!$K$6:$K$127))-1</f>
        <v>-3.0379562066811139E-2</v>
      </c>
      <c r="R10" s="148">
        <f>(1+AN10)/(1+LOOKUP($B10,Prix!$B$6:$B$127,Prix!$K$6:$K$127))-1</f>
        <v>-4.3402676707686716E-2</v>
      </c>
      <c r="S10" s="266">
        <f>(1+AO10)/(1+LOOKUP($B10,Prix!$B$6:$B$127,Prix!$K$6:$K$127))-1</f>
        <v>-3.5912240900380699E-2</v>
      </c>
      <c r="T10" s="266">
        <f>(1+AP10)/(1+LOOKUP($B10,Prix!$B$6:$B$127,Prix!$K$6:$K$127))-1</f>
        <v>-3.0741924226904693E-2</v>
      </c>
      <c r="U10" s="266">
        <f>(1+AQ10)/(1+LOOKUP($B10,Prix!$B$6:$B$127,Prix!$K$6:$K$127))-1</f>
        <v>-7.4045808982863615E-2</v>
      </c>
      <c r="V10" s="266">
        <f>(1+AR10)/(1+LOOKUP($B10,Prix!$B$6:$B$127,Prix!$K$6:$K$127))-1</f>
        <v>-6.5400570228344446E-3</v>
      </c>
      <c r="W10" s="266">
        <f>(1+AS10)/(1+LOOKUP($B10,Prix!$B$6:$B$127,Prix!$K$6:$K$127))-1</f>
        <v>-5.0634843148712472E-3</v>
      </c>
      <c r="X10" s="266">
        <f>(1+AT10)/(1+LOOKUP($B10,Prix!$B$6:$B$127,Prix!$K$6:$K$127))-1</f>
        <v>1.6730303787457768E-2</v>
      </c>
      <c r="Y10" s="291">
        <v>4.3435340572556713E-2</v>
      </c>
      <c r="Z10" s="117">
        <v>4.3435340572556713E-2</v>
      </c>
      <c r="AA10" s="117">
        <v>4.3435340572556713E-2</v>
      </c>
      <c r="AB10" s="117">
        <v>4.8694242657407516E-2</v>
      </c>
      <c r="AC10" s="117">
        <v>4.4396855447363492E-2</v>
      </c>
      <c r="AD10" s="117">
        <v>3.5204862586661223E-2</v>
      </c>
      <c r="AE10" s="117">
        <v>4.5144903103546463E-2</v>
      </c>
      <c r="AF10" s="117">
        <v>2.2772245470159769E-2</v>
      </c>
      <c r="AG10" s="117">
        <v>5.0072800440431164E-2</v>
      </c>
      <c r="AH10" s="117">
        <v>0.30096845545190098</v>
      </c>
      <c r="AI10" s="117">
        <v>3.0487770055028784E-2</v>
      </c>
      <c r="AJ10" s="117">
        <v>3.3485112148246898E-2</v>
      </c>
      <c r="AK10" s="117">
        <v>-7.6932100338557463E-2</v>
      </c>
      <c r="AL10" s="117">
        <v>0.1443937580375132</v>
      </c>
      <c r="AM10" s="117">
        <v>1.6885214213121058E-2</v>
      </c>
      <c r="AN10" s="117">
        <v>3.227279413874129E-3</v>
      </c>
      <c r="AO10" s="117">
        <v>1.1082841366237606E-2</v>
      </c>
      <c r="AP10" s="117">
        <v>1.6505188474828181E-2</v>
      </c>
      <c r="AQ10" s="117">
        <v>-2.8909572191920252E-2</v>
      </c>
      <c r="AR10" s="117">
        <v>4.1886791371552823E-2</v>
      </c>
      <c r="AS10" s="117">
        <v>4.3435340572556713E-2</v>
      </c>
      <c r="AT10" s="120">
        <v>6.6291480991988783E-2</v>
      </c>
    </row>
    <row r="11" spans="2:46" x14ac:dyDescent="0.25">
      <c r="B11" s="146">
        <f t="shared" si="1"/>
        <v>2024</v>
      </c>
      <c r="C11" s="147">
        <v>3.7000000000000002E-3</v>
      </c>
      <c r="D11" s="148">
        <f>(1+Z11)/(1+LOOKUP($B11,Prix!$B$6:$B$127,Prix!$K$6:$K$127))-1</f>
        <v>8.8184777165747352E-3</v>
      </c>
      <c r="E11" s="148">
        <f>(1+AA11)/(1+LOOKUP($B11,Prix!$B$6:$B$127,Prix!$K$6:$K$127))-1</f>
        <v>8.8184777165747352E-3</v>
      </c>
      <c r="F11" s="148">
        <f>(1+AB11)/(1+LOOKUP($B11,Prix!$B$6:$B$127,Prix!$K$6:$K$127))-1</f>
        <v>-1.5115915916452449E-2</v>
      </c>
      <c r="G11" s="148">
        <f>(1+AC11)/(1+LOOKUP($B11,Prix!$B$6:$B$127,Prix!$K$6:$K$127))-1</f>
        <v>1.2069784020340313E-2</v>
      </c>
      <c r="H11" s="148">
        <f>(1+AD11)/(1+LOOKUP($B11,Prix!$B$6:$B$127,Prix!$K$6:$K$127))-1</f>
        <v>2.7281372245453461E-2</v>
      </c>
      <c r="I11" s="148">
        <f>(1+AE11)/(1+LOOKUP($B11,Prix!$B$6:$B$127,Prix!$K$6:$K$127))-1</f>
        <v>-2.2092103403982821E-2</v>
      </c>
      <c r="J11" s="148">
        <f>(1+AF11)/(1+LOOKUP($B11,Prix!$B$6:$B$127,Prix!$K$6:$K$127))-1</f>
        <v>4.9930879043171172E-2</v>
      </c>
      <c r="K11" s="148">
        <f>(1+AG11)/(1+LOOKUP($B11,Prix!$B$6:$B$127,Prix!$K$6:$K$127))-1</f>
        <v>7.5776208005533086E-2</v>
      </c>
      <c r="L11" s="148">
        <f>(1+AH11)/(1+LOOKUP($B11,Prix!$B$6:$B$127,Prix!$K$6:$K$127))-1</f>
        <v>-4.1102195518854523E-2</v>
      </c>
      <c r="M11" s="148">
        <f>(1+AI11)/(1+LOOKUP($B11,Prix!$B$6:$B$127,Prix!$K$6:$K$127))-1</f>
        <v>1.7648144080315564E-2</v>
      </c>
      <c r="N11" s="148">
        <f>(1+AJ11)/(1+LOOKUP($B11,Prix!$B$6:$B$127,Prix!$K$6:$K$127))-1</f>
        <v>3.4506974251105715E-2</v>
      </c>
      <c r="O11" s="148">
        <f>(1+AK11)/(1+LOOKUP($B11,Prix!$B$6:$B$127,Prix!$K$6:$K$127))-1</f>
        <v>-3.7637618086379887E-2</v>
      </c>
      <c r="P11" s="148">
        <f>(1+AL11)/(1+LOOKUP($B11,Prix!$B$6:$B$127,Prix!$K$6:$K$127))-1</f>
        <v>-2.4645271177277217E-2</v>
      </c>
      <c r="Q11" s="148">
        <f>(1+AM11)/(1+LOOKUP($B11,Prix!$B$6:$B$127,Prix!$K$6:$K$127))-1</f>
        <v>3.5183484693892764E-2</v>
      </c>
      <c r="R11" s="148">
        <f>(1+AN11)/(1+LOOKUP($B11,Prix!$B$6:$B$127,Prix!$K$6:$K$127))-1</f>
        <v>-1.902930599290209E-2</v>
      </c>
      <c r="S11" s="266">
        <f>(1+AO11)/(1+LOOKUP($B11,Prix!$B$6:$B$127,Prix!$K$6:$K$127))-1</f>
        <v>6.3352230238731044E-2</v>
      </c>
      <c r="T11" s="266">
        <f>(1+AP11)/(1+LOOKUP($B11,Prix!$B$6:$B$127,Prix!$K$6:$K$127))-1</f>
        <v>0.18814545460107235</v>
      </c>
      <c r="U11" s="266">
        <f>(1+AQ11)/(1+LOOKUP($B11,Prix!$B$6:$B$127,Prix!$K$6:$K$127))-1</f>
        <v>1.5093992280740931E-2</v>
      </c>
      <c r="V11" s="266">
        <f>(1+AR11)/(1+LOOKUP($B11,Prix!$B$6:$B$127,Prix!$K$6:$K$127))-1</f>
        <v>6.6897594501473812E-3</v>
      </c>
      <c r="W11" s="266">
        <f>(1+AS11)/(1+LOOKUP($B11,Prix!$B$6:$B$127,Prix!$K$6:$K$127))-1</f>
        <v>8.8184777165747352E-3</v>
      </c>
      <c r="X11" s="266">
        <f>(1+AT11)/(1+LOOKUP($B11,Prix!$B$6:$B$127,Prix!$K$6:$K$127))-1</f>
        <v>1.1159253109223055E-2</v>
      </c>
      <c r="Y11" s="291">
        <f>(C11+1)*(1+Prix!I81)-1</f>
        <v>2.3779126585511179E-2</v>
      </c>
      <c r="Z11" s="117">
        <v>2.8999999999999915E-2</v>
      </c>
      <c r="AA11" s="117">
        <v>2.8999999999999915E-2</v>
      </c>
      <c r="AB11" s="117">
        <v>4.5867962449193111E-3</v>
      </c>
      <c r="AC11" s="117">
        <v>3.2316349036495939E-2</v>
      </c>
      <c r="AD11" s="117">
        <v>4.7832246722143923E-2</v>
      </c>
      <c r="AE11" s="117">
        <v>-2.5289506245442794E-3</v>
      </c>
      <c r="AF11" s="117">
        <v>7.093485934240884E-2</v>
      </c>
      <c r="AG11" s="117">
        <v>9.7297226893870548E-2</v>
      </c>
      <c r="AH11" s="117">
        <v>-2.1919341679315085E-2</v>
      </c>
      <c r="AI11" s="117">
        <v>3.8006304790188183E-2</v>
      </c>
      <c r="AJ11" s="117">
        <v>5.5202397674023018E-2</v>
      </c>
      <c r="AK11" s="117">
        <v>-1.8385455002213558E-2</v>
      </c>
      <c r="AL11" s="117">
        <v>-5.1331947940865819E-3</v>
      </c>
      <c r="AM11" s="117">
        <v>5.5892441781069557E-2</v>
      </c>
      <c r="AN11" s="117">
        <v>5.9511837856884853E-4</v>
      </c>
      <c r="AO11" s="117">
        <v>8.4624706113942016E-2</v>
      </c>
      <c r="AP11" s="117">
        <v>0.21191443236826846</v>
      </c>
      <c r="AQ11" s="117">
        <v>3.5401056908814121E-2</v>
      </c>
      <c r="AR11" s="117">
        <v>2.6828696495417192E-2</v>
      </c>
      <c r="AS11" s="117">
        <v>2.8999999999999915E-2</v>
      </c>
      <c r="AT11" s="120">
        <v>3.1387602856449481E-2</v>
      </c>
    </row>
    <row r="12" spans="2:46" x14ac:dyDescent="0.25">
      <c r="B12" s="146">
        <f t="shared" si="1"/>
        <v>2025</v>
      </c>
      <c r="C12" s="147">
        <v>3.9000000000000003E-3</v>
      </c>
      <c r="D12" s="148">
        <f>(1+Z12)/(1+LOOKUP($B12,Prix!$B$6:$B$127,Prix!$K$6:$K$127))-1</f>
        <v>9.92028629620334E-3</v>
      </c>
      <c r="E12" s="148">
        <f>(1+AA12)/(1+LOOKUP($B12,Prix!$B$6:$B$127,Prix!$K$6:$K$127))-1</f>
        <v>9.92028629620334E-3</v>
      </c>
      <c r="F12" s="148">
        <f>(1+AB12)/(1+LOOKUP($B12,Prix!$B$6:$B$127,Prix!$K$6:$K$127))-1</f>
        <v>3.4031539375616315E-3</v>
      </c>
      <c r="G12" s="148">
        <f>(1+AC12)/(1+LOOKUP($B12,Prix!$B$6:$B$127,Prix!$K$6:$K$127))-1</f>
        <v>-2.0439012323156813E-3</v>
      </c>
      <c r="H12" s="148">
        <f>(1+AD12)/(1+LOOKUP($B12,Prix!$B$6:$B$127,Prix!$K$6:$K$127))-1</f>
        <v>-2.7767995775592746E-3</v>
      </c>
      <c r="I12" s="148">
        <f>(1+AE12)/(1+LOOKUP($B12,Prix!$B$6:$B$127,Prix!$K$6:$K$127))-1</f>
        <v>-3.8487958745137774E-2</v>
      </c>
      <c r="J12" s="148">
        <f>(1+AF12)/(1+LOOKUP($B12,Prix!$B$6:$B$127,Prix!$K$6:$K$127))-1</f>
        <v>-1.1475188996578067E-3</v>
      </c>
      <c r="K12" s="148">
        <f>(1+AG12)/(1+LOOKUP($B12,Prix!$B$6:$B$127,Prix!$K$6:$K$127))-1</f>
        <v>1.1476104792301767E-2</v>
      </c>
      <c r="L12" s="148">
        <f>(1+AH12)/(1+LOOKUP($B12,Prix!$B$6:$B$127,Prix!$K$6:$K$127))-1</f>
        <v>4.7114551718080433E-2</v>
      </c>
      <c r="M12" s="148">
        <f>(1+AI12)/(1+LOOKUP($B12,Prix!$B$6:$B$127,Prix!$K$6:$K$127))-1</f>
        <v>1.527434989915033E-3</v>
      </c>
      <c r="N12" s="148">
        <f>(1+AJ12)/(1+LOOKUP($B12,Prix!$B$6:$B$127,Prix!$K$6:$K$127))-1</f>
        <v>3.3265986735149244E-3</v>
      </c>
      <c r="O12" s="148">
        <f>(1+AK12)/(1+LOOKUP($B12,Prix!$B$6:$B$127,Prix!$K$6:$K$127))-1</f>
        <v>-2.105952819450474E-3</v>
      </c>
      <c r="P12" s="148">
        <f>(1+AL12)/(1+LOOKUP($B12,Prix!$B$6:$B$127,Prix!$K$6:$K$127))-1</f>
        <v>1.7680902214705085E-2</v>
      </c>
      <c r="Q12" s="148">
        <f>(1+AM12)/(1+LOOKUP($B12,Prix!$B$6:$B$127,Prix!$K$6:$K$127))-1</f>
        <v>1.7680902214705085E-2</v>
      </c>
      <c r="R12" s="148">
        <f>(1+AN12)/(1+LOOKUP($B12,Prix!$B$6:$B$127,Prix!$K$6:$K$127))-1</f>
        <v>1.790037205456807E-2</v>
      </c>
      <c r="S12" s="266">
        <f>(1+AO12)/(1+LOOKUP($B12,Prix!$B$6:$B$127,Prix!$K$6:$K$127))-1</f>
        <v>1.7680902214705085E-2</v>
      </c>
      <c r="T12" s="266">
        <f>(1+AP12)/(1+LOOKUP($B12,Prix!$B$6:$B$127,Prix!$K$6:$K$127))-1</f>
        <v>1.790037205456807E-2</v>
      </c>
      <c r="U12" s="266">
        <f>(1+AQ12)/(1+LOOKUP($B12,Prix!$B$6:$B$127,Prix!$K$6:$K$127))-1</f>
        <v>1.7680902214705085E-2</v>
      </c>
      <c r="V12" s="266">
        <f>(1+AR12)/(1+LOOKUP($B12,Prix!$B$6:$B$127,Prix!$K$6:$K$127))-1</f>
        <v>1.2062906210527524E-2</v>
      </c>
      <c r="W12" s="266">
        <f>(1+AS12)/(1+LOOKUP($B12,Prix!$B$6:$B$127,Prix!$K$6:$K$127))-1</f>
        <v>9.92028629620334E-3</v>
      </c>
      <c r="X12" s="266">
        <f>(1+AT12)/(1+LOOKUP($B12,Prix!$B$6:$B$127,Prix!$K$6:$K$127))-1</f>
        <v>1.4539333825078771E-3</v>
      </c>
      <c r="Y12" s="291">
        <f>(C12+1)*(1+Prix!I82)-1</f>
        <v>1.3367593056251126E-2</v>
      </c>
      <c r="Z12" s="117">
        <v>1.9444655546033918E-2</v>
      </c>
      <c r="AA12" s="117">
        <v>1.9444655546033918E-2</v>
      </c>
      <c r="AB12" s="117">
        <v>1.286606133156476E-2</v>
      </c>
      <c r="AC12" s="117">
        <v>7.367636003600575E-3</v>
      </c>
      <c r="AD12" s="117">
        <v>6.627825831198475E-3</v>
      </c>
      <c r="AE12" s="117">
        <v>-2.9420118596431455E-2</v>
      </c>
      <c r="AF12" s="117">
        <v>8.2724719503119992E-3</v>
      </c>
      <c r="AG12" s="117">
        <v>2.1015146675253726E-2</v>
      </c>
      <c r="AH12" s="117">
        <v>5.6989693125536922E-2</v>
      </c>
      <c r="AI12" s="117">
        <v>1.0972652829496221E-2</v>
      </c>
      <c r="AJ12" s="117">
        <v>1.2788784089147409E-2</v>
      </c>
      <c r="AK12" s="117">
        <v>7.3049992195581837E-3</v>
      </c>
      <c r="AL12" s="117">
        <v>2.7278460381143343E-2</v>
      </c>
      <c r="AM12" s="117">
        <v>2.7278460381143343E-2</v>
      </c>
      <c r="AN12" s="117">
        <v>2.750000000000008E-2</v>
      </c>
      <c r="AO12" s="117">
        <v>2.7278460381143343E-2</v>
      </c>
      <c r="AP12" s="117">
        <v>2.750000000000008E-2</v>
      </c>
      <c r="AQ12" s="117">
        <v>2.7278460381143343E-2</v>
      </c>
      <c r="AR12" s="117">
        <v>2.1607482107856013E-2</v>
      </c>
      <c r="AS12" s="117">
        <v>1.9444655546033918E-2</v>
      </c>
      <c r="AT12" s="120">
        <v>1.0898458042182702E-2</v>
      </c>
    </row>
    <row r="13" spans="2:46" x14ac:dyDescent="0.25">
      <c r="B13" s="146">
        <f t="shared" si="1"/>
        <v>2026</v>
      </c>
      <c r="C13" s="147">
        <v>-2E-3</v>
      </c>
      <c r="D13" s="148">
        <f>(1+Z13)/(1+LOOKUP($B13,Prix!$B$6:$B$127,Prix!$K$6:$K$127))-1</f>
        <v>3.5065059549850286E-3</v>
      </c>
      <c r="E13" s="148">
        <f>(1+AA13)/(1+LOOKUP($B13,Prix!$B$6:$B$127,Prix!$K$6:$K$127))-1</f>
        <v>3.5065059549850286E-3</v>
      </c>
      <c r="F13" s="148">
        <f>(1+AB13)/(1+LOOKUP($B13,Prix!$B$6:$B$127,Prix!$K$6:$K$127))-1</f>
        <v>-1.7375085893786224E-2</v>
      </c>
      <c r="G13" s="148">
        <f>(1+AC13)/(1+LOOKUP($B13,Prix!$B$6:$B$127,Prix!$K$6:$K$127))-1</f>
        <v>-4.1914498236801379E-3</v>
      </c>
      <c r="H13" s="148">
        <f>(1+AD13)/(1+LOOKUP($B13,Prix!$B$6:$B$127,Prix!$K$6:$K$127))-1</f>
        <v>-1.7410065441879952E-2</v>
      </c>
      <c r="I13" s="148">
        <f>(1+AE13)/(1+LOOKUP($B13,Prix!$B$6:$B$127,Prix!$K$6:$K$127))-1</f>
        <v>3.1831047246688726E-4</v>
      </c>
      <c r="J13" s="148">
        <f>(1+AF13)/(1+LOOKUP($B13,Prix!$B$6:$B$127,Prix!$K$6:$K$127))-1</f>
        <v>1.3015429122842592E-2</v>
      </c>
      <c r="K13" s="148">
        <f>(1+AG13)/(1+LOOKUP($B13,Prix!$B$6:$B$127,Prix!$K$6:$K$127))-1</f>
        <v>3.0517071471378721E-3</v>
      </c>
      <c r="L13" s="148">
        <f>(1+AH13)/(1+LOOKUP($B13,Prix!$B$6:$B$127,Prix!$K$6:$K$127))-1</f>
        <v>1.3575891089816938E-2</v>
      </c>
      <c r="M13" s="148">
        <f>(1+AI13)/(1+LOOKUP($B13,Prix!$B$6:$B$127,Prix!$K$6:$K$127))-1</f>
        <v>-3.4857987948558877E-3</v>
      </c>
      <c r="N13" s="148">
        <f>(1+AJ13)/(1+LOOKUP($B13,Prix!$B$6:$B$127,Prix!$K$6:$K$127))-1</f>
        <v>-1.3124089128185634E-2</v>
      </c>
      <c r="O13" s="148">
        <f>(1+AK13)/(1+LOOKUP($B13,Prix!$B$6:$B$127,Prix!$K$6:$K$127))-1</f>
        <v>-2.0000000000001128E-3</v>
      </c>
      <c r="P13" s="148">
        <f>(1+AL13)/(1+LOOKUP($B13,Prix!$B$6:$B$127,Prix!$K$6:$K$127))-1</f>
        <v>8.2751565336058874E-3</v>
      </c>
      <c r="Q13" s="148">
        <f>(1+AM13)/(1+LOOKUP($B13,Prix!$B$6:$B$127,Prix!$K$6:$K$127))-1</f>
        <v>8.2751565336058874E-3</v>
      </c>
      <c r="R13" s="148">
        <f>(1+AN13)/(1+LOOKUP($B13,Prix!$B$6:$B$127,Prix!$K$6:$K$127))-1</f>
        <v>8.6384607833513982E-3</v>
      </c>
      <c r="S13" s="266">
        <f>(1+AO13)/(1+LOOKUP($B13,Prix!$B$6:$B$127,Prix!$K$6:$K$127))-1</f>
        <v>8.2751565336058874E-3</v>
      </c>
      <c r="T13" s="266">
        <f>(1+AP13)/(1+LOOKUP($B13,Prix!$B$6:$B$127,Prix!$K$6:$K$127))-1</f>
        <v>8.6384607833513982E-3</v>
      </c>
      <c r="U13" s="266">
        <f>(1+AQ13)/(1+LOOKUP($B13,Prix!$B$6:$B$127,Prix!$K$6:$K$127))-1</f>
        <v>8.2751565336058874E-3</v>
      </c>
      <c r="V13" s="266">
        <f>(1+AR13)/(1+LOOKUP($B13,Prix!$B$6:$B$127,Prix!$K$6:$K$127))-1</f>
        <v>-1.4492430077117646E-4</v>
      </c>
      <c r="W13" s="266">
        <f>(1+AS13)/(1+LOOKUP($B13,Prix!$B$6:$B$127,Prix!$K$6:$K$127))-1</f>
        <v>3.5065059549850286E-3</v>
      </c>
      <c r="X13" s="266">
        <f>(1+AT13)/(1+LOOKUP($B13,Prix!$B$6:$B$127,Prix!$K$6:$K$127))-1</f>
        <v>-1.8974343464361887E-4</v>
      </c>
      <c r="Y13" s="291">
        <f>(C13+1)*(1+Prix!I83)-1</f>
        <v>1.6662599999999861E-2</v>
      </c>
      <c r="Z13" s="117">
        <v>2.22720776163432E-2</v>
      </c>
      <c r="AA13" s="117">
        <v>2.22720776163432E-2</v>
      </c>
      <c r="AB13" s="117">
        <v>9.9999999999988987E-4</v>
      </c>
      <c r="AC13" s="117">
        <v>1.4430170064616998E-2</v>
      </c>
      <c r="AD13" s="117">
        <v>9.6436633435681429E-4</v>
      </c>
      <c r="AE13" s="117">
        <v>1.9024262878301945E-2</v>
      </c>
      <c r="AF13" s="117">
        <v>3.1958817647439686E-2</v>
      </c>
      <c r="AG13" s="117">
        <v>2.1808774070789294E-2</v>
      </c>
      <c r="AH13" s="117">
        <v>3.2529760253196427E-2</v>
      </c>
      <c r="AI13" s="117">
        <v>1.5149016767680212E-2</v>
      </c>
      <c r="AJ13" s="117">
        <v>5.3304904051172386E-3</v>
      </c>
      <c r="AK13" s="117">
        <v>1.6662599999999861E-2</v>
      </c>
      <c r="AL13" s="117">
        <v>2.7129901960784242E-2</v>
      </c>
      <c r="AM13" s="117">
        <v>2.7129901960784242E-2</v>
      </c>
      <c r="AN13" s="117">
        <v>2.750000000000008E-2</v>
      </c>
      <c r="AO13" s="117">
        <v>2.7129901960784242E-2</v>
      </c>
      <c r="AP13" s="117">
        <v>2.750000000000008E-2</v>
      </c>
      <c r="AQ13" s="117">
        <v>2.7129901960784242E-2</v>
      </c>
      <c r="AR13" s="117">
        <v>1.8552365614804334E-2</v>
      </c>
      <c r="AS13" s="117">
        <v>2.22720776163432E-2</v>
      </c>
      <c r="AT13" s="120">
        <v>1.850670836312851E-2</v>
      </c>
    </row>
    <row r="14" spans="2:46" x14ac:dyDescent="0.25">
      <c r="B14" s="146">
        <f t="shared" si="1"/>
        <v>2027</v>
      </c>
      <c r="C14" s="147">
        <v>4.7999999999999996E-3</v>
      </c>
      <c r="D14" s="148">
        <f>(1+Z14)/(1+LOOKUP($B14,Prix!$B$6:$B$127,Prix!$K$6:$K$127))-1</f>
        <v>1.1986398648964558E-2</v>
      </c>
      <c r="E14" s="148">
        <f>(1+AA14)/(1+LOOKUP($B14,Prix!$B$6:$B$127,Prix!$K$6:$K$127))-1</f>
        <v>1.1986398648964558E-2</v>
      </c>
      <c r="F14" s="148">
        <f>(1+AB14)/(1+LOOKUP($B14,Prix!$B$6:$B$127,Prix!$K$6:$K$127))-1</f>
        <v>4.7999999999999154E-3</v>
      </c>
      <c r="G14" s="148">
        <f>(1+AC14)/(1+LOOKUP($B14,Prix!$B$6:$B$127,Prix!$K$6:$K$127))-1</f>
        <v>1.9379282944276266E-3</v>
      </c>
      <c r="H14" s="148">
        <f>(1+AD14)/(1+LOOKUP($B14,Prix!$B$6:$B$127,Prix!$K$6:$K$127))-1</f>
        <v>4.7999999999999154E-3</v>
      </c>
      <c r="I14" s="148">
        <f>(1+AE14)/(1+LOOKUP($B14,Prix!$B$6:$B$127,Prix!$K$6:$K$127))-1</f>
        <v>5.7014142866502748E-3</v>
      </c>
      <c r="J14" s="148">
        <f>(1+AF14)/(1+LOOKUP($B14,Prix!$B$6:$B$127,Prix!$K$6:$K$127))-1</f>
        <v>1.6621973082615815E-2</v>
      </c>
      <c r="K14" s="148">
        <f>(1+AG14)/(1+LOOKUP($B14,Prix!$B$6:$B$127,Prix!$K$6:$K$127))-1</f>
        <v>7.9975638489537815E-3</v>
      </c>
      <c r="L14" s="148">
        <f>(1+AH14)/(1+LOOKUP($B14,Prix!$B$6:$B$127,Prix!$K$6:$K$127))-1</f>
        <v>1.3476748298524521E-2</v>
      </c>
      <c r="M14" s="148">
        <f>(1+AI14)/(1+LOOKUP($B14,Prix!$B$6:$B$127,Prix!$K$6:$K$127))-1</f>
        <v>8.1119315322675245E-3</v>
      </c>
      <c r="N14" s="148">
        <f>(1+AJ14)/(1+LOOKUP($B14,Prix!$B$6:$B$127,Prix!$K$6:$K$127))-1</f>
        <v>-1.0621143955981793E-2</v>
      </c>
      <c r="O14" s="148">
        <f>(1+AK14)/(1+LOOKUP($B14,Prix!$B$6:$B$127,Prix!$K$6:$K$127))-1</f>
        <v>4.7999999999999154E-3</v>
      </c>
      <c r="P14" s="148">
        <f>(1+AL14)/(1+LOOKUP($B14,Prix!$B$6:$B$127,Prix!$K$6:$K$127))-1</f>
        <v>1.0855134298577207E-2</v>
      </c>
      <c r="Q14" s="148">
        <f>(1+AM14)/(1+LOOKUP($B14,Prix!$B$6:$B$127,Prix!$K$6:$K$127))-1</f>
        <v>1.0855134298577207E-2</v>
      </c>
      <c r="R14" s="148">
        <f>(1+AN14)/(1+LOOKUP($B14,Prix!$B$6:$B$127,Prix!$K$6:$K$127))-1</f>
        <v>1.1219368172423971E-2</v>
      </c>
      <c r="S14" s="266">
        <f>(1+AO14)/(1+LOOKUP($B14,Prix!$B$6:$B$127,Prix!$K$6:$K$127))-1</f>
        <v>1.0855134298577207E-2</v>
      </c>
      <c r="T14" s="266">
        <f>(1+AP14)/(1+LOOKUP($B14,Prix!$B$6:$B$127,Prix!$K$6:$K$127))-1</f>
        <v>1.1219368172423971E-2</v>
      </c>
      <c r="U14" s="266">
        <f>(1+AQ14)/(1+LOOKUP($B14,Prix!$B$6:$B$127,Prix!$K$6:$K$127))-1</f>
        <v>1.0855134298577207E-2</v>
      </c>
      <c r="V14" s="266">
        <f>(1+AR14)/(1+LOOKUP($B14,Prix!$B$6:$B$127,Prix!$K$6:$K$127))-1</f>
        <v>6.8168744767578282E-3</v>
      </c>
      <c r="W14" s="266">
        <f>(1+AS14)/(1+LOOKUP($B14,Prix!$B$6:$B$127,Prix!$K$6:$K$127))-1</f>
        <v>1.1986398648964558E-2</v>
      </c>
      <c r="X14" s="266">
        <f>(1+AT14)/(1+LOOKUP($B14,Prix!$B$6:$B$127,Prix!$K$6:$K$127))-1</f>
        <v>2.3600523243276772E-3</v>
      </c>
      <c r="Y14" s="291">
        <f>(C14+1)*(1+Prix!I84)-1</f>
        <v>2.0977279999999876E-2</v>
      </c>
      <c r="Z14" s="117">
        <v>2.8279379667212945E-2</v>
      </c>
      <c r="AA14" s="117">
        <v>2.8279379667212945E-2</v>
      </c>
      <c r="AB14" s="117">
        <v>2.0977279999999876E-2</v>
      </c>
      <c r="AC14" s="117">
        <v>1.8069128939967927E-2</v>
      </c>
      <c r="AD14" s="117">
        <v>2.0977279999999876E-2</v>
      </c>
      <c r="AE14" s="117">
        <v>2.1893207056665309E-2</v>
      </c>
      <c r="AF14" s="117">
        <v>3.2989586849246022E-2</v>
      </c>
      <c r="AG14" s="117">
        <v>2.4226324626921869E-2</v>
      </c>
      <c r="AH14" s="117">
        <v>2.9793723946130779E-2</v>
      </c>
      <c r="AI14" s="117">
        <v>2.4342533629936991E-2</v>
      </c>
      <c r="AJ14" s="117">
        <v>5.3078556263268517E-3</v>
      </c>
      <c r="AK14" s="117">
        <v>2.0977279999999876E-2</v>
      </c>
      <c r="AL14" s="117">
        <v>2.7129901960784242E-2</v>
      </c>
      <c r="AM14" s="117">
        <v>2.7129901960784242E-2</v>
      </c>
      <c r="AN14" s="117">
        <v>2.750000000000008E-2</v>
      </c>
      <c r="AO14" s="117">
        <v>2.7129901960784242E-2</v>
      </c>
      <c r="AP14" s="117">
        <v>2.750000000000008E-2</v>
      </c>
      <c r="AQ14" s="117">
        <v>2.7129901960784242E-2</v>
      </c>
      <c r="AR14" s="117">
        <v>2.3026626155833618E-2</v>
      </c>
      <c r="AS14" s="117">
        <v>2.8279379667212945E-2</v>
      </c>
      <c r="AT14" s="120">
        <v>1.8498049166749464E-2</v>
      </c>
    </row>
    <row r="15" spans="2:46" x14ac:dyDescent="0.25">
      <c r="B15" s="146">
        <f t="shared" si="1"/>
        <v>2028</v>
      </c>
      <c r="C15" s="147">
        <v>5.3E-3</v>
      </c>
      <c r="D15" s="148">
        <f>(1+Z15)/(1+LOOKUP($B15,Prix!$B$6:$B$127,Prix!$K$6:$K$127))-1</f>
        <v>1.1022416228022358E-2</v>
      </c>
      <c r="E15" s="148">
        <f>(1+AA15)/(1+LOOKUP($B15,Prix!$B$6:$B$127,Prix!$K$6:$K$127))-1</f>
        <v>1.1022416228022358E-2</v>
      </c>
      <c r="F15" s="148">
        <f>(1+AB15)/(1+LOOKUP($B15,Prix!$B$6:$B$127,Prix!$K$6:$K$127))-1</f>
        <v>5.3000000000000824E-3</v>
      </c>
      <c r="G15" s="148">
        <f>(1+AC15)/(1+LOOKUP($B15,Prix!$B$6:$B$127,Prix!$K$6:$K$127))-1</f>
        <v>5.3000000000000824E-3</v>
      </c>
      <c r="H15" s="148">
        <f>(1+AD15)/(1+LOOKUP($B15,Prix!$B$6:$B$127,Prix!$K$6:$K$127))-1</f>
        <v>5.3000000000000824E-3</v>
      </c>
      <c r="I15" s="148">
        <f>(1+AE15)/(1+LOOKUP($B15,Prix!$B$6:$B$127,Prix!$K$6:$K$127))-1</f>
        <v>5.3000000000000824E-3</v>
      </c>
      <c r="J15" s="148">
        <f>(1+AF15)/(1+LOOKUP($B15,Prix!$B$6:$B$127,Prix!$K$6:$K$127))-1</f>
        <v>5.3000000000000824E-3</v>
      </c>
      <c r="K15" s="148">
        <f>(1+AG15)/(1+LOOKUP($B15,Prix!$B$6:$B$127,Prix!$K$6:$K$127))-1</f>
        <v>5.3000000000000824E-3</v>
      </c>
      <c r="L15" s="148">
        <f>(1+AH15)/(1+LOOKUP($B15,Prix!$B$6:$B$127,Prix!$K$6:$K$127))-1</f>
        <v>5.3000000000000824E-3</v>
      </c>
      <c r="M15" s="148">
        <f>(1+AI15)/(1+LOOKUP($B15,Prix!$B$6:$B$127,Prix!$K$6:$K$127))-1</f>
        <v>5.3000000000000824E-3</v>
      </c>
      <c r="N15" s="148">
        <f>(1+AJ15)/(1+LOOKUP($B15,Prix!$B$6:$B$127,Prix!$K$6:$K$127))-1</f>
        <v>5.3000000000000824E-3</v>
      </c>
      <c r="O15" s="148">
        <f>(1+AK15)/(1+LOOKUP($B15,Prix!$B$6:$B$127,Prix!$K$6:$K$127))-1</f>
        <v>5.3000000000000824E-3</v>
      </c>
      <c r="P15" s="148">
        <f>(1+AL15)/(1+LOOKUP($B15,Prix!$B$6:$B$127,Prix!$K$6:$K$127))-1</f>
        <v>5.3000000000000824E-3</v>
      </c>
      <c r="Q15" s="148">
        <f>(1+AM15)/(1+LOOKUP($B15,Prix!$B$6:$B$127,Prix!$K$6:$K$127))-1</f>
        <v>5.3000000000000824E-3</v>
      </c>
      <c r="R15" s="148">
        <f>(1+AN15)/(1+LOOKUP($B15,Prix!$B$6:$B$127,Prix!$K$6:$K$127))-1</f>
        <v>5.3000000000000824E-3</v>
      </c>
      <c r="S15" s="266">
        <f>(1+AO15)/(1+LOOKUP($B15,Prix!$B$6:$B$127,Prix!$K$6:$K$127))-1</f>
        <v>5.3000000000000824E-3</v>
      </c>
      <c r="T15" s="266">
        <f>(1+AP15)/(1+LOOKUP($B15,Prix!$B$6:$B$127,Prix!$K$6:$K$127))-1</f>
        <v>5.3000000000000824E-3</v>
      </c>
      <c r="U15" s="266">
        <f>(1+AQ15)/(1+LOOKUP($B15,Prix!$B$6:$B$127,Prix!$K$6:$K$127))-1</f>
        <v>5.3000000000000824E-3</v>
      </c>
      <c r="V15" s="266">
        <f>(1+AR15)/(1+LOOKUP($B15,Prix!$B$6:$B$127,Prix!$K$6:$K$127))-1</f>
        <v>7.9223564338803953E-3</v>
      </c>
      <c r="W15" s="266">
        <f>(1+AS15)/(1+LOOKUP($B15,Prix!$B$6:$B$127,Prix!$K$6:$K$127))-1</f>
        <v>1.1022416228022358E-2</v>
      </c>
      <c r="X15" s="266">
        <f>(1+AT15)/(1+LOOKUP($B15,Prix!$B$6:$B$127,Prix!$K$6:$K$127))-1</f>
        <v>2.9717416957475429E-3</v>
      </c>
      <c r="Y15" s="291">
        <f>(C15+1)*(1+Prix!I85)-1</f>
        <v>2.2892750000000239E-2</v>
      </c>
      <c r="Z15" s="117">
        <v>2.8715308512012871E-2</v>
      </c>
      <c r="AA15" s="117">
        <v>2.8715308512012871E-2</v>
      </c>
      <c r="AB15" s="117">
        <v>2.2892750000000239E-2</v>
      </c>
      <c r="AC15" s="117">
        <v>2.2892750000000239E-2</v>
      </c>
      <c r="AD15" s="117">
        <v>2.2892750000000239E-2</v>
      </c>
      <c r="AE15" s="117">
        <v>2.2892750000000239E-2</v>
      </c>
      <c r="AF15" s="117">
        <v>2.2892750000000239E-2</v>
      </c>
      <c r="AG15" s="117">
        <v>2.2892750000000239E-2</v>
      </c>
      <c r="AH15" s="117">
        <v>2.2892750000000239E-2</v>
      </c>
      <c r="AI15" s="117">
        <v>2.2892750000000239E-2</v>
      </c>
      <c r="AJ15" s="117">
        <v>2.2892750000000239E-2</v>
      </c>
      <c r="AK15" s="117">
        <v>2.2892750000000239E-2</v>
      </c>
      <c r="AL15" s="117">
        <v>2.2892750000000239E-2</v>
      </c>
      <c r="AM15" s="117">
        <v>2.2892750000000239E-2</v>
      </c>
      <c r="AN15" s="117">
        <v>2.2892750000000239E-2</v>
      </c>
      <c r="AO15" s="117">
        <v>2.2892750000000239E-2</v>
      </c>
      <c r="AP15" s="117">
        <v>2.2892750000000239E-2</v>
      </c>
      <c r="AQ15" s="117">
        <v>2.2892750000000239E-2</v>
      </c>
      <c r="AR15" s="117">
        <v>2.5560997671473462E-2</v>
      </c>
      <c r="AS15" s="117">
        <v>2.8715308512012871E-2</v>
      </c>
      <c r="AT15" s="120">
        <v>2.0523747175423157E-2</v>
      </c>
    </row>
    <row r="16" spans="2:46" x14ac:dyDescent="0.25">
      <c r="B16" s="146">
        <f t="shared" si="1"/>
        <v>2029</v>
      </c>
      <c r="C16" s="147">
        <v>6.0000000000000001E-3</v>
      </c>
      <c r="D16" s="148">
        <f>(1+Z16)/(1+LOOKUP($B16,Prix!$B$6:$B$127,Prix!$K$6:$K$127))-1</f>
        <v>1.1110881140545814E-2</v>
      </c>
      <c r="E16" s="148">
        <f>(1+AA16)/(1+LOOKUP($B16,Prix!$B$6:$B$127,Prix!$K$6:$K$127))-1</f>
        <v>1.1110881140546036E-2</v>
      </c>
      <c r="F16" s="148">
        <f>(1+AB16)/(1+LOOKUP($B16,Prix!$B$6:$B$127,Prix!$K$6:$K$127))-1</f>
        <v>6.0000000000000053E-3</v>
      </c>
      <c r="G16" s="148">
        <f>(1+AC16)/(1+LOOKUP($B16,Prix!$B$6:$B$127,Prix!$K$6:$K$127))-1</f>
        <v>6.0000000000000053E-3</v>
      </c>
      <c r="H16" s="148">
        <f>(1+AD16)/(1+LOOKUP($B16,Prix!$B$6:$B$127,Prix!$K$6:$K$127))-1</f>
        <v>6.0000000000000053E-3</v>
      </c>
      <c r="I16" s="148">
        <f>(1+AE16)/(1+LOOKUP($B16,Prix!$B$6:$B$127,Prix!$K$6:$K$127))-1</f>
        <v>6.0000000000000053E-3</v>
      </c>
      <c r="J16" s="148">
        <f>(1+AF16)/(1+LOOKUP($B16,Prix!$B$6:$B$127,Prix!$K$6:$K$127))-1</f>
        <v>6.0000000000000053E-3</v>
      </c>
      <c r="K16" s="148">
        <f>(1+AG16)/(1+LOOKUP($B16,Prix!$B$6:$B$127,Prix!$K$6:$K$127))-1</f>
        <v>6.0000000000000053E-3</v>
      </c>
      <c r="L16" s="148">
        <f>(1+AH16)/(1+LOOKUP($B16,Prix!$B$6:$B$127,Prix!$K$6:$K$127))-1</f>
        <v>6.0000000000000053E-3</v>
      </c>
      <c r="M16" s="148">
        <f>(1+AI16)/(1+LOOKUP($B16,Prix!$B$6:$B$127,Prix!$K$6:$K$127))-1</f>
        <v>6.0000000000000053E-3</v>
      </c>
      <c r="N16" s="148">
        <f>(1+AJ16)/(1+LOOKUP($B16,Prix!$B$6:$B$127,Prix!$K$6:$K$127))-1</f>
        <v>6.0000000000000053E-3</v>
      </c>
      <c r="O16" s="148">
        <f>(1+AK16)/(1+LOOKUP($B16,Prix!$B$6:$B$127,Prix!$K$6:$K$127))-1</f>
        <v>6.0000000000000053E-3</v>
      </c>
      <c r="P16" s="148">
        <f>(1+AL16)/(1+LOOKUP($B16,Prix!$B$6:$B$127,Prix!$K$6:$K$127))-1</f>
        <v>6.0000000000000053E-3</v>
      </c>
      <c r="Q16" s="148">
        <f>(1+AM16)/(1+LOOKUP($B16,Prix!$B$6:$B$127,Prix!$K$6:$K$127))-1</f>
        <v>6.0000000000000053E-3</v>
      </c>
      <c r="R16" s="148">
        <f>(1+AN16)/(1+LOOKUP($B16,Prix!$B$6:$B$127,Prix!$K$6:$K$127))-1</f>
        <v>6.0000000000000053E-3</v>
      </c>
      <c r="S16" s="266">
        <f>(1+AO16)/(1+LOOKUP($B16,Prix!$B$6:$B$127,Prix!$K$6:$K$127))-1</f>
        <v>6.0000000000000053E-3</v>
      </c>
      <c r="T16" s="266">
        <f>(1+AP16)/(1+LOOKUP($B16,Prix!$B$6:$B$127,Prix!$K$6:$K$127))-1</f>
        <v>6.0000000000000053E-3</v>
      </c>
      <c r="U16" s="266">
        <f>(1+AQ16)/(1+LOOKUP($B16,Prix!$B$6:$B$127,Prix!$K$6:$K$127))-1</f>
        <v>6.0000000000000053E-3</v>
      </c>
      <c r="V16" s="266">
        <f>(1+AR16)/(1+LOOKUP($B16,Prix!$B$6:$B$127,Prix!$K$6:$K$127))-1</f>
        <v>8.2589300463362658E-3</v>
      </c>
      <c r="W16" s="266">
        <f>(1+AS16)/(1+LOOKUP($B16,Prix!$B$6:$B$127,Prix!$K$6:$K$127))-1</f>
        <v>1.1110881140545814E-2</v>
      </c>
      <c r="X16" s="266">
        <f>(1+AT16)/(1+LOOKUP($B16,Prix!$B$6:$B$127,Prix!$K$6:$K$127))-1</f>
        <v>4.2824064850570664E-3</v>
      </c>
      <c r="Y16" s="291">
        <f>(C16+1)*(1+Prix!I86)-1</f>
        <v>2.3605000000000098E-2</v>
      </c>
      <c r="Z16" s="117">
        <v>2.8805321560505526E-2</v>
      </c>
      <c r="AA16" s="117">
        <v>2.8805321560505748E-2</v>
      </c>
      <c r="AB16" s="117">
        <v>2.3605000000000098E-2</v>
      </c>
      <c r="AC16" s="117">
        <v>2.3605000000000098E-2</v>
      </c>
      <c r="AD16" s="117">
        <v>2.3605000000000098E-2</v>
      </c>
      <c r="AE16" s="117">
        <v>2.3605000000000098E-2</v>
      </c>
      <c r="AF16" s="117">
        <v>2.3605000000000098E-2</v>
      </c>
      <c r="AG16" s="117">
        <v>2.3605000000000098E-2</v>
      </c>
      <c r="AH16" s="117">
        <v>2.3605000000000098E-2</v>
      </c>
      <c r="AI16" s="117">
        <v>2.3605000000000098E-2</v>
      </c>
      <c r="AJ16" s="117">
        <v>2.3605000000000098E-2</v>
      </c>
      <c r="AK16" s="117">
        <v>2.3605000000000098E-2</v>
      </c>
      <c r="AL16" s="117">
        <v>2.3605000000000098E-2</v>
      </c>
      <c r="AM16" s="117">
        <v>2.3605000000000098E-2</v>
      </c>
      <c r="AN16" s="117">
        <v>2.3605000000000098E-2</v>
      </c>
      <c r="AO16" s="117">
        <v>2.3605000000000098E-2</v>
      </c>
      <c r="AP16" s="117">
        <v>2.3605000000000098E-2</v>
      </c>
      <c r="AQ16" s="117">
        <v>2.3605000000000098E-2</v>
      </c>
      <c r="AR16" s="117">
        <v>2.5903461322147159E-2</v>
      </c>
      <c r="AS16" s="117">
        <v>2.8805321560505526E-2</v>
      </c>
      <c r="AT16" s="120">
        <v>2.1857348598545601E-2</v>
      </c>
    </row>
    <row r="17" spans="2:46" x14ac:dyDescent="0.25">
      <c r="B17" s="146">
        <f t="shared" si="1"/>
        <v>2030</v>
      </c>
      <c r="C17" s="147">
        <v>7.9000000000000008E-3</v>
      </c>
      <c r="D17" s="148">
        <f>(1+Z17)/(1+LOOKUP($B17,Prix!$B$6:$B$127,Prix!$K$6:$K$127))-1</f>
        <v>1.1127211157744288E-2</v>
      </c>
      <c r="E17" s="148">
        <f>(1+AA17)/(1+LOOKUP($B17,Prix!$B$6:$B$127,Prix!$K$6:$K$127))-1</f>
        <v>1.1127211157744288E-2</v>
      </c>
      <c r="F17" s="148">
        <f>(1+AB17)/(1+LOOKUP($B17,Prix!$B$6:$B$127,Prix!$K$6:$K$127))-1</f>
        <v>7.9000000000000181E-3</v>
      </c>
      <c r="G17" s="148">
        <f>(1+AC17)/(1+LOOKUP($B17,Prix!$B$6:$B$127,Prix!$K$6:$K$127))-1</f>
        <v>7.9000000000000181E-3</v>
      </c>
      <c r="H17" s="148">
        <f>(1+AD17)/(1+LOOKUP($B17,Prix!$B$6:$B$127,Prix!$K$6:$K$127))-1</f>
        <v>7.9000000000000181E-3</v>
      </c>
      <c r="I17" s="148">
        <f>(1+AE17)/(1+LOOKUP($B17,Prix!$B$6:$B$127,Prix!$K$6:$K$127))-1</f>
        <v>7.9000000000000181E-3</v>
      </c>
      <c r="J17" s="148">
        <f>(1+AF17)/(1+LOOKUP($B17,Prix!$B$6:$B$127,Prix!$K$6:$K$127))-1</f>
        <v>7.9000000000000181E-3</v>
      </c>
      <c r="K17" s="148">
        <f>(1+AG17)/(1+LOOKUP($B17,Prix!$B$6:$B$127,Prix!$K$6:$K$127))-1</f>
        <v>7.9000000000000181E-3</v>
      </c>
      <c r="L17" s="148">
        <f>(1+AH17)/(1+LOOKUP($B17,Prix!$B$6:$B$127,Prix!$K$6:$K$127))-1</f>
        <v>7.9000000000000181E-3</v>
      </c>
      <c r="M17" s="148">
        <f>(1+AI17)/(1+LOOKUP($B17,Prix!$B$6:$B$127,Prix!$K$6:$K$127))-1</f>
        <v>7.9000000000000181E-3</v>
      </c>
      <c r="N17" s="148">
        <f>(1+AJ17)/(1+LOOKUP($B17,Prix!$B$6:$B$127,Prix!$K$6:$K$127))-1</f>
        <v>7.9000000000000181E-3</v>
      </c>
      <c r="O17" s="148">
        <f>(1+AK17)/(1+LOOKUP($B17,Prix!$B$6:$B$127,Prix!$K$6:$K$127))-1</f>
        <v>7.9000000000000181E-3</v>
      </c>
      <c r="P17" s="148">
        <f>(1+AL17)/(1+LOOKUP($B17,Prix!$B$6:$B$127,Prix!$K$6:$K$127))-1</f>
        <v>7.9000000000000181E-3</v>
      </c>
      <c r="Q17" s="148">
        <f>(1+AM17)/(1+LOOKUP($B17,Prix!$B$6:$B$127,Prix!$K$6:$K$127))-1</f>
        <v>7.9000000000000181E-3</v>
      </c>
      <c r="R17" s="148">
        <f>(1+AN17)/(1+LOOKUP($B17,Prix!$B$6:$B$127,Prix!$K$6:$K$127))-1</f>
        <v>7.9000000000000181E-3</v>
      </c>
      <c r="S17" s="266">
        <f>(1+AO17)/(1+LOOKUP($B17,Prix!$B$6:$B$127,Prix!$K$6:$K$127))-1</f>
        <v>7.9000000000000181E-3</v>
      </c>
      <c r="T17" s="266">
        <f>(1+AP17)/(1+LOOKUP($B17,Prix!$B$6:$B$127,Prix!$K$6:$K$127))-1</f>
        <v>7.9000000000000181E-3</v>
      </c>
      <c r="U17" s="266">
        <f>(1+AQ17)/(1+LOOKUP($B17,Prix!$B$6:$B$127,Prix!$K$6:$K$127))-1</f>
        <v>7.9000000000000181E-3</v>
      </c>
      <c r="V17" s="266">
        <f>(1+AR17)/(1+LOOKUP($B17,Prix!$B$6:$B$127,Prix!$K$6:$K$127))-1</f>
        <v>1.2232127199633069E-2</v>
      </c>
      <c r="W17" s="266">
        <f>(1+AS17)/(1+LOOKUP($B17,Prix!$B$6:$B$127,Prix!$K$6:$K$127))-1</f>
        <v>1.1127211157744288E-2</v>
      </c>
      <c r="X17" s="266">
        <f>(1+AT17)/(1+LOOKUP($B17,Prix!$B$6:$B$127,Prix!$K$6:$K$127))-1</f>
        <v>6.2285828487522732E-3</v>
      </c>
      <c r="Y17" s="291">
        <f>(C17+1)*(1+Prix!I87)-1</f>
        <v>2.5538250000000096E-2</v>
      </c>
      <c r="Z17" s="117">
        <v>2.8821937353004978E-2</v>
      </c>
      <c r="AA17" s="117">
        <v>2.8821937353004978E-2</v>
      </c>
      <c r="AB17" s="117">
        <v>2.5538250000000096E-2</v>
      </c>
      <c r="AC17" s="117">
        <v>2.5538250000000096E-2</v>
      </c>
      <c r="AD17" s="117">
        <v>2.5538250000000096E-2</v>
      </c>
      <c r="AE17" s="117">
        <v>2.5538250000000096E-2</v>
      </c>
      <c r="AF17" s="117">
        <v>2.5538250000000096E-2</v>
      </c>
      <c r="AG17" s="117">
        <v>2.5538250000000096E-2</v>
      </c>
      <c r="AH17" s="117">
        <v>2.5538250000000096E-2</v>
      </c>
      <c r="AI17" s="117">
        <v>2.5538250000000096E-2</v>
      </c>
      <c r="AJ17" s="117">
        <v>2.5538250000000096E-2</v>
      </c>
      <c r="AK17" s="117">
        <v>2.5538250000000096E-2</v>
      </c>
      <c r="AL17" s="117">
        <v>2.5538250000000096E-2</v>
      </c>
      <c r="AM17" s="117">
        <v>2.5538250000000096E-2</v>
      </c>
      <c r="AN17" s="117">
        <v>2.5538250000000096E-2</v>
      </c>
      <c r="AO17" s="117">
        <v>2.5538250000000096E-2</v>
      </c>
      <c r="AP17" s="117">
        <v>2.5538250000000096E-2</v>
      </c>
      <c r="AQ17" s="117">
        <v>2.5538250000000096E-2</v>
      </c>
      <c r="AR17" s="117">
        <v>2.9946189425626768E-2</v>
      </c>
      <c r="AS17" s="117">
        <v>2.8821937353004978E-2</v>
      </c>
      <c r="AT17" s="120">
        <v>2.3837583048605504E-2</v>
      </c>
    </row>
    <row r="18" spans="2:46" x14ac:dyDescent="0.25">
      <c r="B18" s="146">
        <f t="shared" si="1"/>
        <v>2031</v>
      </c>
      <c r="C18" s="147">
        <v>7.9000000000000008E-3</v>
      </c>
      <c r="D18" s="148">
        <f>(1+Z18)/(1+LOOKUP($B18,Prix!$B$6:$B$127,Prix!$K$6:$K$127))-1</f>
        <v>1.0338825165626675E-2</v>
      </c>
      <c r="E18" s="148">
        <f>(1+AA18)/(1+LOOKUP($B18,Prix!$B$6:$B$127,Prix!$K$6:$K$127))-1</f>
        <v>1.0338825165626675E-2</v>
      </c>
      <c r="F18" s="148">
        <f>(1+AB18)/(1+LOOKUP($B18,Prix!$B$6:$B$127,Prix!$K$6:$K$127))-1</f>
        <v>7.9000000000000181E-3</v>
      </c>
      <c r="G18" s="148">
        <f>(1+AC18)/(1+LOOKUP($B18,Prix!$B$6:$B$127,Prix!$K$6:$K$127))-1</f>
        <v>7.9000000000000181E-3</v>
      </c>
      <c r="H18" s="148">
        <f>(1+AD18)/(1+LOOKUP($B18,Prix!$B$6:$B$127,Prix!$K$6:$K$127))-1</f>
        <v>7.9000000000000181E-3</v>
      </c>
      <c r="I18" s="148">
        <f>(1+AE18)/(1+LOOKUP($B18,Prix!$B$6:$B$127,Prix!$K$6:$K$127))-1</f>
        <v>7.9000000000000181E-3</v>
      </c>
      <c r="J18" s="148">
        <f>(1+AF18)/(1+LOOKUP($B18,Prix!$B$6:$B$127,Prix!$K$6:$K$127))-1</f>
        <v>7.9000000000000181E-3</v>
      </c>
      <c r="K18" s="148">
        <f>(1+AG18)/(1+LOOKUP($B18,Prix!$B$6:$B$127,Prix!$K$6:$K$127))-1</f>
        <v>7.9000000000000181E-3</v>
      </c>
      <c r="L18" s="148">
        <f>(1+AH18)/(1+LOOKUP($B18,Prix!$B$6:$B$127,Prix!$K$6:$K$127))-1</f>
        <v>7.9000000000000181E-3</v>
      </c>
      <c r="M18" s="148">
        <f>(1+AI18)/(1+LOOKUP($B18,Prix!$B$6:$B$127,Prix!$K$6:$K$127))-1</f>
        <v>7.9000000000000181E-3</v>
      </c>
      <c r="N18" s="148">
        <f>(1+AJ18)/(1+LOOKUP($B18,Prix!$B$6:$B$127,Prix!$K$6:$K$127))-1</f>
        <v>7.9000000000000181E-3</v>
      </c>
      <c r="O18" s="148">
        <f>(1+AK18)/(1+LOOKUP($B18,Prix!$B$6:$B$127,Prix!$K$6:$K$127))-1</f>
        <v>7.9000000000000181E-3</v>
      </c>
      <c r="P18" s="148">
        <f>(1+AL18)/(1+LOOKUP($B18,Prix!$B$6:$B$127,Prix!$K$6:$K$127))-1</f>
        <v>7.9000000000000181E-3</v>
      </c>
      <c r="Q18" s="148">
        <f>(1+AM18)/(1+LOOKUP($B18,Prix!$B$6:$B$127,Prix!$K$6:$K$127))-1</f>
        <v>7.9000000000000181E-3</v>
      </c>
      <c r="R18" s="148">
        <f>(1+AN18)/(1+LOOKUP($B18,Prix!$B$6:$B$127,Prix!$K$6:$K$127))-1</f>
        <v>7.9000000000000181E-3</v>
      </c>
      <c r="S18" s="266">
        <f>(1+AO18)/(1+LOOKUP($B18,Prix!$B$6:$B$127,Prix!$K$6:$K$127))-1</f>
        <v>7.9000000000000181E-3</v>
      </c>
      <c r="T18" s="266">
        <f>(1+AP18)/(1+LOOKUP($B18,Prix!$B$6:$B$127,Prix!$K$6:$K$127))-1</f>
        <v>7.9000000000000181E-3</v>
      </c>
      <c r="U18" s="266">
        <f>(1+AQ18)/(1+LOOKUP($B18,Prix!$B$6:$B$127,Prix!$K$6:$K$127))-1</f>
        <v>7.9000000000000181E-3</v>
      </c>
      <c r="V18" s="266">
        <f>(1+AR18)/(1+LOOKUP($B18,Prix!$B$6:$B$127,Prix!$K$6:$K$127))-1</f>
        <v>8.3749777917203616E-3</v>
      </c>
      <c r="W18" s="266">
        <f>(1+AS18)/(1+LOOKUP($B18,Prix!$B$6:$B$127,Prix!$K$6:$K$127))-1</f>
        <v>9.9957062151372345E-3</v>
      </c>
      <c r="X18" s="266">
        <f>(1+AT18)/(1+LOOKUP($B18,Prix!$B$6:$B$127,Prix!$K$6:$K$127))-1</f>
        <v>7.1742999237438543E-3</v>
      </c>
      <c r="Y18" s="291">
        <f>(C18+1)*(1+Prix!I88)-1</f>
        <v>2.5538250000000096E-2</v>
      </c>
      <c r="Z18" s="117">
        <v>2.8019754606025238E-2</v>
      </c>
      <c r="AA18" s="117">
        <v>2.8019754606025238E-2</v>
      </c>
      <c r="AB18" s="117">
        <v>2.5538250000000096E-2</v>
      </c>
      <c r="AC18" s="117">
        <v>2.5538250000000096E-2</v>
      </c>
      <c r="AD18" s="117">
        <v>2.5538250000000096E-2</v>
      </c>
      <c r="AE18" s="117">
        <v>2.5538250000000096E-2</v>
      </c>
      <c r="AF18" s="117">
        <v>2.5538250000000096E-2</v>
      </c>
      <c r="AG18" s="117">
        <v>2.5538250000000096E-2</v>
      </c>
      <c r="AH18" s="117">
        <v>2.5538250000000096E-2</v>
      </c>
      <c r="AI18" s="117">
        <v>2.5538250000000096E-2</v>
      </c>
      <c r="AJ18" s="117">
        <v>2.5538250000000096E-2</v>
      </c>
      <c r="AK18" s="117">
        <v>2.5538250000000096E-2</v>
      </c>
      <c r="AL18" s="117">
        <v>2.5538250000000096E-2</v>
      </c>
      <c r="AM18" s="117">
        <v>2.5538250000000096E-2</v>
      </c>
      <c r="AN18" s="117">
        <v>2.5538250000000096E-2</v>
      </c>
      <c r="AO18" s="117">
        <v>2.5538250000000096E-2</v>
      </c>
      <c r="AP18" s="117">
        <v>2.5538250000000096E-2</v>
      </c>
      <c r="AQ18" s="117">
        <v>2.5538250000000096E-2</v>
      </c>
      <c r="AR18" s="117">
        <v>2.6021539903075652E-2</v>
      </c>
      <c r="AS18" s="117">
        <v>2.7670631073902108E-2</v>
      </c>
      <c r="AT18" s="120">
        <v>2.4799850172409377E-2</v>
      </c>
    </row>
    <row r="19" spans="2:46" x14ac:dyDescent="0.25">
      <c r="B19" s="146">
        <f t="shared" si="1"/>
        <v>2032</v>
      </c>
      <c r="C19" s="147">
        <v>7.8000000000000005E-3</v>
      </c>
      <c r="D19" s="148">
        <f>(1+Z19)/(1+LOOKUP($B19,Prix!$B$6:$B$127,Prix!$K$6:$K$127))-1</f>
        <v>9.5504391735088401E-3</v>
      </c>
      <c r="E19" s="148">
        <f>(1+AA19)/(1+LOOKUP($B19,Prix!$B$6:$B$127,Prix!$K$6:$K$127))-1</f>
        <v>9.5504391735090621E-3</v>
      </c>
      <c r="F19" s="148">
        <f>(1+AB19)/(1+LOOKUP($B19,Prix!$B$6:$B$127,Prix!$K$6:$K$127))-1</f>
        <v>7.8000000000000291E-3</v>
      </c>
      <c r="G19" s="148">
        <f>(1+AC19)/(1+LOOKUP($B19,Prix!$B$6:$B$127,Prix!$K$6:$K$127))-1</f>
        <v>7.8000000000000291E-3</v>
      </c>
      <c r="H19" s="148">
        <f>(1+AD19)/(1+LOOKUP($B19,Prix!$B$6:$B$127,Prix!$K$6:$K$127))-1</f>
        <v>7.8000000000000291E-3</v>
      </c>
      <c r="I19" s="148">
        <f>(1+AE19)/(1+LOOKUP($B19,Prix!$B$6:$B$127,Prix!$K$6:$K$127))-1</f>
        <v>7.8000000000000291E-3</v>
      </c>
      <c r="J19" s="148">
        <f>(1+AF19)/(1+LOOKUP($B19,Prix!$B$6:$B$127,Prix!$K$6:$K$127))-1</f>
        <v>7.8000000000000291E-3</v>
      </c>
      <c r="K19" s="148">
        <f>(1+AG19)/(1+LOOKUP($B19,Prix!$B$6:$B$127,Prix!$K$6:$K$127))-1</f>
        <v>7.8000000000000291E-3</v>
      </c>
      <c r="L19" s="148">
        <f>(1+AH19)/(1+LOOKUP($B19,Prix!$B$6:$B$127,Prix!$K$6:$K$127))-1</f>
        <v>7.8000000000000291E-3</v>
      </c>
      <c r="M19" s="148">
        <f>(1+AI19)/(1+LOOKUP($B19,Prix!$B$6:$B$127,Prix!$K$6:$K$127))-1</f>
        <v>7.8000000000000291E-3</v>
      </c>
      <c r="N19" s="148">
        <f>(1+AJ19)/(1+LOOKUP($B19,Prix!$B$6:$B$127,Prix!$K$6:$K$127))-1</f>
        <v>7.8000000000000291E-3</v>
      </c>
      <c r="O19" s="148">
        <f>(1+AK19)/(1+LOOKUP($B19,Prix!$B$6:$B$127,Prix!$K$6:$K$127))-1</f>
        <v>7.8000000000000291E-3</v>
      </c>
      <c r="P19" s="148">
        <f>(1+AL19)/(1+LOOKUP($B19,Prix!$B$6:$B$127,Prix!$K$6:$K$127))-1</f>
        <v>7.8000000000000291E-3</v>
      </c>
      <c r="Q19" s="148">
        <f>(1+AM19)/(1+LOOKUP($B19,Prix!$B$6:$B$127,Prix!$K$6:$K$127))-1</f>
        <v>7.8000000000000291E-3</v>
      </c>
      <c r="R19" s="148">
        <f>(1+AN19)/(1+LOOKUP($B19,Prix!$B$6:$B$127,Prix!$K$6:$K$127))-1</f>
        <v>7.8000000000000291E-3</v>
      </c>
      <c r="S19" s="266">
        <f>(1+AO19)/(1+LOOKUP($B19,Prix!$B$6:$B$127,Prix!$K$6:$K$127))-1</f>
        <v>7.8000000000000291E-3</v>
      </c>
      <c r="T19" s="266">
        <f>(1+AP19)/(1+LOOKUP($B19,Prix!$B$6:$B$127,Prix!$K$6:$K$127))-1</f>
        <v>7.8000000000000291E-3</v>
      </c>
      <c r="U19" s="266">
        <f>(1+AQ19)/(1+LOOKUP($B19,Prix!$B$6:$B$127,Prix!$K$6:$K$127))-1</f>
        <v>7.8000000000000291E-3</v>
      </c>
      <c r="V19" s="266">
        <f>(1+AR19)/(1+LOOKUP($B19,Prix!$B$6:$B$127,Prix!$K$6:$K$127))-1</f>
        <v>7.7799142976191504E-3</v>
      </c>
      <c r="W19" s="266">
        <f>(1+AS19)/(1+LOOKUP($B19,Prix!$B$6:$B$127,Prix!$K$6:$K$127))-1</f>
        <v>8.3925533106066208E-3</v>
      </c>
      <c r="X19" s="266">
        <f>(1+AT19)/(1+LOOKUP($B19,Prix!$B$6:$B$127,Prix!$K$6:$K$127))-1</f>
        <v>8.0492618326128973E-3</v>
      </c>
      <c r="Y19" s="291">
        <f>(C19+1)*(1+Prix!I89)-1</f>
        <v>2.5436500000000084E-2</v>
      </c>
      <c r="Z19" s="117">
        <v>2.7217571859045275E-2</v>
      </c>
      <c r="AA19" s="117">
        <v>2.7217571859045497E-2</v>
      </c>
      <c r="AB19" s="117">
        <v>2.5436500000000084E-2</v>
      </c>
      <c r="AC19" s="117">
        <v>2.5436500000000084E-2</v>
      </c>
      <c r="AD19" s="117">
        <v>2.5436500000000084E-2</v>
      </c>
      <c r="AE19" s="117">
        <v>2.5436500000000084E-2</v>
      </c>
      <c r="AF19" s="117">
        <v>2.5436500000000084E-2</v>
      </c>
      <c r="AG19" s="117">
        <v>2.5436500000000084E-2</v>
      </c>
      <c r="AH19" s="117">
        <v>2.5436500000000084E-2</v>
      </c>
      <c r="AI19" s="117">
        <v>2.5436500000000084E-2</v>
      </c>
      <c r="AJ19" s="117">
        <v>2.5436500000000084E-2</v>
      </c>
      <c r="AK19" s="117">
        <v>2.5436500000000084E-2</v>
      </c>
      <c r="AL19" s="117">
        <v>2.5436500000000084E-2</v>
      </c>
      <c r="AM19" s="117">
        <v>2.5436500000000084E-2</v>
      </c>
      <c r="AN19" s="117">
        <v>2.5436500000000084E-2</v>
      </c>
      <c r="AO19" s="117">
        <v>2.5436500000000084E-2</v>
      </c>
      <c r="AP19" s="117">
        <v>2.5436500000000084E-2</v>
      </c>
      <c r="AQ19" s="117">
        <v>2.5436500000000084E-2</v>
      </c>
      <c r="AR19" s="117">
        <v>2.5416062797827488E-2</v>
      </c>
      <c r="AS19" s="117">
        <v>2.6039422993542338E-2</v>
      </c>
      <c r="AT19" s="120">
        <v>2.5690123914683616E-2</v>
      </c>
    </row>
    <row r="20" spans="2:46" x14ac:dyDescent="0.25">
      <c r="B20" s="146">
        <f t="shared" si="1"/>
        <v>2033</v>
      </c>
      <c r="C20" s="147">
        <v>7.7000000000000002E-3</v>
      </c>
      <c r="D20" s="148">
        <f>(1+Z20)/(1+LOOKUP($B20,Prix!$B$6:$B$127,Prix!$K$6:$K$127))-1</f>
        <v>8.7620531813910052E-3</v>
      </c>
      <c r="E20" s="148">
        <f>(1+AA20)/(1+LOOKUP($B20,Prix!$B$6:$B$127,Prix!$K$6:$K$127))-1</f>
        <v>8.7620531813912272E-3</v>
      </c>
      <c r="F20" s="148">
        <f>(1+AB20)/(1+LOOKUP($B20,Prix!$B$6:$B$127,Prix!$K$6:$K$127))-1</f>
        <v>7.7000000000000401E-3</v>
      </c>
      <c r="G20" s="148">
        <f>(1+AC20)/(1+LOOKUP($B20,Prix!$B$6:$B$127,Prix!$K$6:$K$127))-1</f>
        <v>7.7000000000000401E-3</v>
      </c>
      <c r="H20" s="148">
        <f>(1+AD20)/(1+LOOKUP($B20,Prix!$B$6:$B$127,Prix!$K$6:$K$127))-1</f>
        <v>7.7000000000000401E-3</v>
      </c>
      <c r="I20" s="148">
        <f>(1+AE20)/(1+LOOKUP($B20,Prix!$B$6:$B$127,Prix!$K$6:$K$127))-1</f>
        <v>7.7000000000000401E-3</v>
      </c>
      <c r="J20" s="148">
        <f>(1+AF20)/(1+LOOKUP($B20,Prix!$B$6:$B$127,Prix!$K$6:$K$127))-1</f>
        <v>7.7000000000000401E-3</v>
      </c>
      <c r="K20" s="148">
        <f>(1+AG20)/(1+LOOKUP($B20,Prix!$B$6:$B$127,Prix!$K$6:$K$127))-1</f>
        <v>7.7000000000000401E-3</v>
      </c>
      <c r="L20" s="148">
        <f>(1+AH20)/(1+LOOKUP($B20,Prix!$B$6:$B$127,Prix!$K$6:$K$127))-1</f>
        <v>7.7000000000000401E-3</v>
      </c>
      <c r="M20" s="148">
        <f>(1+AI20)/(1+LOOKUP($B20,Prix!$B$6:$B$127,Prix!$K$6:$K$127))-1</f>
        <v>7.7000000000000401E-3</v>
      </c>
      <c r="N20" s="148">
        <f>(1+AJ20)/(1+LOOKUP($B20,Prix!$B$6:$B$127,Prix!$K$6:$K$127))-1</f>
        <v>7.7000000000000401E-3</v>
      </c>
      <c r="O20" s="148">
        <f>(1+AK20)/(1+LOOKUP($B20,Prix!$B$6:$B$127,Prix!$K$6:$K$127))-1</f>
        <v>7.7000000000000401E-3</v>
      </c>
      <c r="P20" s="148">
        <f>(1+AL20)/(1+LOOKUP($B20,Prix!$B$6:$B$127,Prix!$K$6:$K$127))-1</f>
        <v>7.7000000000000401E-3</v>
      </c>
      <c r="Q20" s="148">
        <f>(1+AM20)/(1+LOOKUP($B20,Prix!$B$6:$B$127,Prix!$K$6:$K$127))-1</f>
        <v>7.7000000000000401E-3</v>
      </c>
      <c r="R20" s="148">
        <f>(1+AN20)/(1+LOOKUP($B20,Prix!$B$6:$B$127,Prix!$K$6:$K$127))-1</f>
        <v>7.7000000000000401E-3</v>
      </c>
      <c r="S20" s="266">
        <f>(1+AO20)/(1+LOOKUP($B20,Prix!$B$6:$B$127,Prix!$K$6:$K$127))-1</f>
        <v>7.7000000000000401E-3</v>
      </c>
      <c r="T20" s="266">
        <f>(1+AP20)/(1+LOOKUP($B20,Prix!$B$6:$B$127,Prix!$K$6:$K$127))-1</f>
        <v>7.7000000000000401E-3</v>
      </c>
      <c r="U20" s="266">
        <f>(1+AQ20)/(1+LOOKUP($B20,Prix!$B$6:$B$127,Prix!$K$6:$K$127))-1</f>
        <v>7.7000000000000401E-3</v>
      </c>
      <c r="V20" s="266">
        <f>(1+AR20)/(1+LOOKUP($B20,Prix!$B$6:$B$127,Prix!$K$6:$K$127))-1</f>
        <v>7.2704339071949509E-3</v>
      </c>
      <c r="W20" s="266">
        <f>(1+AS20)/(1+LOOKUP($B20,Prix!$B$6:$B$127,Prix!$K$6:$K$127))-1</f>
        <v>7.6582234895421486E-3</v>
      </c>
      <c r="X20" s="266">
        <f>(1+AT20)/(1+LOOKUP($B20,Prix!$B$6:$B$127,Prix!$K$6:$K$127))-1</f>
        <v>8.1081150792743362E-3</v>
      </c>
      <c r="Y20" s="291">
        <f>(C20+1)*(1+Prix!I90)-1</f>
        <v>2.5334750000000072E-2</v>
      </c>
      <c r="Z20" s="117">
        <v>2.6415389112065313E-2</v>
      </c>
      <c r="AA20" s="117">
        <v>2.6415389112065535E-2</v>
      </c>
      <c r="AB20" s="117">
        <v>2.5334750000000072E-2</v>
      </c>
      <c r="AC20" s="117">
        <v>2.5334750000000072E-2</v>
      </c>
      <c r="AD20" s="117">
        <v>2.5334750000000072E-2</v>
      </c>
      <c r="AE20" s="117">
        <v>2.5334750000000072E-2</v>
      </c>
      <c r="AF20" s="117">
        <v>2.5334750000000072E-2</v>
      </c>
      <c r="AG20" s="117">
        <v>2.5334750000000072E-2</v>
      </c>
      <c r="AH20" s="117">
        <v>2.5334750000000072E-2</v>
      </c>
      <c r="AI20" s="117">
        <v>2.5334750000000072E-2</v>
      </c>
      <c r="AJ20" s="117">
        <v>2.5334750000000072E-2</v>
      </c>
      <c r="AK20" s="117">
        <v>2.5334750000000072E-2</v>
      </c>
      <c r="AL20" s="117">
        <v>2.5334750000000072E-2</v>
      </c>
      <c r="AM20" s="117">
        <v>2.5334750000000072E-2</v>
      </c>
      <c r="AN20" s="117">
        <v>2.5334750000000072E-2</v>
      </c>
      <c r="AO20" s="117">
        <v>2.5334750000000072E-2</v>
      </c>
      <c r="AP20" s="117">
        <v>2.5334750000000072E-2</v>
      </c>
      <c r="AQ20" s="117">
        <v>2.5334750000000072E-2</v>
      </c>
      <c r="AR20" s="117">
        <v>2.4897666500570903E-2</v>
      </c>
      <c r="AS20" s="117">
        <v>2.5292242400609233E-2</v>
      </c>
      <c r="AT20" s="120">
        <v>2.5750007093161775E-2</v>
      </c>
    </row>
    <row r="21" spans="2:46" x14ac:dyDescent="0.25">
      <c r="B21" s="146">
        <f t="shared" si="1"/>
        <v>2034</v>
      </c>
      <c r="C21" s="147">
        <v>7.4999999999999997E-3</v>
      </c>
      <c r="D21" s="148">
        <f>(1+Z21)/(1+LOOKUP($B21,Prix!$B$6:$B$127,Prix!$K$6:$K$127))-1</f>
        <v>7.9736671892731703E-3</v>
      </c>
      <c r="E21" s="148">
        <f>(1+AA21)/(1+LOOKUP($B21,Prix!$B$6:$B$127,Prix!$K$6:$K$127))-1</f>
        <v>7.9736671892731703E-3</v>
      </c>
      <c r="F21" s="148">
        <f>(1+AB21)/(1+LOOKUP($B21,Prix!$B$6:$B$127,Prix!$K$6:$K$127))-1</f>
        <v>7.5000000000000622E-3</v>
      </c>
      <c r="G21" s="148">
        <f>(1+AC21)/(1+LOOKUP($B21,Prix!$B$6:$B$127,Prix!$K$6:$K$127))-1</f>
        <v>7.5000000000000622E-3</v>
      </c>
      <c r="H21" s="148">
        <f>(1+AD21)/(1+LOOKUP($B21,Prix!$B$6:$B$127,Prix!$K$6:$K$127))-1</f>
        <v>7.5000000000000622E-3</v>
      </c>
      <c r="I21" s="148">
        <f>(1+AE21)/(1+LOOKUP($B21,Prix!$B$6:$B$127,Prix!$K$6:$K$127))-1</f>
        <v>7.5000000000000622E-3</v>
      </c>
      <c r="J21" s="148">
        <f>(1+AF21)/(1+LOOKUP($B21,Prix!$B$6:$B$127,Prix!$K$6:$K$127))-1</f>
        <v>7.5000000000000622E-3</v>
      </c>
      <c r="K21" s="148">
        <f>(1+AG21)/(1+LOOKUP($B21,Prix!$B$6:$B$127,Prix!$K$6:$K$127))-1</f>
        <v>7.5000000000000622E-3</v>
      </c>
      <c r="L21" s="148">
        <f>(1+AH21)/(1+LOOKUP($B21,Prix!$B$6:$B$127,Prix!$K$6:$K$127))-1</f>
        <v>7.5000000000000622E-3</v>
      </c>
      <c r="M21" s="148">
        <f>(1+AI21)/(1+LOOKUP($B21,Prix!$B$6:$B$127,Prix!$K$6:$K$127))-1</f>
        <v>7.5000000000000622E-3</v>
      </c>
      <c r="N21" s="148">
        <f>(1+AJ21)/(1+LOOKUP($B21,Prix!$B$6:$B$127,Prix!$K$6:$K$127))-1</f>
        <v>7.5000000000000622E-3</v>
      </c>
      <c r="O21" s="148">
        <f>(1+AK21)/(1+LOOKUP($B21,Prix!$B$6:$B$127,Prix!$K$6:$K$127))-1</f>
        <v>7.5000000000000622E-3</v>
      </c>
      <c r="P21" s="148">
        <f>(1+AL21)/(1+LOOKUP($B21,Prix!$B$6:$B$127,Prix!$K$6:$K$127))-1</f>
        <v>7.5000000000000622E-3</v>
      </c>
      <c r="Q21" s="148">
        <f>(1+AM21)/(1+LOOKUP($B21,Prix!$B$6:$B$127,Prix!$K$6:$K$127))-1</f>
        <v>7.5000000000000622E-3</v>
      </c>
      <c r="R21" s="148">
        <f>(1+AN21)/(1+LOOKUP($B21,Prix!$B$6:$B$127,Prix!$K$6:$K$127))-1</f>
        <v>7.5000000000000622E-3</v>
      </c>
      <c r="S21" s="266">
        <f>(1+AO21)/(1+LOOKUP($B21,Prix!$B$6:$B$127,Prix!$K$6:$K$127))-1</f>
        <v>7.5000000000000622E-3</v>
      </c>
      <c r="T21" s="266">
        <f>(1+AP21)/(1+LOOKUP($B21,Prix!$B$6:$B$127,Prix!$K$6:$K$127))-1</f>
        <v>7.5000000000000622E-3</v>
      </c>
      <c r="U21" s="266">
        <f>(1+AQ21)/(1+LOOKUP($B21,Prix!$B$6:$B$127,Prix!$K$6:$K$127))-1</f>
        <v>7.5000000000000622E-3</v>
      </c>
      <c r="V21" s="266">
        <f>(1+AR21)/(1+LOOKUP($B21,Prix!$B$6:$B$127,Prix!$K$6:$K$127))-1</f>
        <v>7.5054490072568036E-3</v>
      </c>
      <c r="W21" s="266">
        <f>(1+AS21)/(1+LOOKUP($B21,Prix!$B$6:$B$127,Prix!$K$6:$K$127))-1</f>
        <v>7.4789478588810354E-3</v>
      </c>
      <c r="X21" s="266">
        <f>(1+AT21)/(1+LOOKUP($B21,Prix!$B$6:$B$127,Prix!$K$6:$K$127))-1</f>
        <v>8.0582238556479169E-3</v>
      </c>
      <c r="Y21" s="291">
        <f>(C21+1)*(1+Prix!I91)-1</f>
        <v>2.5131250000000049E-2</v>
      </c>
      <c r="Z21" s="117">
        <v>2.5613206365085572E-2</v>
      </c>
      <c r="AA21" s="117">
        <v>2.5613206365085572E-2</v>
      </c>
      <c r="AB21" s="117">
        <v>2.5131250000000049E-2</v>
      </c>
      <c r="AC21" s="117">
        <v>2.5131250000000049E-2</v>
      </c>
      <c r="AD21" s="117">
        <v>2.5131250000000049E-2</v>
      </c>
      <c r="AE21" s="117">
        <v>2.5131250000000049E-2</v>
      </c>
      <c r="AF21" s="117">
        <v>2.5131250000000049E-2</v>
      </c>
      <c r="AG21" s="117">
        <v>2.5131250000000049E-2</v>
      </c>
      <c r="AH21" s="117">
        <v>2.5131250000000049E-2</v>
      </c>
      <c r="AI21" s="117">
        <v>2.5131250000000049E-2</v>
      </c>
      <c r="AJ21" s="117">
        <v>2.5131250000000049E-2</v>
      </c>
      <c r="AK21" s="117">
        <v>2.5131250000000049E-2</v>
      </c>
      <c r="AL21" s="117">
        <v>2.5131250000000049E-2</v>
      </c>
      <c r="AM21" s="117">
        <v>2.5131250000000049E-2</v>
      </c>
      <c r="AN21" s="117">
        <v>2.5131250000000049E-2</v>
      </c>
      <c r="AO21" s="117">
        <v>2.5131250000000049E-2</v>
      </c>
      <c r="AP21" s="117">
        <v>2.5131250000000049E-2</v>
      </c>
      <c r="AQ21" s="117">
        <v>2.5131250000000049E-2</v>
      </c>
      <c r="AR21" s="117">
        <v>2.5136794364883919E-2</v>
      </c>
      <c r="AS21" s="117">
        <v>2.5109829446411602E-2</v>
      </c>
      <c r="AT21" s="120">
        <v>2.5699242773121744E-2</v>
      </c>
    </row>
    <row r="22" spans="2:46" x14ac:dyDescent="0.25">
      <c r="B22" s="146">
        <f t="shared" si="1"/>
        <v>2035</v>
      </c>
      <c r="C22" s="147">
        <v>7.4999999999999997E-3</v>
      </c>
      <c r="D22" s="148">
        <f>(1+Z22)/(1+LOOKUP($B22,Prix!$B$6:$B$127,Prix!$K$6:$K$127))-1</f>
        <v>7.9736671892731703E-3</v>
      </c>
      <c r="E22" s="148">
        <f>(1+AA22)/(1+LOOKUP($B22,Prix!$B$6:$B$127,Prix!$K$6:$K$127))-1</f>
        <v>7.9736671892731703E-3</v>
      </c>
      <c r="F22" s="148">
        <f>(1+AB22)/(1+LOOKUP($B22,Prix!$B$6:$B$127,Prix!$K$6:$K$127))-1</f>
        <v>7.5000000000000622E-3</v>
      </c>
      <c r="G22" s="148">
        <f>(1+AC22)/(1+LOOKUP($B22,Prix!$B$6:$B$127,Prix!$K$6:$K$127))-1</f>
        <v>7.5000000000000622E-3</v>
      </c>
      <c r="H22" s="148">
        <f>(1+AD22)/(1+LOOKUP($B22,Prix!$B$6:$B$127,Prix!$K$6:$K$127))-1</f>
        <v>7.5000000000000622E-3</v>
      </c>
      <c r="I22" s="148">
        <f>(1+AE22)/(1+LOOKUP($B22,Prix!$B$6:$B$127,Prix!$K$6:$K$127))-1</f>
        <v>7.5000000000000622E-3</v>
      </c>
      <c r="J22" s="148">
        <f>(1+AF22)/(1+LOOKUP($B22,Prix!$B$6:$B$127,Prix!$K$6:$K$127))-1</f>
        <v>7.5000000000000622E-3</v>
      </c>
      <c r="K22" s="148">
        <f>(1+AG22)/(1+LOOKUP($B22,Prix!$B$6:$B$127,Prix!$K$6:$K$127))-1</f>
        <v>7.5000000000000622E-3</v>
      </c>
      <c r="L22" s="148">
        <f>(1+AH22)/(1+LOOKUP($B22,Prix!$B$6:$B$127,Prix!$K$6:$K$127))-1</f>
        <v>7.5000000000000622E-3</v>
      </c>
      <c r="M22" s="148">
        <f>(1+AI22)/(1+LOOKUP($B22,Prix!$B$6:$B$127,Prix!$K$6:$K$127))-1</f>
        <v>7.5000000000000622E-3</v>
      </c>
      <c r="N22" s="148">
        <f>(1+AJ22)/(1+LOOKUP($B22,Prix!$B$6:$B$127,Prix!$K$6:$K$127))-1</f>
        <v>7.5000000000000622E-3</v>
      </c>
      <c r="O22" s="148">
        <f>(1+AK22)/(1+LOOKUP($B22,Prix!$B$6:$B$127,Prix!$K$6:$K$127))-1</f>
        <v>7.5000000000000622E-3</v>
      </c>
      <c r="P22" s="148">
        <f>(1+AL22)/(1+LOOKUP($B22,Prix!$B$6:$B$127,Prix!$K$6:$K$127))-1</f>
        <v>7.5000000000000622E-3</v>
      </c>
      <c r="Q22" s="148">
        <f>(1+AM22)/(1+LOOKUP($B22,Prix!$B$6:$B$127,Prix!$K$6:$K$127))-1</f>
        <v>7.5000000000000622E-3</v>
      </c>
      <c r="R22" s="148">
        <f>(1+AN22)/(1+LOOKUP($B22,Prix!$B$6:$B$127,Prix!$K$6:$K$127))-1</f>
        <v>7.5000000000000622E-3</v>
      </c>
      <c r="S22" s="266">
        <f>(1+AO22)/(1+LOOKUP($B22,Prix!$B$6:$B$127,Prix!$K$6:$K$127))-1</f>
        <v>7.5000000000000622E-3</v>
      </c>
      <c r="T22" s="266">
        <f>(1+AP22)/(1+LOOKUP($B22,Prix!$B$6:$B$127,Prix!$K$6:$K$127))-1</f>
        <v>7.5000000000000622E-3</v>
      </c>
      <c r="U22" s="266">
        <f>(1+AQ22)/(1+LOOKUP($B22,Prix!$B$6:$B$127,Prix!$K$6:$K$127))-1</f>
        <v>7.5000000000000622E-3</v>
      </c>
      <c r="V22" s="266">
        <f>(1+AR22)/(1+LOOKUP($B22,Prix!$B$6:$B$127,Prix!$K$6:$K$127))-1</f>
        <v>7.5051978576197165E-3</v>
      </c>
      <c r="W22" s="266">
        <f>(1+AS22)/(1+LOOKUP($B22,Prix!$B$6:$B$127,Prix!$K$6:$K$127))-1</f>
        <v>7.4789478588810354E-3</v>
      </c>
      <c r="X22" s="266">
        <f>(1+AT22)/(1+LOOKUP($B22,Prix!$B$6:$B$127,Prix!$K$6:$K$127))-1</f>
        <v>8.1759139319053098E-3</v>
      </c>
      <c r="Y22" s="291">
        <f>(C22+1)*(1+Prix!I92)-1</f>
        <v>2.5131250000000049E-2</v>
      </c>
      <c r="Z22" s="117">
        <v>2.5613206365085572E-2</v>
      </c>
      <c r="AA22" s="117">
        <v>2.5613206365085572E-2</v>
      </c>
      <c r="AB22" s="117">
        <v>2.5131250000000049E-2</v>
      </c>
      <c r="AC22" s="117">
        <v>2.5131250000000049E-2</v>
      </c>
      <c r="AD22" s="117">
        <v>2.5131250000000049E-2</v>
      </c>
      <c r="AE22" s="117">
        <v>2.5131250000000049E-2</v>
      </c>
      <c r="AF22" s="117">
        <v>2.5131250000000049E-2</v>
      </c>
      <c r="AG22" s="117">
        <v>2.5131250000000049E-2</v>
      </c>
      <c r="AH22" s="117">
        <v>2.5131250000000049E-2</v>
      </c>
      <c r="AI22" s="117">
        <v>2.5131250000000049E-2</v>
      </c>
      <c r="AJ22" s="117">
        <v>2.5131250000000049E-2</v>
      </c>
      <c r="AK22" s="117">
        <v>2.5131250000000049E-2</v>
      </c>
      <c r="AL22" s="117">
        <v>2.5131250000000049E-2</v>
      </c>
      <c r="AM22" s="117">
        <v>2.5131250000000049E-2</v>
      </c>
      <c r="AN22" s="117">
        <v>2.5131250000000049E-2</v>
      </c>
      <c r="AO22" s="117">
        <v>2.5131250000000049E-2</v>
      </c>
      <c r="AP22" s="117">
        <v>2.5131250000000049E-2</v>
      </c>
      <c r="AQ22" s="117">
        <v>2.5131250000000049E-2</v>
      </c>
      <c r="AR22" s="117">
        <v>2.5136538820128118E-2</v>
      </c>
      <c r="AS22" s="117">
        <v>2.5109829446411602E-2</v>
      </c>
      <c r="AT22" s="120">
        <v>2.5818992425713727E-2</v>
      </c>
    </row>
    <row r="23" spans="2:46" x14ac:dyDescent="0.25">
      <c r="B23" s="146">
        <f t="shared" si="1"/>
        <v>2036</v>
      </c>
      <c r="C23" s="147">
        <v>7.4000000000000003E-3</v>
      </c>
      <c r="D23" s="148">
        <f>(1+Z23)/(1+LOOKUP($B23,Prix!$B$6:$B$127,Prix!$K$6:$K$127))-1</f>
        <v>7.8024634561788542E-3</v>
      </c>
      <c r="E23" s="148">
        <f>(1+AA23)/(1+LOOKUP($B23,Prix!$B$6:$B$127,Prix!$K$6:$K$127))-1</f>
        <v>7.8024634561788542E-3</v>
      </c>
      <c r="F23" s="148">
        <f>(1+AB23)/(1+LOOKUP($B23,Prix!$B$6:$B$127,Prix!$K$6:$K$127))-1</f>
        <v>7.4000000000000732E-3</v>
      </c>
      <c r="G23" s="148">
        <f>(1+AC23)/(1+LOOKUP($B23,Prix!$B$6:$B$127,Prix!$K$6:$K$127))-1</f>
        <v>7.4000000000000732E-3</v>
      </c>
      <c r="H23" s="148">
        <f>(1+AD23)/(1+LOOKUP($B23,Prix!$B$6:$B$127,Prix!$K$6:$K$127))-1</f>
        <v>7.4000000000000732E-3</v>
      </c>
      <c r="I23" s="148">
        <f>(1+AE23)/(1+LOOKUP($B23,Prix!$B$6:$B$127,Prix!$K$6:$K$127))-1</f>
        <v>7.4000000000000732E-3</v>
      </c>
      <c r="J23" s="148">
        <f>(1+AF23)/(1+LOOKUP($B23,Prix!$B$6:$B$127,Prix!$K$6:$K$127))-1</f>
        <v>7.4000000000000732E-3</v>
      </c>
      <c r="K23" s="148">
        <f>(1+AG23)/(1+LOOKUP($B23,Prix!$B$6:$B$127,Prix!$K$6:$K$127))-1</f>
        <v>7.4000000000000732E-3</v>
      </c>
      <c r="L23" s="148">
        <f>(1+AH23)/(1+LOOKUP($B23,Prix!$B$6:$B$127,Prix!$K$6:$K$127))-1</f>
        <v>7.4000000000000732E-3</v>
      </c>
      <c r="M23" s="148">
        <f>(1+AI23)/(1+LOOKUP($B23,Prix!$B$6:$B$127,Prix!$K$6:$K$127))-1</f>
        <v>7.4000000000000732E-3</v>
      </c>
      <c r="N23" s="148">
        <f>(1+AJ23)/(1+LOOKUP($B23,Prix!$B$6:$B$127,Prix!$K$6:$K$127))-1</f>
        <v>7.4000000000000732E-3</v>
      </c>
      <c r="O23" s="148">
        <f>(1+AK23)/(1+LOOKUP($B23,Prix!$B$6:$B$127,Prix!$K$6:$K$127))-1</f>
        <v>7.4000000000000732E-3</v>
      </c>
      <c r="P23" s="148">
        <f>(1+AL23)/(1+LOOKUP($B23,Prix!$B$6:$B$127,Prix!$K$6:$K$127))-1</f>
        <v>7.4000000000000732E-3</v>
      </c>
      <c r="Q23" s="148">
        <f>(1+AM23)/(1+LOOKUP($B23,Prix!$B$6:$B$127,Prix!$K$6:$K$127))-1</f>
        <v>7.4000000000000732E-3</v>
      </c>
      <c r="R23" s="148">
        <f>(1+AN23)/(1+LOOKUP($B23,Prix!$B$6:$B$127,Prix!$K$6:$K$127))-1</f>
        <v>7.4000000000000732E-3</v>
      </c>
      <c r="S23" s="266">
        <f>(1+AO23)/(1+LOOKUP($B23,Prix!$B$6:$B$127,Prix!$K$6:$K$127))-1</f>
        <v>7.4000000000000732E-3</v>
      </c>
      <c r="T23" s="266">
        <f>(1+AP23)/(1+LOOKUP($B23,Prix!$B$6:$B$127,Prix!$K$6:$K$127))-1</f>
        <v>7.4000000000000732E-3</v>
      </c>
      <c r="U23" s="266">
        <f>(1+AQ23)/(1+LOOKUP($B23,Prix!$B$6:$B$127,Prix!$K$6:$K$127))-1</f>
        <v>7.4000000000000732E-3</v>
      </c>
      <c r="V23" s="266">
        <f>(1+AR23)/(1+LOOKUP($B23,Prix!$B$6:$B$127,Prix!$K$6:$K$127))-1</f>
        <v>7.4043340188016948E-3</v>
      </c>
      <c r="W23" s="266">
        <f>(1+AS23)/(1+LOOKUP($B23,Prix!$B$6:$B$127,Prix!$K$6:$K$127))-1</f>
        <v>7.4787056782297245E-3</v>
      </c>
      <c r="X23" s="266">
        <f>(1+AT23)/(1+LOOKUP($B23,Prix!$B$6:$B$127,Prix!$K$6:$K$127))-1</f>
        <v>8.2426230758938512E-3</v>
      </c>
      <c r="Y23" s="291">
        <f>(C23+1)*(1+Prix!I93)-1</f>
        <v>2.5029500000000038E-2</v>
      </c>
      <c r="Z23" s="117">
        <v>2.5439006566662092E-2</v>
      </c>
      <c r="AA23" s="117">
        <v>2.5439006566662092E-2</v>
      </c>
      <c r="AB23" s="117">
        <v>2.5029500000000038E-2</v>
      </c>
      <c r="AC23" s="117">
        <v>2.5029500000000038E-2</v>
      </c>
      <c r="AD23" s="117">
        <v>2.5029500000000038E-2</v>
      </c>
      <c r="AE23" s="117">
        <v>2.5029500000000038E-2</v>
      </c>
      <c r="AF23" s="117">
        <v>2.5029500000000038E-2</v>
      </c>
      <c r="AG23" s="117">
        <v>2.5029500000000038E-2</v>
      </c>
      <c r="AH23" s="117">
        <v>2.5029500000000038E-2</v>
      </c>
      <c r="AI23" s="117">
        <v>2.5029500000000038E-2</v>
      </c>
      <c r="AJ23" s="117">
        <v>2.5029500000000038E-2</v>
      </c>
      <c r="AK23" s="117">
        <v>2.5029500000000038E-2</v>
      </c>
      <c r="AL23" s="117">
        <v>2.5029500000000038E-2</v>
      </c>
      <c r="AM23" s="117">
        <v>2.5029500000000038E-2</v>
      </c>
      <c r="AN23" s="117">
        <v>2.5029500000000038E-2</v>
      </c>
      <c r="AO23" s="117">
        <v>2.5029500000000038E-2</v>
      </c>
      <c r="AP23" s="117">
        <v>2.5029500000000038E-2</v>
      </c>
      <c r="AQ23" s="117">
        <v>2.5029500000000038E-2</v>
      </c>
      <c r="AR23" s="117">
        <v>2.5033909864130788E-2</v>
      </c>
      <c r="AS23" s="117">
        <v>2.5109583027598914E-2</v>
      </c>
      <c r="AT23" s="120">
        <v>2.5886868979722033E-2</v>
      </c>
    </row>
    <row r="24" spans="2:46" x14ac:dyDescent="0.25">
      <c r="B24" s="146">
        <f t="shared" si="1"/>
        <v>2037</v>
      </c>
      <c r="C24" s="147">
        <v>7.3000000000000001E-3</v>
      </c>
      <c r="D24" s="148">
        <f>(1+Z24)/(1+LOOKUP($B24,Prix!$B$6:$B$127,Prix!$K$6:$K$127))-1</f>
        <v>7.6492747422556295E-3</v>
      </c>
      <c r="E24" s="148">
        <f>(1+AA24)/(1+LOOKUP($B24,Prix!$B$6:$B$127,Prix!$K$6:$K$127))-1</f>
        <v>7.6492747422556295E-3</v>
      </c>
      <c r="F24" s="148">
        <f>(1+AB24)/(1+LOOKUP($B24,Prix!$B$6:$B$127,Prix!$K$6:$K$127))-1</f>
        <v>7.3000000000000842E-3</v>
      </c>
      <c r="G24" s="148">
        <f>(1+AC24)/(1+LOOKUP($B24,Prix!$B$6:$B$127,Prix!$K$6:$K$127))-1</f>
        <v>7.3000000000000842E-3</v>
      </c>
      <c r="H24" s="148">
        <f>(1+AD24)/(1+LOOKUP($B24,Prix!$B$6:$B$127,Prix!$K$6:$K$127))-1</f>
        <v>7.3000000000000842E-3</v>
      </c>
      <c r="I24" s="148">
        <f>(1+AE24)/(1+LOOKUP($B24,Prix!$B$6:$B$127,Prix!$K$6:$K$127))-1</f>
        <v>7.3000000000000842E-3</v>
      </c>
      <c r="J24" s="148">
        <f>(1+AF24)/(1+LOOKUP($B24,Prix!$B$6:$B$127,Prix!$K$6:$K$127))-1</f>
        <v>7.3000000000000842E-3</v>
      </c>
      <c r="K24" s="148">
        <f>(1+AG24)/(1+LOOKUP($B24,Prix!$B$6:$B$127,Prix!$K$6:$K$127))-1</f>
        <v>7.3000000000000842E-3</v>
      </c>
      <c r="L24" s="148">
        <f>(1+AH24)/(1+LOOKUP($B24,Prix!$B$6:$B$127,Prix!$K$6:$K$127))-1</f>
        <v>7.3000000000000842E-3</v>
      </c>
      <c r="M24" s="148">
        <f>(1+AI24)/(1+LOOKUP($B24,Prix!$B$6:$B$127,Prix!$K$6:$K$127))-1</f>
        <v>7.3000000000000842E-3</v>
      </c>
      <c r="N24" s="148">
        <f>(1+AJ24)/(1+LOOKUP($B24,Prix!$B$6:$B$127,Prix!$K$6:$K$127))-1</f>
        <v>7.3000000000000842E-3</v>
      </c>
      <c r="O24" s="148">
        <f>(1+AK24)/(1+LOOKUP($B24,Prix!$B$6:$B$127,Prix!$K$6:$K$127))-1</f>
        <v>7.3000000000000842E-3</v>
      </c>
      <c r="P24" s="148">
        <f>(1+AL24)/(1+LOOKUP($B24,Prix!$B$6:$B$127,Prix!$K$6:$K$127))-1</f>
        <v>7.3000000000000842E-3</v>
      </c>
      <c r="Q24" s="148">
        <f>(1+AM24)/(1+LOOKUP($B24,Prix!$B$6:$B$127,Prix!$K$6:$K$127))-1</f>
        <v>7.3000000000000842E-3</v>
      </c>
      <c r="R24" s="148">
        <f>(1+AN24)/(1+LOOKUP($B24,Prix!$B$6:$B$127,Prix!$K$6:$K$127))-1</f>
        <v>7.3000000000000842E-3</v>
      </c>
      <c r="S24" s="266">
        <f>(1+AO24)/(1+LOOKUP($B24,Prix!$B$6:$B$127,Prix!$K$6:$K$127))-1</f>
        <v>7.3000000000000842E-3</v>
      </c>
      <c r="T24" s="266">
        <f>(1+AP24)/(1+LOOKUP($B24,Prix!$B$6:$B$127,Prix!$K$6:$K$127))-1</f>
        <v>7.3000000000000842E-3</v>
      </c>
      <c r="U24" s="266">
        <f>(1+AQ24)/(1+LOOKUP($B24,Prix!$B$6:$B$127,Prix!$K$6:$K$127))-1</f>
        <v>7.3000000000000842E-3</v>
      </c>
      <c r="V24" s="266">
        <f>(1+AR24)/(1+LOOKUP($B24,Prix!$B$6:$B$127,Prix!$K$6:$K$127))-1</f>
        <v>7.3036856682489049E-3</v>
      </c>
      <c r="W24" s="266">
        <f>(1+AS24)/(1+LOOKUP($B24,Prix!$B$6:$B$127,Prix!$K$6:$K$127))-1</f>
        <v>7.4196260663923486E-3</v>
      </c>
      <c r="X24" s="266">
        <f>(1+AT24)/(1+LOOKUP($B24,Prix!$B$6:$B$127,Prix!$K$6:$K$127))-1</f>
        <v>8.2846924742496775E-3</v>
      </c>
      <c r="Y24" s="291">
        <f>(C24+1)*(1+Prix!I94)-1</f>
        <v>2.4927750000000248E-2</v>
      </c>
      <c r="Z24" s="117">
        <v>2.5283137050245097E-2</v>
      </c>
      <c r="AA24" s="117">
        <v>2.5283137050245097E-2</v>
      </c>
      <c r="AB24" s="117">
        <v>2.4927750000000248E-2</v>
      </c>
      <c r="AC24" s="117">
        <v>2.4927750000000248E-2</v>
      </c>
      <c r="AD24" s="117">
        <v>2.4927750000000248E-2</v>
      </c>
      <c r="AE24" s="117">
        <v>2.4927750000000248E-2</v>
      </c>
      <c r="AF24" s="117">
        <v>2.4927750000000248E-2</v>
      </c>
      <c r="AG24" s="117">
        <v>2.4927750000000248E-2</v>
      </c>
      <c r="AH24" s="117">
        <v>2.4927750000000248E-2</v>
      </c>
      <c r="AI24" s="117">
        <v>2.4927750000000248E-2</v>
      </c>
      <c r="AJ24" s="117">
        <v>2.4927750000000248E-2</v>
      </c>
      <c r="AK24" s="117">
        <v>2.4927750000000248E-2</v>
      </c>
      <c r="AL24" s="117">
        <v>2.4927750000000248E-2</v>
      </c>
      <c r="AM24" s="117">
        <v>2.4927750000000248E-2</v>
      </c>
      <c r="AN24" s="117">
        <v>2.4927750000000248E-2</v>
      </c>
      <c r="AO24" s="117">
        <v>2.4927750000000248E-2</v>
      </c>
      <c r="AP24" s="117">
        <v>2.4927750000000248E-2</v>
      </c>
      <c r="AQ24" s="117">
        <v>2.4927750000000248E-2</v>
      </c>
      <c r="AR24" s="117">
        <v>2.4931500167443277E-2</v>
      </c>
      <c r="AS24" s="117">
        <v>2.5049469522554269E-2</v>
      </c>
      <c r="AT24" s="120">
        <v>2.5929674592549024E-2</v>
      </c>
    </row>
    <row r="25" spans="2:46" x14ac:dyDescent="0.25">
      <c r="B25" s="146">
        <f t="shared" si="1"/>
        <v>2038</v>
      </c>
      <c r="C25" s="147">
        <v>7.1999999999999998E-3</v>
      </c>
      <c r="D25" s="148">
        <f>(1+Z25)/(1+LOOKUP($B25,Prix!$B$6:$B$127,Prix!$K$6:$K$127))-1</f>
        <v>7.525356169245434E-3</v>
      </c>
      <c r="E25" s="148">
        <f>(1+AA25)/(1+LOOKUP($B25,Prix!$B$6:$B$127,Prix!$K$6:$K$127))-1</f>
        <v>7.525356169245434E-3</v>
      </c>
      <c r="F25" s="148">
        <f>(1+AB25)/(1+LOOKUP($B25,Prix!$B$6:$B$127,Prix!$K$6:$K$127))-1</f>
        <v>7.2000000000000952E-3</v>
      </c>
      <c r="G25" s="148">
        <f>(1+AC25)/(1+LOOKUP($B25,Prix!$B$6:$B$127,Prix!$K$6:$K$127))-1</f>
        <v>7.2000000000000952E-3</v>
      </c>
      <c r="H25" s="148">
        <f>(1+AD25)/(1+LOOKUP($B25,Prix!$B$6:$B$127,Prix!$K$6:$K$127))-1</f>
        <v>7.2000000000000952E-3</v>
      </c>
      <c r="I25" s="148">
        <f>(1+AE25)/(1+LOOKUP($B25,Prix!$B$6:$B$127,Prix!$K$6:$K$127))-1</f>
        <v>7.2000000000000952E-3</v>
      </c>
      <c r="J25" s="148">
        <f>(1+AF25)/(1+LOOKUP($B25,Prix!$B$6:$B$127,Prix!$K$6:$K$127))-1</f>
        <v>7.2000000000000952E-3</v>
      </c>
      <c r="K25" s="148">
        <f>(1+AG25)/(1+LOOKUP($B25,Prix!$B$6:$B$127,Prix!$K$6:$K$127))-1</f>
        <v>7.2000000000000952E-3</v>
      </c>
      <c r="L25" s="148">
        <f>(1+AH25)/(1+LOOKUP($B25,Prix!$B$6:$B$127,Prix!$K$6:$K$127))-1</f>
        <v>7.2000000000000952E-3</v>
      </c>
      <c r="M25" s="148">
        <f>(1+AI25)/(1+LOOKUP($B25,Prix!$B$6:$B$127,Prix!$K$6:$K$127))-1</f>
        <v>7.2000000000000952E-3</v>
      </c>
      <c r="N25" s="148">
        <f>(1+AJ25)/(1+LOOKUP($B25,Prix!$B$6:$B$127,Prix!$K$6:$K$127))-1</f>
        <v>7.2000000000000952E-3</v>
      </c>
      <c r="O25" s="148">
        <f>(1+AK25)/(1+LOOKUP($B25,Prix!$B$6:$B$127,Prix!$K$6:$K$127))-1</f>
        <v>7.2000000000000952E-3</v>
      </c>
      <c r="P25" s="148">
        <f>(1+AL25)/(1+LOOKUP($B25,Prix!$B$6:$B$127,Prix!$K$6:$K$127))-1</f>
        <v>7.2000000000000952E-3</v>
      </c>
      <c r="Q25" s="148">
        <f>(1+AM25)/(1+LOOKUP($B25,Prix!$B$6:$B$127,Prix!$K$6:$K$127))-1</f>
        <v>7.2000000000000952E-3</v>
      </c>
      <c r="R25" s="148">
        <f>(1+AN25)/(1+LOOKUP($B25,Prix!$B$6:$B$127,Prix!$K$6:$K$127))-1</f>
        <v>7.2000000000000952E-3</v>
      </c>
      <c r="S25" s="266">
        <f>(1+AO25)/(1+LOOKUP($B25,Prix!$B$6:$B$127,Prix!$K$6:$K$127))-1</f>
        <v>7.2000000000000952E-3</v>
      </c>
      <c r="T25" s="266">
        <f>(1+AP25)/(1+LOOKUP($B25,Prix!$B$6:$B$127,Prix!$K$6:$K$127))-1</f>
        <v>7.2000000000000952E-3</v>
      </c>
      <c r="U25" s="266">
        <f>(1+AQ25)/(1+LOOKUP($B25,Prix!$B$6:$B$127,Prix!$K$6:$K$127))-1</f>
        <v>7.2000000000000952E-3</v>
      </c>
      <c r="V25" s="266">
        <f>(1+AR25)/(1+LOOKUP($B25,Prix!$B$6:$B$127,Prix!$K$6:$K$127))-1</f>
        <v>7.2034538424960992E-3</v>
      </c>
      <c r="W25" s="266">
        <f>(1+AS25)/(1+LOOKUP($B25,Prix!$B$6:$B$127,Prix!$K$6:$K$127))-1</f>
        <v>7.305206284021537E-3</v>
      </c>
      <c r="X25" s="266">
        <f>(1+AT25)/(1+LOOKUP($B25,Prix!$B$6:$B$127,Prix!$K$6:$K$127))-1</f>
        <v>8.2927472645546452E-3</v>
      </c>
      <c r="Y25" s="291">
        <f>(C25+1)*(1+Prix!I95)-1</f>
        <v>2.4826000000000237E-2</v>
      </c>
      <c r="Z25" s="117">
        <v>2.5157049902207351E-2</v>
      </c>
      <c r="AA25" s="117">
        <v>2.5157049902207351E-2</v>
      </c>
      <c r="AB25" s="117">
        <v>2.4826000000000237E-2</v>
      </c>
      <c r="AC25" s="117">
        <v>2.4826000000000237E-2</v>
      </c>
      <c r="AD25" s="117">
        <v>2.4826000000000237E-2</v>
      </c>
      <c r="AE25" s="117">
        <v>2.4826000000000237E-2</v>
      </c>
      <c r="AF25" s="117">
        <v>2.4826000000000237E-2</v>
      </c>
      <c r="AG25" s="117">
        <v>2.4826000000000237E-2</v>
      </c>
      <c r="AH25" s="117">
        <v>2.4826000000000237E-2</v>
      </c>
      <c r="AI25" s="117">
        <v>2.4826000000000237E-2</v>
      </c>
      <c r="AJ25" s="117">
        <v>2.4826000000000237E-2</v>
      </c>
      <c r="AK25" s="117">
        <v>2.4826000000000237E-2</v>
      </c>
      <c r="AL25" s="117">
        <v>2.4826000000000237E-2</v>
      </c>
      <c r="AM25" s="117">
        <v>2.4826000000000237E-2</v>
      </c>
      <c r="AN25" s="117">
        <v>2.4826000000000237E-2</v>
      </c>
      <c r="AO25" s="117">
        <v>2.4826000000000237E-2</v>
      </c>
      <c r="AP25" s="117">
        <v>2.4826000000000237E-2</v>
      </c>
      <c r="AQ25" s="117">
        <v>2.4826000000000237E-2</v>
      </c>
      <c r="AR25" s="117">
        <v>2.4829514284739895E-2</v>
      </c>
      <c r="AS25" s="117">
        <v>2.4933047393991936E-2</v>
      </c>
      <c r="AT25" s="120">
        <v>2.5937870341684377E-2</v>
      </c>
    </row>
    <row r="26" spans="2:46" x14ac:dyDescent="0.25">
      <c r="B26" s="146">
        <f t="shared" si="1"/>
        <v>2039</v>
      </c>
      <c r="C26" s="147">
        <v>7.0999999999999995E-3</v>
      </c>
      <c r="D26" s="148">
        <f>(1+Z26)/(1+LOOKUP($B26,Prix!$B$6:$B$127,Prix!$K$6:$K$127))-1</f>
        <v>7.4097787382227942E-3</v>
      </c>
      <c r="E26" s="148">
        <f>(1+AA26)/(1+LOOKUP($B26,Prix!$B$6:$B$127,Prix!$K$6:$K$127))-1</f>
        <v>7.4097787382227942E-3</v>
      </c>
      <c r="F26" s="148">
        <f>(1+AB26)/(1+LOOKUP($B26,Prix!$B$6:$B$127,Prix!$K$6:$K$127))-1</f>
        <v>7.1000000000001062E-3</v>
      </c>
      <c r="G26" s="148">
        <f>(1+AC26)/(1+LOOKUP($B26,Prix!$B$6:$B$127,Prix!$K$6:$K$127))-1</f>
        <v>7.1000000000001062E-3</v>
      </c>
      <c r="H26" s="148">
        <f>(1+AD26)/(1+LOOKUP($B26,Prix!$B$6:$B$127,Prix!$K$6:$K$127))-1</f>
        <v>7.1000000000001062E-3</v>
      </c>
      <c r="I26" s="148">
        <f>(1+AE26)/(1+LOOKUP($B26,Prix!$B$6:$B$127,Prix!$K$6:$K$127))-1</f>
        <v>7.1000000000001062E-3</v>
      </c>
      <c r="J26" s="148">
        <f>(1+AF26)/(1+LOOKUP($B26,Prix!$B$6:$B$127,Prix!$K$6:$K$127))-1</f>
        <v>7.1000000000001062E-3</v>
      </c>
      <c r="K26" s="148">
        <f>(1+AG26)/(1+LOOKUP($B26,Prix!$B$6:$B$127,Prix!$K$6:$K$127))-1</f>
        <v>7.1000000000001062E-3</v>
      </c>
      <c r="L26" s="148">
        <f>(1+AH26)/(1+LOOKUP($B26,Prix!$B$6:$B$127,Prix!$K$6:$K$127))-1</f>
        <v>7.1000000000001062E-3</v>
      </c>
      <c r="M26" s="148">
        <f>(1+AI26)/(1+LOOKUP($B26,Prix!$B$6:$B$127,Prix!$K$6:$K$127))-1</f>
        <v>7.1000000000001062E-3</v>
      </c>
      <c r="N26" s="148">
        <f>(1+AJ26)/(1+LOOKUP($B26,Prix!$B$6:$B$127,Prix!$K$6:$K$127))-1</f>
        <v>7.1000000000001062E-3</v>
      </c>
      <c r="O26" s="148">
        <f>(1+AK26)/(1+LOOKUP($B26,Prix!$B$6:$B$127,Prix!$K$6:$K$127))-1</f>
        <v>7.1000000000001062E-3</v>
      </c>
      <c r="P26" s="148">
        <f>(1+AL26)/(1+LOOKUP($B26,Prix!$B$6:$B$127,Prix!$K$6:$K$127))-1</f>
        <v>7.1000000000001062E-3</v>
      </c>
      <c r="Q26" s="148">
        <f>(1+AM26)/(1+LOOKUP($B26,Prix!$B$6:$B$127,Prix!$K$6:$K$127))-1</f>
        <v>7.1000000000001062E-3</v>
      </c>
      <c r="R26" s="148">
        <f>(1+AN26)/(1+LOOKUP($B26,Prix!$B$6:$B$127,Prix!$K$6:$K$127))-1</f>
        <v>7.1000000000001062E-3</v>
      </c>
      <c r="S26" s="266">
        <f>(1+AO26)/(1+LOOKUP($B26,Prix!$B$6:$B$127,Prix!$K$6:$K$127))-1</f>
        <v>7.1000000000001062E-3</v>
      </c>
      <c r="T26" s="266">
        <f>(1+AP26)/(1+LOOKUP($B26,Prix!$B$6:$B$127,Prix!$K$6:$K$127))-1</f>
        <v>7.1000000000001062E-3</v>
      </c>
      <c r="U26" s="266">
        <f>(1+AQ26)/(1+LOOKUP($B26,Prix!$B$6:$B$127,Prix!$K$6:$K$127))-1</f>
        <v>7.1000000000001062E-3</v>
      </c>
      <c r="V26" s="266">
        <f>(1+AR26)/(1+LOOKUP($B26,Prix!$B$6:$B$127,Prix!$K$6:$K$127))-1</f>
        <v>7.1033643023563631E-3</v>
      </c>
      <c r="W26" s="266">
        <f>(1+AS26)/(1+LOOKUP($B26,Prix!$B$6:$B$127,Prix!$K$6:$K$127))-1</f>
        <v>7.1802620580145859E-3</v>
      </c>
      <c r="X26" s="266">
        <f>(1+AT26)/(1+LOOKUP($B26,Prix!$B$6:$B$127,Prix!$K$6:$K$127))-1</f>
        <v>8.3458990136677791E-3</v>
      </c>
      <c r="Y26" s="291">
        <f>(C26+1)*(1+Prix!I96)-1</f>
        <v>2.4724250000000225E-2</v>
      </c>
      <c r="Z26" s="117">
        <v>2.5039449866141705E-2</v>
      </c>
      <c r="AA26" s="117">
        <v>2.5039449866141705E-2</v>
      </c>
      <c r="AB26" s="117">
        <v>2.4724250000000225E-2</v>
      </c>
      <c r="AC26" s="117">
        <v>2.4724250000000225E-2</v>
      </c>
      <c r="AD26" s="117">
        <v>2.4724250000000225E-2</v>
      </c>
      <c r="AE26" s="117">
        <v>2.4724250000000225E-2</v>
      </c>
      <c r="AF26" s="117">
        <v>2.4724250000000225E-2</v>
      </c>
      <c r="AG26" s="117">
        <v>2.4724250000000225E-2</v>
      </c>
      <c r="AH26" s="117">
        <v>2.4724250000000225E-2</v>
      </c>
      <c r="AI26" s="117">
        <v>2.4724250000000225E-2</v>
      </c>
      <c r="AJ26" s="117">
        <v>2.4724250000000225E-2</v>
      </c>
      <c r="AK26" s="117">
        <v>2.4724250000000225E-2</v>
      </c>
      <c r="AL26" s="117">
        <v>2.4724250000000225E-2</v>
      </c>
      <c r="AM26" s="117">
        <v>2.4724250000000225E-2</v>
      </c>
      <c r="AN26" s="117">
        <v>2.4724250000000225E-2</v>
      </c>
      <c r="AO26" s="117">
        <v>2.4724250000000225E-2</v>
      </c>
      <c r="AP26" s="117">
        <v>2.4724250000000225E-2</v>
      </c>
      <c r="AQ26" s="117">
        <v>2.4724250000000225E-2</v>
      </c>
      <c r="AR26" s="117">
        <v>2.4727673177647569E-2</v>
      </c>
      <c r="AS26" s="117">
        <v>2.4805916644029979E-2</v>
      </c>
      <c r="AT26" s="120">
        <v>2.5991952246406935E-2</v>
      </c>
    </row>
    <row r="27" spans="2:46" x14ac:dyDescent="0.25">
      <c r="B27" s="146">
        <f t="shared" si="1"/>
        <v>2040</v>
      </c>
      <c r="C27" s="147">
        <v>6.9999999999999993E-3</v>
      </c>
      <c r="D27" s="148">
        <f>(1+Z27)/(1+LOOKUP($B27,Prix!$B$6:$B$127,Prix!$K$6:$K$127))-1</f>
        <v>7.2587327641631116E-3</v>
      </c>
      <c r="E27" s="148">
        <f>(1+AA27)/(1+LOOKUP($B27,Prix!$B$6:$B$127,Prix!$K$6:$K$127))-1</f>
        <v>7.2587327641631116E-3</v>
      </c>
      <c r="F27" s="148">
        <f>(1+AB27)/(1+LOOKUP($B27,Prix!$B$6:$B$127,Prix!$K$6:$K$127))-1</f>
        <v>6.9999999999998952E-3</v>
      </c>
      <c r="G27" s="148">
        <f>(1+AC27)/(1+LOOKUP($B27,Prix!$B$6:$B$127,Prix!$K$6:$K$127))-1</f>
        <v>6.9999999999998952E-3</v>
      </c>
      <c r="H27" s="148">
        <f>(1+AD27)/(1+LOOKUP($B27,Prix!$B$6:$B$127,Prix!$K$6:$K$127))-1</f>
        <v>6.9999999999998952E-3</v>
      </c>
      <c r="I27" s="148">
        <f>(1+AE27)/(1+LOOKUP($B27,Prix!$B$6:$B$127,Prix!$K$6:$K$127))-1</f>
        <v>6.9999999999998952E-3</v>
      </c>
      <c r="J27" s="148">
        <f>(1+AF27)/(1+LOOKUP($B27,Prix!$B$6:$B$127,Prix!$K$6:$K$127))-1</f>
        <v>6.9999999999998952E-3</v>
      </c>
      <c r="K27" s="148">
        <f>(1+AG27)/(1+LOOKUP($B27,Prix!$B$6:$B$127,Prix!$K$6:$K$127))-1</f>
        <v>6.9999999999998952E-3</v>
      </c>
      <c r="L27" s="148">
        <f>(1+AH27)/(1+LOOKUP($B27,Prix!$B$6:$B$127,Prix!$K$6:$K$127))-1</f>
        <v>6.9999999999998952E-3</v>
      </c>
      <c r="M27" s="148">
        <f>(1+AI27)/(1+LOOKUP($B27,Prix!$B$6:$B$127,Prix!$K$6:$K$127))-1</f>
        <v>6.9999999999998952E-3</v>
      </c>
      <c r="N27" s="148">
        <f>(1+AJ27)/(1+LOOKUP($B27,Prix!$B$6:$B$127,Prix!$K$6:$K$127))-1</f>
        <v>6.9999999999998952E-3</v>
      </c>
      <c r="O27" s="148">
        <f>(1+AK27)/(1+LOOKUP($B27,Prix!$B$6:$B$127,Prix!$K$6:$K$127))-1</f>
        <v>6.9999999999998952E-3</v>
      </c>
      <c r="P27" s="148">
        <f>(1+AL27)/(1+LOOKUP($B27,Prix!$B$6:$B$127,Prix!$K$6:$K$127))-1</f>
        <v>6.9999999999998952E-3</v>
      </c>
      <c r="Q27" s="148">
        <f>(1+AM27)/(1+LOOKUP($B27,Prix!$B$6:$B$127,Prix!$K$6:$K$127))-1</f>
        <v>6.9999999999998952E-3</v>
      </c>
      <c r="R27" s="148">
        <f>(1+AN27)/(1+LOOKUP($B27,Prix!$B$6:$B$127,Prix!$K$6:$K$127))-1</f>
        <v>6.9999999999998952E-3</v>
      </c>
      <c r="S27" s="266">
        <f>(1+AO27)/(1+LOOKUP($B27,Prix!$B$6:$B$127,Prix!$K$6:$K$127))-1</f>
        <v>6.9999999999998952E-3</v>
      </c>
      <c r="T27" s="266">
        <f>(1+AP27)/(1+LOOKUP($B27,Prix!$B$6:$B$127,Prix!$K$6:$K$127))-1</f>
        <v>6.9999999999998952E-3</v>
      </c>
      <c r="U27" s="266">
        <f>(1+AQ27)/(1+LOOKUP($B27,Prix!$B$6:$B$127,Prix!$K$6:$K$127))-1</f>
        <v>6.9999999999998952E-3</v>
      </c>
      <c r="V27" s="266">
        <f>(1+AR27)/(1+LOOKUP($B27,Prix!$B$6:$B$127,Prix!$K$6:$K$127))-1</f>
        <v>7.0027134314607498E-3</v>
      </c>
      <c r="W27" s="266">
        <f>(1+AS27)/(1+LOOKUP($B27,Prix!$B$6:$B$127,Prix!$K$6:$K$127))-1</f>
        <v>7.1667839616302853E-3</v>
      </c>
      <c r="X27" s="266">
        <f>(1+AT27)/(1+LOOKUP($B27,Prix!$B$6:$B$127,Prix!$K$6:$K$127))-1</f>
        <v>8.3942065537556676E-3</v>
      </c>
      <c r="Y27" s="291">
        <f>(C27+1)*(1+Prix!I97)-1</f>
        <v>2.4622499999999992E-2</v>
      </c>
      <c r="Z27" s="117">
        <v>2.488576058753611E-2</v>
      </c>
      <c r="AA27" s="117">
        <v>2.488576058753611E-2</v>
      </c>
      <c r="AB27" s="117">
        <v>2.4622499999999992E-2</v>
      </c>
      <c r="AC27" s="117">
        <v>2.4622499999999992E-2</v>
      </c>
      <c r="AD27" s="117">
        <v>2.4622499999999992E-2</v>
      </c>
      <c r="AE27" s="117">
        <v>2.4622499999999992E-2</v>
      </c>
      <c r="AF27" s="117">
        <v>2.4622499999999992E-2</v>
      </c>
      <c r="AG27" s="117">
        <v>2.4622499999999992E-2</v>
      </c>
      <c r="AH27" s="117">
        <v>2.4622499999999992E-2</v>
      </c>
      <c r="AI27" s="117">
        <v>2.4622499999999992E-2</v>
      </c>
      <c r="AJ27" s="117">
        <v>2.4622499999999992E-2</v>
      </c>
      <c r="AK27" s="117">
        <v>2.4622499999999992E-2</v>
      </c>
      <c r="AL27" s="117">
        <v>2.4622499999999992E-2</v>
      </c>
      <c r="AM27" s="117">
        <v>2.4622499999999992E-2</v>
      </c>
      <c r="AN27" s="117">
        <v>2.4622499999999992E-2</v>
      </c>
      <c r="AO27" s="117">
        <v>2.4622499999999992E-2</v>
      </c>
      <c r="AP27" s="117">
        <v>2.4622499999999992E-2</v>
      </c>
      <c r="AQ27" s="117">
        <v>2.4622499999999992E-2</v>
      </c>
      <c r="AR27" s="117">
        <v>2.4625260916511404E-2</v>
      </c>
      <c r="AS27" s="117">
        <v>2.479220268095883E-2</v>
      </c>
      <c r="AT27" s="120">
        <v>2.6041105168446377E-2</v>
      </c>
    </row>
    <row r="28" spans="2:46" x14ac:dyDescent="0.25">
      <c r="B28" s="146">
        <f t="shared" si="1"/>
        <v>2041</v>
      </c>
      <c r="C28" s="147">
        <v>6.9999999999999993E-3</v>
      </c>
      <c r="D28" s="148">
        <f>(1+Z28)/(1+LOOKUP($B28,Prix!$B$6:$B$127,Prix!$K$6:$K$127))-1</f>
        <v>7.2029477752588722E-3</v>
      </c>
      <c r="E28" s="148">
        <f>(1+AA28)/(1+LOOKUP($B28,Prix!$B$6:$B$127,Prix!$K$6:$K$127))-1</f>
        <v>7.2029477752588722E-3</v>
      </c>
      <c r="F28" s="148">
        <f>(1+AB28)/(1+LOOKUP($B28,Prix!$B$6:$B$127,Prix!$K$6:$K$127))-1</f>
        <v>6.9999999999998952E-3</v>
      </c>
      <c r="G28" s="148">
        <f>(1+AC28)/(1+LOOKUP($B28,Prix!$B$6:$B$127,Prix!$K$6:$K$127))-1</f>
        <v>6.9999999999998952E-3</v>
      </c>
      <c r="H28" s="148">
        <f>(1+AD28)/(1+LOOKUP($B28,Prix!$B$6:$B$127,Prix!$K$6:$K$127))-1</f>
        <v>6.9999999999998952E-3</v>
      </c>
      <c r="I28" s="148">
        <f>(1+AE28)/(1+LOOKUP($B28,Prix!$B$6:$B$127,Prix!$K$6:$K$127))-1</f>
        <v>6.9999999999998952E-3</v>
      </c>
      <c r="J28" s="148">
        <f>(1+AF28)/(1+LOOKUP($B28,Prix!$B$6:$B$127,Prix!$K$6:$K$127))-1</f>
        <v>6.9999999999998952E-3</v>
      </c>
      <c r="K28" s="148">
        <f>(1+AG28)/(1+LOOKUP($B28,Prix!$B$6:$B$127,Prix!$K$6:$K$127))-1</f>
        <v>6.9999999999998952E-3</v>
      </c>
      <c r="L28" s="148">
        <f>(1+AH28)/(1+LOOKUP($B28,Prix!$B$6:$B$127,Prix!$K$6:$K$127))-1</f>
        <v>6.9999999999998952E-3</v>
      </c>
      <c r="M28" s="148">
        <f>(1+AI28)/(1+LOOKUP($B28,Prix!$B$6:$B$127,Prix!$K$6:$K$127))-1</f>
        <v>6.9999999999998952E-3</v>
      </c>
      <c r="N28" s="148">
        <f>(1+AJ28)/(1+LOOKUP($B28,Prix!$B$6:$B$127,Prix!$K$6:$K$127))-1</f>
        <v>6.9999999999998952E-3</v>
      </c>
      <c r="O28" s="148">
        <f>(1+AK28)/(1+LOOKUP($B28,Prix!$B$6:$B$127,Prix!$K$6:$K$127))-1</f>
        <v>6.9999999999998952E-3</v>
      </c>
      <c r="P28" s="148">
        <f>(1+AL28)/(1+LOOKUP($B28,Prix!$B$6:$B$127,Prix!$K$6:$K$127))-1</f>
        <v>6.9999999999998952E-3</v>
      </c>
      <c r="Q28" s="148">
        <f>(1+AM28)/(1+LOOKUP($B28,Prix!$B$6:$B$127,Prix!$K$6:$K$127))-1</f>
        <v>6.9999999999998952E-3</v>
      </c>
      <c r="R28" s="148">
        <f>(1+AN28)/(1+LOOKUP($B28,Prix!$B$6:$B$127,Prix!$K$6:$K$127))-1</f>
        <v>6.9999999999998952E-3</v>
      </c>
      <c r="S28" s="266">
        <f>(1+AO28)/(1+LOOKUP($B28,Prix!$B$6:$B$127,Prix!$K$6:$K$127))-1</f>
        <v>6.9999999999998952E-3</v>
      </c>
      <c r="T28" s="266">
        <f>(1+AP28)/(1+LOOKUP($B28,Prix!$B$6:$B$127,Prix!$K$6:$K$127))-1</f>
        <v>6.9999999999998952E-3</v>
      </c>
      <c r="U28" s="266">
        <f>(1+AQ28)/(1+LOOKUP($B28,Prix!$B$6:$B$127,Prix!$K$6:$K$127))-1</f>
        <v>6.9999999999998952E-3</v>
      </c>
      <c r="V28" s="266">
        <f>(1+AR28)/(1+LOOKUP($B28,Prix!$B$6:$B$127,Prix!$K$6:$K$127))-1</f>
        <v>7.0019494352757672E-3</v>
      </c>
      <c r="W28" s="266">
        <f>(1+AS28)/(1+LOOKUP($B28,Prix!$B$6:$B$127,Prix!$K$6:$K$127))-1</f>
        <v>7.2842384413733807E-3</v>
      </c>
      <c r="X28" s="266">
        <f>(1+AT28)/(1+LOOKUP($B28,Prix!$B$6:$B$127,Prix!$K$6:$K$127))-1</f>
        <v>6.9999999999998952E-3</v>
      </c>
      <c r="Y28" s="291">
        <f>(C28+1)*(1+Prix!I98)-1</f>
        <v>2.4622499999999992E-2</v>
      </c>
      <c r="Z28" s="117">
        <v>2.4828999361325987E-2</v>
      </c>
      <c r="AA28" s="117">
        <v>2.4828999361325987E-2</v>
      </c>
      <c r="AB28" s="117">
        <v>2.4622499999999992E-2</v>
      </c>
      <c r="AC28" s="117">
        <v>2.4622499999999992E-2</v>
      </c>
      <c r="AD28" s="117">
        <v>2.4622499999999992E-2</v>
      </c>
      <c r="AE28" s="117">
        <v>2.4622499999999992E-2</v>
      </c>
      <c r="AF28" s="117">
        <v>2.4622499999999992E-2</v>
      </c>
      <c r="AG28" s="117">
        <v>2.4622499999999992E-2</v>
      </c>
      <c r="AH28" s="117">
        <v>2.4622499999999992E-2</v>
      </c>
      <c r="AI28" s="117">
        <v>2.4622499999999992E-2</v>
      </c>
      <c r="AJ28" s="117">
        <v>2.4622499999999992E-2</v>
      </c>
      <c r="AK28" s="117">
        <v>2.4622499999999992E-2</v>
      </c>
      <c r="AL28" s="117">
        <v>2.4622499999999992E-2</v>
      </c>
      <c r="AM28" s="117">
        <v>2.4622499999999992E-2</v>
      </c>
      <c r="AN28" s="117">
        <v>2.4622499999999992E-2</v>
      </c>
      <c r="AO28" s="117">
        <v>2.4622499999999992E-2</v>
      </c>
      <c r="AP28" s="117">
        <v>2.4622499999999992E-2</v>
      </c>
      <c r="AQ28" s="117">
        <v>2.4622499999999992E-2</v>
      </c>
      <c r="AR28" s="117">
        <v>2.4624483550393261E-2</v>
      </c>
      <c r="AS28" s="117">
        <v>2.4911712614097414E-2</v>
      </c>
      <c r="AT28" s="120">
        <v>2.4622499999999992E-2</v>
      </c>
    </row>
    <row r="29" spans="2:46" x14ac:dyDescent="0.25">
      <c r="B29" s="146">
        <f t="shared" si="1"/>
        <v>2042</v>
      </c>
      <c r="C29" s="147">
        <v>6.9999999999999993E-3</v>
      </c>
      <c r="D29" s="148">
        <f>(1+Z29)/(1+LOOKUP($B29,Prix!$B$6:$B$127,Prix!$K$6:$K$127))-1</f>
        <v>7.1816223726357542E-3</v>
      </c>
      <c r="E29" s="148">
        <f>(1+AA29)/(1+LOOKUP($B29,Prix!$B$6:$B$127,Prix!$K$6:$K$127))-1</f>
        <v>7.1816223726357542E-3</v>
      </c>
      <c r="F29" s="148">
        <f>(1+AB29)/(1+LOOKUP($B29,Prix!$B$6:$B$127,Prix!$K$6:$K$127))-1</f>
        <v>6.9999999999998952E-3</v>
      </c>
      <c r="G29" s="148">
        <f>(1+AC29)/(1+LOOKUP($B29,Prix!$B$6:$B$127,Prix!$K$6:$K$127))-1</f>
        <v>6.9999999999998952E-3</v>
      </c>
      <c r="H29" s="148">
        <f>(1+AD29)/(1+LOOKUP($B29,Prix!$B$6:$B$127,Prix!$K$6:$K$127))-1</f>
        <v>6.9999999999998952E-3</v>
      </c>
      <c r="I29" s="148">
        <f>(1+AE29)/(1+LOOKUP($B29,Prix!$B$6:$B$127,Prix!$K$6:$K$127))-1</f>
        <v>6.9999999999998952E-3</v>
      </c>
      <c r="J29" s="148">
        <f>(1+AF29)/(1+LOOKUP($B29,Prix!$B$6:$B$127,Prix!$K$6:$K$127))-1</f>
        <v>6.9999999999998952E-3</v>
      </c>
      <c r="K29" s="148">
        <f>(1+AG29)/(1+LOOKUP($B29,Prix!$B$6:$B$127,Prix!$K$6:$K$127))-1</f>
        <v>6.9999999999998952E-3</v>
      </c>
      <c r="L29" s="148">
        <f>(1+AH29)/(1+LOOKUP($B29,Prix!$B$6:$B$127,Prix!$K$6:$K$127))-1</f>
        <v>6.9999999999998952E-3</v>
      </c>
      <c r="M29" s="148">
        <f>(1+AI29)/(1+LOOKUP($B29,Prix!$B$6:$B$127,Prix!$K$6:$K$127))-1</f>
        <v>6.9999999999998952E-3</v>
      </c>
      <c r="N29" s="148">
        <f>(1+AJ29)/(1+LOOKUP($B29,Prix!$B$6:$B$127,Prix!$K$6:$K$127))-1</f>
        <v>6.9999999999998952E-3</v>
      </c>
      <c r="O29" s="148">
        <f>(1+AK29)/(1+LOOKUP($B29,Prix!$B$6:$B$127,Prix!$K$6:$K$127))-1</f>
        <v>6.9999999999998952E-3</v>
      </c>
      <c r="P29" s="148">
        <f>(1+AL29)/(1+LOOKUP($B29,Prix!$B$6:$B$127,Prix!$K$6:$K$127))-1</f>
        <v>6.9999999999998952E-3</v>
      </c>
      <c r="Q29" s="148">
        <f>(1+AM29)/(1+LOOKUP($B29,Prix!$B$6:$B$127,Prix!$K$6:$K$127))-1</f>
        <v>6.9999999999998952E-3</v>
      </c>
      <c r="R29" s="148">
        <f>(1+AN29)/(1+LOOKUP($B29,Prix!$B$6:$B$127,Prix!$K$6:$K$127))-1</f>
        <v>6.9999999999998952E-3</v>
      </c>
      <c r="S29" s="266">
        <f>(1+AO29)/(1+LOOKUP($B29,Prix!$B$6:$B$127,Prix!$K$6:$K$127))-1</f>
        <v>6.9999999999998952E-3</v>
      </c>
      <c r="T29" s="266">
        <f>(1+AP29)/(1+LOOKUP($B29,Prix!$B$6:$B$127,Prix!$K$6:$K$127))-1</f>
        <v>6.9999999999998952E-3</v>
      </c>
      <c r="U29" s="266">
        <f>(1+AQ29)/(1+LOOKUP($B29,Prix!$B$6:$B$127,Prix!$K$6:$K$127))-1</f>
        <v>6.9999999999998952E-3</v>
      </c>
      <c r="V29" s="266">
        <f>(1+AR29)/(1+LOOKUP($B29,Prix!$B$6:$B$127,Prix!$K$6:$K$127))-1</f>
        <v>7.0016782843786984E-3</v>
      </c>
      <c r="W29" s="266">
        <f>(1+AS29)/(1+LOOKUP($B29,Prix!$B$6:$B$127,Prix!$K$6:$K$127))-1</f>
        <v>7.3213278833927919E-3</v>
      </c>
      <c r="X29" s="266">
        <f>(1+AT29)/(1+LOOKUP($B29,Prix!$B$6:$B$127,Prix!$K$6:$K$127))-1</f>
        <v>6.9999999999998952E-3</v>
      </c>
      <c r="Y29" s="291">
        <f>(C29+1)*(1+Prix!I99)-1</f>
        <v>2.4622499999999992E-2</v>
      </c>
      <c r="Z29" s="117">
        <v>2.4807300764156937E-2</v>
      </c>
      <c r="AA29" s="117">
        <v>2.4807300764156937E-2</v>
      </c>
      <c r="AB29" s="117">
        <v>2.4622499999999992E-2</v>
      </c>
      <c r="AC29" s="117">
        <v>2.4622499999999992E-2</v>
      </c>
      <c r="AD29" s="117">
        <v>2.4622499999999992E-2</v>
      </c>
      <c r="AE29" s="117">
        <v>2.4622499999999992E-2</v>
      </c>
      <c r="AF29" s="117">
        <v>2.4622499999999992E-2</v>
      </c>
      <c r="AG29" s="117">
        <v>2.4622499999999992E-2</v>
      </c>
      <c r="AH29" s="117">
        <v>2.4622499999999992E-2</v>
      </c>
      <c r="AI29" s="117">
        <v>2.4622499999999992E-2</v>
      </c>
      <c r="AJ29" s="117">
        <v>2.4622499999999992E-2</v>
      </c>
      <c r="AK29" s="117">
        <v>2.4622499999999992E-2</v>
      </c>
      <c r="AL29" s="117">
        <v>2.4622499999999992E-2</v>
      </c>
      <c r="AM29" s="117">
        <v>2.4622499999999992E-2</v>
      </c>
      <c r="AN29" s="117">
        <v>2.4622499999999992E-2</v>
      </c>
      <c r="AO29" s="117">
        <v>2.4622499999999992E-2</v>
      </c>
      <c r="AP29" s="117">
        <v>2.4622499999999992E-2</v>
      </c>
      <c r="AQ29" s="117">
        <v>2.4622499999999992E-2</v>
      </c>
      <c r="AR29" s="117">
        <v>2.4624207654355468E-2</v>
      </c>
      <c r="AS29" s="117">
        <v>2.4949451121352162E-2</v>
      </c>
      <c r="AT29" s="120">
        <v>2.4622499999999992E-2</v>
      </c>
    </row>
    <row r="30" spans="2:46" x14ac:dyDescent="0.25">
      <c r="B30" s="146">
        <f t="shared" si="1"/>
        <v>2043</v>
      </c>
      <c r="C30" s="147">
        <v>6.9999999999999993E-3</v>
      </c>
      <c r="D30" s="148">
        <f>(1+Z30)/(1+LOOKUP($B30,Prix!$B$6:$B$127,Prix!$K$6:$K$127))-1</f>
        <v>7.1573250628480523E-3</v>
      </c>
      <c r="E30" s="148">
        <f>(1+AA30)/(1+LOOKUP($B30,Prix!$B$6:$B$127,Prix!$K$6:$K$127))-1</f>
        <v>7.1573250628478302E-3</v>
      </c>
      <c r="F30" s="148">
        <f>(1+AB30)/(1+LOOKUP($B30,Prix!$B$6:$B$127,Prix!$K$6:$K$127))-1</f>
        <v>6.9999999999998952E-3</v>
      </c>
      <c r="G30" s="148">
        <f>(1+AC30)/(1+LOOKUP($B30,Prix!$B$6:$B$127,Prix!$K$6:$K$127))-1</f>
        <v>6.9999999999998952E-3</v>
      </c>
      <c r="H30" s="148">
        <f>(1+AD30)/(1+LOOKUP($B30,Prix!$B$6:$B$127,Prix!$K$6:$K$127))-1</f>
        <v>6.9999999999998952E-3</v>
      </c>
      <c r="I30" s="148">
        <f>(1+AE30)/(1+LOOKUP($B30,Prix!$B$6:$B$127,Prix!$K$6:$K$127))-1</f>
        <v>6.9999999999998952E-3</v>
      </c>
      <c r="J30" s="148">
        <f>(1+AF30)/(1+LOOKUP($B30,Prix!$B$6:$B$127,Prix!$K$6:$K$127))-1</f>
        <v>6.9999999999998952E-3</v>
      </c>
      <c r="K30" s="148">
        <f>(1+AG30)/(1+LOOKUP($B30,Prix!$B$6:$B$127,Prix!$K$6:$K$127))-1</f>
        <v>6.9999999999998952E-3</v>
      </c>
      <c r="L30" s="148">
        <f>(1+AH30)/(1+LOOKUP($B30,Prix!$B$6:$B$127,Prix!$K$6:$K$127))-1</f>
        <v>6.9999999999998952E-3</v>
      </c>
      <c r="M30" s="148">
        <f>(1+AI30)/(1+LOOKUP($B30,Prix!$B$6:$B$127,Prix!$K$6:$K$127))-1</f>
        <v>6.9999999999998952E-3</v>
      </c>
      <c r="N30" s="148">
        <f>(1+AJ30)/(1+LOOKUP($B30,Prix!$B$6:$B$127,Prix!$K$6:$K$127))-1</f>
        <v>6.9999999999998952E-3</v>
      </c>
      <c r="O30" s="148">
        <f>(1+AK30)/(1+LOOKUP($B30,Prix!$B$6:$B$127,Prix!$K$6:$K$127))-1</f>
        <v>6.9999999999998952E-3</v>
      </c>
      <c r="P30" s="148">
        <f>(1+AL30)/(1+LOOKUP($B30,Prix!$B$6:$B$127,Prix!$K$6:$K$127))-1</f>
        <v>6.9999999999998952E-3</v>
      </c>
      <c r="Q30" s="148">
        <f>(1+AM30)/(1+LOOKUP($B30,Prix!$B$6:$B$127,Prix!$K$6:$K$127))-1</f>
        <v>6.9999999999998952E-3</v>
      </c>
      <c r="R30" s="148">
        <f>(1+AN30)/(1+LOOKUP($B30,Prix!$B$6:$B$127,Prix!$K$6:$K$127))-1</f>
        <v>6.9999999999998952E-3</v>
      </c>
      <c r="S30" s="266">
        <f>(1+AO30)/(1+LOOKUP($B30,Prix!$B$6:$B$127,Prix!$K$6:$K$127))-1</f>
        <v>6.9999999999998952E-3</v>
      </c>
      <c r="T30" s="266">
        <f>(1+AP30)/(1+LOOKUP($B30,Prix!$B$6:$B$127,Prix!$K$6:$K$127))-1</f>
        <v>6.9999999999998952E-3</v>
      </c>
      <c r="U30" s="266">
        <f>(1+AQ30)/(1+LOOKUP($B30,Prix!$B$6:$B$127,Prix!$K$6:$K$127))-1</f>
        <v>6.9999999999998952E-3</v>
      </c>
      <c r="V30" s="266">
        <f>(1+AR30)/(1+LOOKUP($B30,Prix!$B$6:$B$127,Prix!$K$6:$K$127))-1</f>
        <v>7.0013817883043394E-3</v>
      </c>
      <c r="W30" s="266">
        <f>(1+AS30)/(1+LOOKUP($B30,Prix!$B$6:$B$127,Prix!$K$6:$K$127))-1</f>
        <v>7.3036075050956217E-3</v>
      </c>
      <c r="X30" s="266">
        <f>(1+AT30)/(1+LOOKUP($B30,Prix!$B$6:$B$127,Prix!$K$6:$K$127))-1</f>
        <v>6.9999999999998952E-3</v>
      </c>
      <c r="Y30" s="291">
        <f>(C30+1)*(1+Prix!I100)-1</f>
        <v>2.4622499999999992E-2</v>
      </c>
      <c r="Z30" s="117">
        <v>2.4782578251447918E-2</v>
      </c>
      <c r="AA30" s="117">
        <v>2.4782578251447696E-2</v>
      </c>
      <c r="AB30" s="117">
        <v>2.4622499999999992E-2</v>
      </c>
      <c r="AC30" s="117">
        <v>2.4622499999999992E-2</v>
      </c>
      <c r="AD30" s="117">
        <v>2.4622499999999992E-2</v>
      </c>
      <c r="AE30" s="117">
        <v>2.4622499999999992E-2</v>
      </c>
      <c r="AF30" s="117">
        <v>2.4622499999999992E-2</v>
      </c>
      <c r="AG30" s="117">
        <v>2.4622499999999992E-2</v>
      </c>
      <c r="AH30" s="117">
        <v>2.4622499999999992E-2</v>
      </c>
      <c r="AI30" s="117">
        <v>2.4622499999999992E-2</v>
      </c>
      <c r="AJ30" s="117">
        <v>2.4622499999999992E-2</v>
      </c>
      <c r="AK30" s="117">
        <v>2.4622499999999992E-2</v>
      </c>
      <c r="AL30" s="117">
        <v>2.4622499999999992E-2</v>
      </c>
      <c r="AM30" s="117">
        <v>2.4622499999999992E-2</v>
      </c>
      <c r="AN30" s="117">
        <v>2.4622499999999992E-2</v>
      </c>
      <c r="AO30" s="117">
        <v>2.4622499999999992E-2</v>
      </c>
      <c r="AP30" s="117">
        <v>2.4622499999999992E-2</v>
      </c>
      <c r="AQ30" s="117">
        <v>2.4622499999999992E-2</v>
      </c>
      <c r="AR30" s="117">
        <v>2.4623905969599846E-2</v>
      </c>
      <c r="AS30" s="117">
        <v>2.4931420636434831E-2</v>
      </c>
      <c r="AT30" s="120">
        <v>2.4622499999999992E-2</v>
      </c>
    </row>
    <row r="31" spans="2:46" x14ac:dyDescent="0.25">
      <c r="B31" s="146">
        <f t="shared" si="1"/>
        <v>2044</v>
      </c>
      <c r="C31" s="147">
        <v>6.9999999999999993E-3</v>
      </c>
      <c r="D31" s="148">
        <f>(1+Z31)/(1+LOOKUP($B31,Prix!$B$6:$B$127,Prix!$K$6:$K$127))-1</f>
        <v>7.1394861225493322E-3</v>
      </c>
      <c r="E31" s="148">
        <f>(1+AA31)/(1+LOOKUP($B31,Prix!$B$6:$B$127,Prix!$K$6:$K$127))-1</f>
        <v>7.1394861225493322E-3</v>
      </c>
      <c r="F31" s="148">
        <f>(1+AB31)/(1+LOOKUP($B31,Prix!$B$6:$B$127,Prix!$K$6:$K$127))-1</f>
        <v>6.9999999999998952E-3</v>
      </c>
      <c r="G31" s="148">
        <f>(1+AC31)/(1+LOOKUP($B31,Prix!$B$6:$B$127,Prix!$K$6:$K$127))-1</f>
        <v>6.9999999999998952E-3</v>
      </c>
      <c r="H31" s="148">
        <f>(1+AD31)/(1+LOOKUP($B31,Prix!$B$6:$B$127,Prix!$K$6:$K$127))-1</f>
        <v>6.9999999999998952E-3</v>
      </c>
      <c r="I31" s="148">
        <f>(1+AE31)/(1+LOOKUP($B31,Prix!$B$6:$B$127,Prix!$K$6:$K$127))-1</f>
        <v>6.9999999999998952E-3</v>
      </c>
      <c r="J31" s="148">
        <f>(1+AF31)/(1+LOOKUP($B31,Prix!$B$6:$B$127,Prix!$K$6:$K$127))-1</f>
        <v>6.9999999999998952E-3</v>
      </c>
      <c r="K31" s="148">
        <f>(1+AG31)/(1+LOOKUP($B31,Prix!$B$6:$B$127,Prix!$K$6:$K$127))-1</f>
        <v>6.9999999999998952E-3</v>
      </c>
      <c r="L31" s="148">
        <f>(1+AH31)/(1+LOOKUP($B31,Prix!$B$6:$B$127,Prix!$K$6:$K$127))-1</f>
        <v>6.9999999999998952E-3</v>
      </c>
      <c r="M31" s="148">
        <f>(1+AI31)/(1+LOOKUP($B31,Prix!$B$6:$B$127,Prix!$K$6:$K$127))-1</f>
        <v>6.9999999999998952E-3</v>
      </c>
      <c r="N31" s="148">
        <f>(1+AJ31)/(1+LOOKUP($B31,Prix!$B$6:$B$127,Prix!$K$6:$K$127))-1</f>
        <v>6.9999999999998952E-3</v>
      </c>
      <c r="O31" s="148">
        <f>(1+AK31)/(1+LOOKUP($B31,Prix!$B$6:$B$127,Prix!$K$6:$K$127))-1</f>
        <v>6.9999999999998952E-3</v>
      </c>
      <c r="P31" s="148">
        <f>(1+AL31)/(1+LOOKUP($B31,Prix!$B$6:$B$127,Prix!$K$6:$K$127))-1</f>
        <v>6.9999999999998952E-3</v>
      </c>
      <c r="Q31" s="148">
        <f>(1+AM31)/(1+LOOKUP($B31,Prix!$B$6:$B$127,Prix!$K$6:$K$127))-1</f>
        <v>6.9999999999998952E-3</v>
      </c>
      <c r="R31" s="148">
        <f>(1+AN31)/(1+LOOKUP($B31,Prix!$B$6:$B$127,Prix!$K$6:$K$127))-1</f>
        <v>6.9999999999998952E-3</v>
      </c>
      <c r="S31" s="266">
        <f>(1+AO31)/(1+LOOKUP($B31,Prix!$B$6:$B$127,Prix!$K$6:$K$127))-1</f>
        <v>6.9999999999998952E-3</v>
      </c>
      <c r="T31" s="266">
        <f>(1+AP31)/(1+LOOKUP($B31,Prix!$B$6:$B$127,Prix!$K$6:$K$127))-1</f>
        <v>6.9999999999998952E-3</v>
      </c>
      <c r="U31" s="266">
        <f>(1+AQ31)/(1+LOOKUP($B31,Prix!$B$6:$B$127,Prix!$K$6:$K$127))-1</f>
        <v>6.9999999999998952E-3</v>
      </c>
      <c r="V31" s="266">
        <f>(1+AR31)/(1+LOOKUP($B31,Prix!$B$6:$B$127,Prix!$K$6:$K$127))-1</f>
        <v>7.0010567263547596E-3</v>
      </c>
      <c r="W31" s="266">
        <f>(1+AS31)/(1+LOOKUP($B31,Prix!$B$6:$B$127,Prix!$K$6:$K$127))-1</f>
        <v>7.2861642386421455E-3</v>
      </c>
      <c r="X31" s="266">
        <f>(1+AT31)/(1+LOOKUP($B31,Prix!$B$6:$B$127,Prix!$K$6:$K$127))-1</f>
        <v>6.9999999999998952E-3</v>
      </c>
      <c r="Y31" s="291">
        <f>(C31+1)*(1+Prix!I101)-1</f>
        <v>2.4622499999999992E-2</v>
      </c>
      <c r="Z31" s="117">
        <v>2.4764427129694067E-2</v>
      </c>
      <c r="AA31" s="117">
        <v>2.4764427129694067E-2</v>
      </c>
      <c r="AB31" s="117">
        <v>2.4622499999999992E-2</v>
      </c>
      <c r="AC31" s="117">
        <v>2.4622499999999992E-2</v>
      </c>
      <c r="AD31" s="117">
        <v>2.4622499999999992E-2</v>
      </c>
      <c r="AE31" s="117">
        <v>2.4622499999999992E-2</v>
      </c>
      <c r="AF31" s="117">
        <v>2.4622499999999992E-2</v>
      </c>
      <c r="AG31" s="117">
        <v>2.4622499999999992E-2</v>
      </c>
      <c r="AH31" s="117">
        <v>2.4622499999999992E-2</v>
      </c>
      <c r="AI31" s="117">
        <v>2.4622499999999992E-2</v>
      </c>
      <c r="AJ31" s="117">
        <v>2.4622499999999992E-2</v>
      </c>
      <c r="AK31" s="117">
        <v>2.4622499999999992E-2</v>
      </c>
      <c r="AL31" s="117">
        <v>2.4622499999999992E-2</v>
      </c>
      <c r="AM31" s="117">
        <v>2.4622499999999992E-2</v>
      </c>
      <c r="AN31" s="117">
        <v>2.4622499999999992E-2</v>
      </c>
      <c r="AO31" s="117">
        <v>2.4622499999999992E-2</v>
      </c>
      <c r="AP31" s="117">
        <v>2.4622499999999992E-2</v>
      </c>
      <c r="AQ31" s="117">
        <v>2.4622499999999992E-2</v>
      </c>
      <c r="AR31" s="117">
        <v>2.4623575219065996E-2</v>
      </c>
      <c r="AS31" s="117">
        <v>2.4913672112818475E-2</v>
      </c>
      <c r="AT31" s="120">
        <v>2.4622499999999992E-2</v>
      </c>
    </row>
    <row r="32" spans="2:46" x14ac:dyDescent="0.25">
      <c r="B32" s="146">
        <f t="shared" si="1"/>
        <v>2045</v>
      </c>
      <c r="C32" s="147">
        <v>6.9999999999999993E-3</v>
      </c>
      <c r="D32" s="148">
        <f>(1+Z32)/(1+LOOKUP($B32,Prix!$B$6:$B$127,Prix!$K$6:$K$127))-1</f>
        <v>7.1253767331025397E-3</v>
      </c>
      <c r="E32" s="148">
        <f>(1+AA32)/(1+LOOKUP($B32,Prix!$B$6:$B$127,Prix!$K$6:$K$127))-1</f>
        <v>7.1253767331027618E-3</v>
      </c>
      <c r="F32" s="148">
        <f>(1+AB32)/(1+LOOKUP($B32,Prix!$B$6:$B$127,Prix!$K$6:$K$127))-1</f>
        <v>6.9999999999998952E-3</v>
      </c>
      <c r="G32" s="148">
        <f>(1+AC32)/(1+LOOKUP($B32,Prix!$B$6:$B$127,Prix!$K$6:$K$127))-1</f>
        <v>6.9999999999998952E-3</v>
      </c>
      <c r="H32" s="148">
        <f>(1+AD32)/(1+LOOKUP($B32,Prix!$B$6:$B$127,Prix!$K$6:$K$127))-1</f>
        <v>6.9999999999998952E-3</v>
      </c>
      <c r="I32" s="148">
        <f>(1+AE32)/(1+LOOKUP($B32,Prix!$B$6:$B$127,Prix!$K$6:$K$127))-1</f>
        <v>6.9999999999998952E-3</v>
      </c>
      <c r="J32" s="148">
        <f>(1+AF32)/(1+LOOKUP($B32,Prix!$B$6:$B$127,Prix!$K$6:$K$127))-1</f>
        <v>6.9999999999998952E-3</v>
      </c>
      <c r="K32" s="148">
        <f>(1+AG32)/(1+LOOKUP($B32,Prix!$B$6:$B$127,Prix!$K$6:$K$127))-1</f>
        <v>6.9999999999998952E-3</v>
      </c>
      <c r="L32" s="148">
        <f>(1+AH32)/(1+LOOKUP($B32,Prix!$B$6:$B$127,Prix!$K$6:$K$127))-1</f>
        <v>6.9999999999998952E-3</v>
      </c>
      <c r="M32" s="148">
        <f>(1+AI32)/(1+LOOKUP($B32,Prix!$B$6:$B$127,Prix!$K$6:$K$127))-1</f>
        <v>6.9999999999998952E-3</v>
      </c>
      <c r="N32" s="148">
        <f>(1+AJ32)/(1+LOOKUP($B32,Prix!$B$6:$B$127,Prix!$K$6:$K$127))-1</f>
        <v>6.9999999999998952E-3</v>
      </c>
      <c r="O32" s="148">
        <f>(1+AK32)/(1+LOOKUP($B32,Prix!$B$6:$B$127,Prix!$K$6:$K$127))-1</f>
        <v>6.9999999999998952E-3</v>
      </c>
      <c r="P32" s="148">
        <f>(1+AL32)/(1+LOOKUP($B32,Prix!$B$6:$B$127,Prix!$K$6:$K$127))-1</f>
        <v>6.9999999999998952E-3</v>
      </c>
      <c r="Q32" s="148">
        <f>(1+AM32)/(1+LOOKUP($B32,Prix!$B$6:$B$127,Prix!$K$6:$K$127))-1</f>
        <v>6.9999999999998952E-3</v>
      </c>
      <c r="R32" s="148">
        <f>(1+AN32)/(1+LOOKUP($B32,Prix!$B$6:$B$127,Prix!$K$6:$K$127))-1</f>
        <v>6.9999999999998952E-3</v>
      </c>
      <c r="S32" s="266">
        <f>(1+AO32)/(1+LOOKUP($B32,Prix!$B$6:$B$127,Prix!$K$6:$K$127))-1</f>
        <v>6.9999999999998952E-3</v>
      </c>
      <c r="T32" s="266">
        <f>(1+AP32)/(1+LOOKUP($B32,Prix!$B$6:$B$127,Prix!$K$6:$K$127))-1</f>
        <v>6.9999999999998952E-3</v>
      </c>
      <c r="U32" s="266">
        <f>(1+AQ32)/(1+LOOKUP($B32,Prix!$B$6:$B$127,Prix!$K$6:$K$127))-1</f>
        <v>6.9999999999998952E-3</v>
      </c>
      <c r="V32" s="266">
        <f>(1+AR32)/(1+LOOKUP($B32,Prix!$B$6:$B$127,Prix!$K$6:$K$127))-1</f>
        <v>7.0008266546091047E-3</v>
      </c>
      <c r="W32" s="266">
        <f>(1+AS32)/(1+LOOKUP($B32,Prix!$B$6:$B$127,Prix!$K$6:$K$127))-1</f>
        <v>7.2740455597488651E-3</v>
      </c>
      <c r="X32" s="266">
        <f>(1+AT32)/(1+LOOKUP($B32,Prix!$B$6:$B$127,Prix!$K$6:$K$127))-1</f>
        <v>6.9999999999998952E-3</v>
      </c>
      <c r="Y32" s="291">
        <f>(C32+1)*(1+Prix!I102)-1</f>
        <v>2.4622499999999992E-2</v>
      </c>
      <c r="Z32" s="117">
        <v>2.4750070825931836E-2</v>
      </c>
      <c r="AA32" s="117">
        <v>2.4750070825932058E-2</v>
      </c>
      <c r="AB32" s="117">
        <v>2.4622499999999992E-2</v>
      </c>
      <c r="AC32" s="117">
        <v>2.4622499999999992E-2</v>
      </c>
      <c r="AD32" s="117">
        <v>2.4622499999999992E-2</v>
      </c>
      <c r="AE32" s="117">
        <v>2.4622499999999992E-2</v>
      </c>
      <c r="AF32" s="117">
        <v>2.4622499999999992E-2</v>
      </c>
      <c r="AG32" s="117">
        <v>2.4622499999999992E-2</v>
      </c>
      <c r="AH32" s="117">
        <v>2.4622499999999992E-2</v>
      </c>
      <c r="AI32" s="117">
        <v>2.4622499999999992E-2</v>
      </c>
      <c r="AJ32" s="117">
        <v>2.4622499999999992E-2</v>
      </c>
      <c r="AK32" s="117">
        <v>2.4622499999999992E-2</v>
      </c>
      <c r="AL32" s="117">
        <v>2.4622499999999992E-2</v>
      </c>
      <c r="AM32" s="117">
        <v>2.4622499999999992E-2</v>
      </c>
      <c r="AN32" s="117">
        <v>2.4622499999999992E-2</v>
      </c>
      <c r="AO32" s="117">
        <v>2.4622499999999992E-2</v>
      </c>
      <c r="AP32" s="117">
        <v>2.4622499999999992E-2</v>
      </c>
      <c r="AQ32" s="117">
        <v>2.4622499999999992E-2</v>
      </c>
      <c r="AR32" s="117">
        <v>2.462334112106479E-2</v>
      </c>
      <c r="AS32" s="117">
        <v>2.4901341357044471E-2</v>
      </c>
      <c r="AT32" s="120">
        <v>2.4622499999999992E-2</v>
      </c>
    </row>
    <row r="33" spans="2:46" x14ac:dyDescent="0.25">
      <c r="B33" s="146">
        <f t="shared" si="1"/>
        <v>2046</v>
      </c>
      <c r="C33" s="147">
        <v>6.9999999999999993E-3</v>
      </c>
      <c r="D33" s="148">
        <f>(1+Z33)/(1+LOOKUP($B33,Prix!$B$6:$B$127,Prix!$K$6:$K$127))-1</f>
        <v>7.1253767331025397E-3</v>
      </c>
      <c r="E33" s="148">
        <f>(1+AA33)/(1+LOOKUP($B33,Prix!$B$6:$B$127,Prix!$K$6:$K$127))-1</f>
        <v>7.1253767331027618E-3</v>
      </c>
      <c r="F33" s="148">
        <f>(1+AB33)/(1+LOOKUP($B33,Prix!$B$6:$B$127,Prix!$K$6:$K$127))-1</f>
        <v>6.9999999999998952E-3</v>
      </c>
      <c r="G33" s="148">
        <f>(1+AC33)/(1+LOOKUP($B33,Prix!$B$6:$B$127,Prix!$K$6:$K$127))-1</f>
        <v>6.9999999999998952E-3</v>
      </c>
      <c r="H33" s="148">
        <f>(1+AD33)/(1+LOOKUP($B33,Prix!$B$6:$B$127,Prix!$K$6:$K$127))-1</f>
        <v>6.9999999999998952E-3</v>
      </c>
      <c r="I33" s="148">
        <f>(1+AE33)/(1+LOOKUP($B33,Prix!$B$6:$B$127,Prix!$K$6:$K$127))-1</f>
        <v>6.9999999999998952E-3</v>
      </c>
      <c r="J33" s="148">
        <f>(1+AF33)/(1+LOOKUP($B33,Prix!$B$6:$B$127,Prix!$K$6:$K$127))-1</f>
        <v>6.9999999999998952E-3</v>
      </c>
      <c r="K33" s="148">
        <f>(1+AG33)/(1+LOOKUP($B33,Prix!$B$6:$B$127,Prix!$K$6:$K$127))-1</f>
        <v>6.9999999999998952E-3</v>
      </c>
      <c r="L33" s="148">
        <f>(1+AH33)/(1+LOOKUP($B33,Prix!$B$6:$B$127,Prix!$K$6:$K$127))-1</f>
        <v>6.9999999999998952E-3</v>
      </c>
      <c r="M33" s="148">
        <f>(1+AI33)/(1+LOOKUP($B33,Prix!$B$6:$B$127,Prix!$K$6:$K$127))-1</f>
        <v>6.9999999999998952E-3</v>
      </c>
      <c r="N33" s="148">
        <f>(1+AJ33)/(1+LOOKUP($B33,Prix!$B$6:$B$127,Prix!$K$6:$K$127))-1</f>
        <v>6.9999999999998952E-3</v>
      </c>
      <c r="O33" s="148">
        <f>(1+AK33)/(1+LOOKUP($B33,Prix!$B$6:$B$127,Prix!$K$6:$K$127))-1</f>
        <v>6.9999999999998952E-3</v>
      </c>
      <c r="P33" s="148">
        <f>(1+AL33)/(1+LOOKUP($B33,Prix!$B$6:$B$127,Prix!$K$6:$K$127))-1</f>
        <v>6.9999999999998952E-3</v>
      </c>
      <c r="Q33" s="148">
        <f>(1+AM33)/(1+LOOKUP($B33,Prix!$B$6:$B$127,Prix!$K$6:$K$127))-1</f>
        <v>6.9999999999998952E-3</v>
      </c>
      <c r="R33" s="148">
        <f>(1+AN33)/(1+LOOKUP($B33,Prix!$B$6:$B$127,Prix!$K$6:$K$127))-1</f>
        <v>6.9999999999998952E-3</v>
      </c>
      <c r="S33" s="266">
        <f>(1+AO33)/(1+LOOKUP($B33,Prix!$B$6:$B$127,Prix!$K$6:$K$127))-1</f>
        <v>6.9999999999998952E-3</v>
      </c>
      <c r="T33" s="266">
        <f>(1+AP33)/(1+LOOKUP($B33,Prix!$B$6:$B$127,Prix!$K$6:$K$127))-1</f>
        <v>6.9999999999998952E-3</v>
      </c>
      <c r="U33" s="266">
        <f>(1+AQ33)/(1+LOOKUP($B33,Prix!$B$6:$B$127,Prix!$K$6:$K$127))-1</f>
        <v>6.9999999999998952E-3</v>
      </c>
      <c r="V33" s="266">
        <f>(1+AR33)/(1+LOOKUP($B33,Prix!$B$6:$B$127,Prix!$K$6:$K$127))-1</f>
        <v>7.0006576202608084E-3</v>
      </c>
      <c r="W33" s="266">
        <f>(1+AS33)/(1+LOOKUP($B33,Prix!$B$6:$B$127,Prix!$K$6:$K$127))-1</f>
        <v>7.273733428292628E-3</v>
      </c>
      <c r="X33" s="266">
        <f>(1+AT33)/(1+LOOKUP($B33,Prix!$B$6:$B$127,Prix!$K$6:$K$127))-1</f>
        <v>6.9999999999998952E-3</v>
      </c>
      <c r="Y33" s="291">
        <f>(C33+1)*(1+Prix!I103)-1</f>
        <v>2.4622499999999992E-2</v>
      </c>
      <c r="Z33" s="117">
        <v>2.4750070825931836E-2</v>
      </c>
      <c r="AA33" s="117">
        <v>2.4750070825932058E-2</v>
      </c>
      <c r="AB33" s="117">
        <v>2.4622499999999992E-2</v>
      </c>
      <c r="AC33" s="117">
        <v>2.4622499999999992E-2</v>
      </c>
      <c r="AD33" s="117">
        <v>2.4622499999999992E-2</v>
      </c>
      <c r="AE33" s="117">
        <v>2.4622499999999992E-2</v>
      </c>
      <c r="AF33" s="117">
        <v>2.4622499999999992E-2</v>
      </c>
      <c r="AG33" s="117">
        <v>2.4622499999999992E-2</v>
      </c>
      <c r="AH33" s="117">
        <v>2.4622499999999992E-2</v>
      </c>
      <c r="AI33" s="117">
        <v>2.4622499999999992E-2</v>
      </c>
      <c r="AJ33" s="117">
        <v>2.4622499999999992E-2</v>
      </c>
      <c r="AK33" s="117">
        <v>2.4622499999999992E-2</v>
      </c>
      <c r="AL33" s="117">
        <v>2.4622499999999992E-2</v>
      </c>
      <c r="AM33" s="117">
        <v>2.4622499999999992E-2</v>
      </c>
      <c r="AN33" s="117">
        <v>2.4622499999999992E-2</v>
      </c>
      <c r="AO33" s="117">
        <v>2.4622499999999992E-2</v>
      </c>
      <c r="AP33" s="117">
        <v>2.4622499999999992E-2</v>
      </c>
      <c r="AQ33" s="117">
        <v>2.4622499999999992E-2</v>
      </c>
      <c r="AR33" s="117">
        <v>2.4623169128615396E-2</v>
      </c>
      <c r="AS33" s="117">
        <v>2.4901023763287844E-2</v>
      </c>
      <c r="AT33" s="120">
        <v>2.4622499999999992E-2</v>
      </c>
    </row>
    <row r="34" spans="2:46" x14ac:dyDescent="0.25">
      <c r="B34" s="146">
        <f t="shared" si="1"/>
        <v>2047</v>
      </c>
      <c r="C34" s="147">
        <v>6.9999999999999993E-3</v>
      </c>
      <c r="D34" s="148">
        <f>(1+Z34)/(1+LOOKUP($B34,Prix!$B$6:$B$127,Prix!$K$6:$K$127))-1</f>
        <v>7.1253767331025397E-3</v>
      </c>
      <c r="E34" s="148">
        <f>(1+AA34)/(1+LOOKUP($B34,Prix!$B$6:$B$127,Prix!$K$6:$K$127))-1</f>
        <v>7.1253767331027618E-3</v>
      </c>
      <c r="F34" s="148">
        <f>(1+AB34)/(1+LOOKUP($B34,Prix!$B$6:$B$127,Prix!$K$6:$K$127))-1</f>
        <v>6.9999999999998952E-3</v>
      </c>
      <c r="G34" s="148">
        <f>(1+AC34)/(1+LOOKUP($B34,Prix!$B$6:$B$127,Prix!$K$6:$K$127))-1</f>
        <v>6.9999999999998952E-3</v>
      </c>
      <c r="H34" s="148">
        <f>(1+AD34)/(1+LOOKUP($B34,Prix!$B$6:$B$127,Prix!$K$6:$K$127))-1</f>
        <v>6.9999999999998952E-3</v>
      </c>
      <c r="I34" s="148">
        <f>(1+AE34)/(1+LOOKUP($B34,Prix!$B$6:$B$127,Prix!$K$6:$K$127))-1</f>
        <v>6.9999999999998952E-3</v>
      </c>
      <c r="J34" s="148">
        <f>(1+AF34)/(1+LOOKUP($B34,Prix!$B$6:$B$127,Prix!$K$6:$K$127))-1</f>
        <v>6.9999999999998952E-3</v>
      </c>
      <c r="K34" s="148">
        <f>(1+AG34)/(1+LOOKUP($B34,Prix!$B$6:$B$127,Prix!$K$6:$K$127))-1</f>
        <v>6.9999999999998952E-3</v>
      </c>
      <c r="L34" s="148">
        <f>(1+AH34)/(1+LOOKUP($B34,Prix!$B$6:$B$127,Prix!$K$6:$K$127))-1</f>
        <v>6.9999999999998952E-3</v>
      </c>
      <c r="M34" s="148">
        <f>(1+AI34)/(1+LOOKUP($B34,Prix!$B$6:$B$127,Prix!$K$6:$K$127))-1</f>
        <v>6.9999999999998952E-3</v>
      </c>
      <c r="N34" s="148">
        <f>(1+AJ34)/(1+LOOKUP($B34,Prix!$B$6:$B$127,Prix!$K$6:$K$127))-1</f>
        <v>6.9999999999998952E-3</v>
      </c>
      <c r="O34" s="148">
        <f>(1+AK34)/(1+LOOKUP($B34,Prix!$B$6:$B$127,Prix!$K$6:$K$127))-1</f>
        <v>6.9999999999998952E-3</v>
      </c>
      <c r="P34" s="148">
        <f>(1+AL34)/(1+LOOKUP($B34,Prix!$B$6:$B$127,Prix!$K$6:$K$127))-1</f>
        <v>6.9999999999998952E-3</v>
      </c>
      <c r="Q34" s="148">
        <f>(1+AM34)/(1+LOOKUP($B34,Prix!$B$6:$B$127,Prix!$K$6:$K$127))-1</f>
        <v>6.9999999999998952E-3</v>
      </c>
      <c r="R34" s="148">
        <f>(1+AN34)/(1+LOOKUP($B34,Prix!$B$6:$B$127,Prix!$K$6:$K$127))-1</f>
        <v>6.9999999999998952E-3</v>
      </c>
      <c r="S34" s="266">
        <f>(1+AO34)/(1+LOOKUP($B34,Prix!$B$6:$B$127,Prix!$K$6:$K$127))-1</f>
        <v>6.9999999999998952E-3</v>
      </c>
      <c r="T34" s="266">
        <f>(1+AP34)/(1+LOOKUP($B34,Prix!$B$6:$B$127,Prix!$K$6:$K$127))-1</f>
        <v>6.9999999999998952E-3</v>
      </c>
      <c r="U34" s="266">
        <f>(1+AQ34)/(1+LOOKUP($B34,Prix!$B$6:$B$127,Prix!$K$6:$K$127))-1</f>
        <v>6.9999999999998952E-3</v>
      </c>
      <c r="V34" s="266">
        <f>(1+AR34)/(1+LOOKUP($B34,Prix!$B$6:$B$127,Prix!$K$6:$K$127))-1</f>
        <v>7.0007315470173026E-3</v>
      </c>
      <c r="W34" s="266">
        <f>(1+AS34)/(1+LOOKUP($B34,Prix!$B$6:$B$127,Prix!$K$6:$K$127))-1</f>
        <v>7.2898225591770949E-3</v>
      </c>
      <c r="X34" s="266">
        <f>(1+AT34)/(1+LOOKUP($B34,Prix!$B$6:$B$127,Prix!$K$6:$K$127))-1</f>
        <v>6.9999999999998952E-3</v>
      </c>
      <c r="Y34" s="291">
        <f>(C34+1)*(1+Prix!I104)-1</f>
        <v>2.4622499999999992E-2</v>
      </c>
      <c r="Z34" s="117">
        <v>2.4750070825931836E-2</v>
      </c>
      <c r="AA34" s="117">
        <v>2.4750070825932058E-2</v>
      </c>
      <c r="AB34" s="117">
        <v>2.4622499999999992E-2</v>
      </c>
      <c r="AC34" s="117">
        <v>2.4622499999999992E-2</v>
      </c>
      <c r="AD34" s="117">
        <v>2.4622499999999992E-2</v>
      </c>
      <c r="AE34" s="117">
        <v>2.4622499999999992E-2</v>
      </c>
      <c r="AF34" s="117">
        <v>2.4622499999999992E-2</v>
      </c>
      <c r="AG34" s="117">
        <v>2.4622499999999992E-2</v>
      </c>
      <c r="AH34" s="117">
        <v>2.4622499999999992E-2</v>
      </c>
      <c r="AI34" s="117">
        <v>2.4622499999999992E-2</v>
      </c>
      <c r="AJ34" s="117">
        <v>2.4622499999999992E-2</v>
      </c>
      <c r="AK34" s="117">
        <v>2.4622499999999992E-2</v>
      </c>
      <c r="AL34" s="117">
        <v>2.4622499999999992E-2</v>
      </c>
      <c r="AM34" s="117">
        <v>2.4622499999999992E-2</v>
      </c>
      <c r="AN34" s="117">
        <v>2.4622499999999992E-2</v>
      </c>
      <c r="AO34" s="117">
        <v>2.4622499999999992E-2</v>
      </c>
      <c r="AP34" s="117">
        <v>2.4622499999999992E-2</v>
      </c>
      <c r="AQ34" s="117">
        <v>2.4622499999999992E-2</v>
      </c>
      <c r="AR34" s="117">
        <v>2.4623244349090134E-2</v>
      </c>
      <c r="AS34" s="117">
        <v>2.4917394453962682E-2</v>
      </c>
      <c r="AT34" s="120">
        <v>2.4622499999999992E-2</v>
      </c>
    </row>
    <row r="35" spans="2:46" x14ac:dyDescent="0.25">
      <c r="B35" s="146">
        <f t="shared" si="1"/>
        <v>2048</v>
      </c>
      <c r="C35" s="147">
        <v>6.9999999999999993E-3</v>
      </c>
      <c r="D35" s="148">
        <f>(1+Z35)/(1+LOOKUP($B35,Prix!$B$6:$B$127,Prix!$K$6:$K$127))-1</f>
        <v>7.1253767331025397E-3</v>
      </c>
      <c r="E35" s="148">
        <f>(1+AA35)/(1+LOOKUP($B35,Prix!$B$6:$B$127,Prix!$K$6:$K$127))-1</f>
        <v>7.1253767331027618E-3</v>
      </c>
      <c r="F35" s="148">
        <f>(1+AB35)/(1+LOOKUP($B35,Prix!$B$6:$B$127,Prix!$K$6:$K$127))-1</f>
        <v>6.9999999999998952E-3</v>
      </c>
      <c r="G35" s="148">
        <f>(1+AC35)/(1+LOOKUP($B35,Prix!$B$6:$B$127,Prix!$K$6:$K$127))-1</f>
        <v>6.9999999999998952E-3</v>
      </c>
      <c r="H35" s="148">
        <f>(1+AD35)/(1+LOOKUP($B35,Prix!$B$6:$B$127,Prix!$K$6:$K$127))-1</f>
        <v>6.9999999999998952E-3</v>
      </c>
      <c r="I35" s="148">
        <f>(1+AE35)/(1+LOOKUP($B35,Prix!$B$6:$B$127,Prix!$K$6:$K$127))-1</f>
        <v>6.9999999999998952E-3</v>
      </c>
      <c r="J35" s="148">
        <f>(1+AF35)/(1+LOOKUP($B35,Prix!$B$6:$B$127,Prix!$K$6:$K$127))-1</f>
        <v>6.9999999999998952E-3</v>
      </c>
      <c r="K35" s="148">
        <f>(1+AG35)/(1+LOOKUP($B35,Prix!$B$6:$B$127,Prix!$K$6:$K$127))-1</f>
        <v>6.9999999999998952E-3</v>
      </c>
      <c r="L35" s="148">
        <f>(1+AH35)/(1+LOOKUP($B35,Prix!$B$6:$B$127,Prix!$K$6:$K$127))-1</f>
        <v>6.9999999999998952E-3</v>
      </c>
      <c r="M35" s="148">
        <f>(1+AI35)/(1+LOOKUP($B35,Prix!$B$6:$B$127,Prix!$K$6:$K$127))-1</f>
        <v>6.9999999999998952E-3</v>
      </c>
      <c r="N35" s="148">
        <f>(1+AJ35)/(1+LOOKUP($B35,Prix!$B$6:$B$127,Prix!$K$6:$K$127))-1</f>
        <v>6.9999999999998952E-3</v>
      </c>
      <c r="O35" s="148">
        <f>(1+AK35)/(1+LOOKUP($B35,Prix!$B$6:$B$127,Prix!$K$6:$K$127))-1</f>
        <v>6.9999999999998952E-3</v>
      </c>
      <c r="P35" s="148">
        <f>(1+AL35)/(1+LOOKUP($B35,Prix!$B$6:$B$127,Prix!$K$6:$K$127))-1</f>
        <v>6.9999999999998952E-3</v>
      </c>
      <c r="Q35" s="148">
        <f>(1+AM35)/(1+LOOKUP($B35,Prix!$B$6:$B$127,Prix!$K$6:$K$127))-1</f>
        <v>6.9999999999998952E-3</v>
      </c>
      <c r="R35" s="148">
        <f>(1+AN35)/(1+LOOKUP($B35,Prix!$B$6:$B$127,Prix!$K$6:$K$127))-1</f>
        <v>6.9999999999998952E-3</v>
      </c>
      <c r="S35" s="266">
        <f>(1+AO35)/(1+LOOKUP($B35,Prix!$B$6:$B$127,Prix!$K$6:$K$127))-1</f>
        <v>6.9999999999998952E-3</v>
      </c>
      <c r="T35" s="266">
        <f>(1+AP35)/(1+LOOKUP($B35,Prix!$B$6:$B$127,Prix!$K$6:$K$127))-1</f>
        <v>6.9999999999998952E-3</v>
      </c>
      <c r="U35" s="266">
        <f>(1+AQ35)/(1+LOOKUP($B35,Prix!$B$6:$B$127,Prix!$K$6:$K$127))-1</f>
        <v>6.9999999999998952E-3</v>
      </c>
      <c r="V35" s="266">
        <f>(1+AR35)/(1+LOOKUP($B35,Prix!$B$6:$B$127,Prix!$K$6:$K$127))-1</f>
        <v>7.0007420309041724E-3</v>
      </c>
      <c r="W35" s="266">
        <f>(1+AS35)/(1+LOOKUP($B35,Prix!$B$6:$B$127,Prix!$K$6:$K$127))-1</f>
        <v>7.3011828421039038E-3</v>
      </c>
      <c r="X35" s="266">
        <f>(1+AT35)/(1+LOOKUP($B35,Prix!$B$6:$B$127,Prix!$K$6:$K$127))-1</f>
        <v>6.9999999999998952E-3</v>
      </c>
      <c r="Y35" s="291">
        <f>(C35+1)*(1+Prix!I105)-1</f>
        <v>2.4622499999999992E-2</v>
      </c>
      <c r="Z35" s="117">
        <v>2.4750070825931836E-2</v>
      </c>
      <c r="AA35" s="117">
        <v>2.4750070825932058E-2</v>
      </c>
      <c r="AB35" s="117">
        <v>2.4622499999999992E-2</v>
      </c>
      <c r="AC35" s="117">
        <v>2.4622499999999992E-2</v>
      </c>
      <c r="AD35" s="117">
        <v>2.4622499999999992E-2</v>
      </c>
      <c r="AE35" s="117">
        <v>2.4622499999999992E-2</v>
      </c>
      <c r="AF35" s="117">
        <v>2.4622499999999992E-2</v>
      </c>
      <c r="AG35" s="117">
        <v>2.4622499999999992E-2</v>
      </c>
      <c r="AH35" s="117">
        <v>2.4622499999999992E-2</v>
      </c>
      <c r="AI35" s="117">
        <v>2.4622499999999992E-2</v>
      </c>
      <c r="AJ35" s="117">
        <v>2.4622499999999992E-2</v>
      </c>
      <c r="AK35" s="117">
        <v>2.4622499999999992E-2</v>
      </c>
      <c r="AL35" s="117">
        <v>2.4622499999999992E-2</v>
      </c>
      <c r="AM35" s="117">
        <v>2.4622499999999992E-2</v>
      </c>
      <c r="AN35" s="117">
        <v>2.4622499999999992E-2</v>
      </c>
      <c r="AO35" s="117">
        <v>2.4622499999999992E-2</v>
      </c>
      <c r="AP35" s="117">
        <v>2.4622499999999992E-2</v>
      </c>
      <c r="AQ35" s="117">
        <v>2.4622499999999992E-2</v>
      </c>
      <c r="AR35" s="117">
        <v>2.4623255016445134E-2</v>
      </c>
      <c r="AS35" s="117">
        <v>2.4928953541840881E-2</v>
      </c>
      <c r="AT35" s="120">
        <v>2.4622499999999992E-2</v>
      </c>
    </row>
    <row r="36" spans="2:46" x14ac:dyDescent="0.25">
      <c r="B36" s="146">
        <f t="shared" si="1"/>
        <v>2049</v>
      </c>
      <c r="C36" s="147">
        <v>6.9999999999999993E-3</v>
      </c>
      <c r="D36" s="148">
        <f>(1+Z36)/(1+LOOKUP($B36,Prix!$B$6:$B$127,Prix!$K$6:$K$127))-1</f>
        <v>7.1253767331025397E-3</v>
      </c>
      <c r="E36" s="148">
        <f>(1+AA36)/(1+LOOKUP($B36,Prix!$B$6:$B$127,Prix!$K$6:$K$127))-1</f>
        <v>7.1253767331027618E-3</v>
      </c>
      <c r="F36" s="148">
        <f>(1+AB36)/(1+LOOKUP($B36,Prix!$B$6:$B$127,Prix!$K$6:$K$127))-1</f>
        <v>6.9999999999998952E-3</v>
      </c>
      <c r="G36" s="148">
        <f>(1+AC36)/(1+LOOKUP($B36,Prix!$B$6:$B$127,Prix!$K$6:$K$127))-1</f>
        <v>6.9999999999998952E-3</v>
      </c>
      <c r="H36" s="148">
        <f>(1+AD36)/(1+LOOKUP($B36,Prix!$B$6:$B$127,Prix!$K$6:$K$127))-1</f>
        <v>6.9999999999998952E-3</v>
      </c>
      <c r="I36" s="148">
        <f>(1+AE36)/(1+LOOKUP($B36,Prix!$B$6:$B$127,Prix!$K$6:$K$127))-1</f>
        <v>6.9999999999998952E-3</v>
      </c>
      <c r="J36" s="148">
        <f>(1+AF36)/(1+LOOKUP($B36,Prix!$B$6:$B$127,Prix!$K$6:$K$127))-1</f>
        <v>6.9999999999998952E-3</v>
      </c>
      <c r="K36" s="148">
        <f>(1+AG36)/(1+LOOKUP($B36,Prix!$B$6:$B$127,Prix!$K$6:$K$127))-1</f>
        <v>6.9999999999998952E-3</v>
      </c>
      <c r="L36" s="148">
        <f>(1+AH36)/(1+LOOKUP($B36,Prix!$B$6:$B$127,Prix!$K$6:$K$127))-1</f>
        <v>6.9999999999998952E-3</v>
      </c>
      <c r="M36" s="148">
        <f>(1+AI36)/(1+LOOKUP($B36,Prix!$B$6:$B$127,Prix!$K$6:$K$127))-1</f>
        <v>6.9999999999998952E-3</v>
      </c>
      <c r="N36" s="148">
        <f>(1+AJ36)/(1+LOOKUP($B36,Prix!$B$6:$B$127,Prix!$K$6:$K$127))-1</f>
        <v>6.9999999999998952E-3</v>
      </c>
      <c r="O36" s="148">
        <f>(1+AK36)/(1+LOOKUP($B36,Prix!$B$6:$B$127,Prix!$K$6:$K$127))-1</f>
        <v>6.9999999999998952E-3</v>
      </c>
      <c r="P36" s="148">
        <f>(1+AL36)/(1+LOOKUP($B36,Prix!$B$6:$B$127,Prix!$K$6:$K$127))-1</f>
        <v>6.9999999999998952E-3</v>
      </c>
      <c r="Q36" s="148">
        <f>(1+AM36)/(1+LOOKUP($B36,Prix!$B$6:$B$127,Prix!$K$6:$K$127))-1</f>
        <v>6.9999999999998952E-3</v>
      </c>
      <c r="R36" s="148">
        <f>(1+AN36)/(1+LOOKUP($B36,Prix!$B$6:$B$127,Prix!$K$6:$K$127))-1</f>
        <v>6.9999999999998952E-3</v>
      </c>
      <c r="S36" s="266">
        <f>(1+AO36)/(1+LOOKUP($B36,Prix!$B$6:$B$127,Prix!$K$6:$K$127))-1</f>
        <v>6.9999999999998952E-3</v>
      </c>
      <c r="T36" s="266">
        <f>(1+AP36)/(1+LOOKUP($B36,Prix!$B$6:$B$127,Prix!$K$6:$K$127))-1</f>
        <v>6.9999999999998952E-3</v>
      </c>
      <c r="U36" s="266">
        <f>(1+AQ36)/(1+LOOKUP($B36,Prix!$B$6:$B$127,Prix!$K$6:$K$127))-1</f>
        <v>6.9999999999998952E-3</v>
      </c>
      <c r="V36" s="266">
        <f>(1+AR36)/(1+LOOKUP($B36,Prix!$B$6:$B$127,Prix!$K$6:$K$127))-1</f>
        <v>7.0008359722573132E-3</v>
      </c>
      <c r="W36" s="266">
        <f>(1+AS36)/(1+LOOKUP($B36,Prix!$B$6:$B$127,Prix!$K$6:$K$127))-1</f>
        <v>7.3133279495551928E-3</v>
      </c>
      <c r="X36" s="266">
        <f>(1+AT36)/(1+LOOKUP($B36,Prix!$B$6:$B$127,Prix!$K$6:$K$127))-1</f>
        <v>6.9999999999998952E-3</v>
      </c>
      <c r="Y36" s="291">
        <f>(C36+1)*(1+Prix!I106)-1</f>
        <v>2.4622499999999992E-2</v>
      </c>
      <c r="Z36" s="117">
        <v>2.4750070825931836E-2</v>
      </c>
      <c r="AA36" s="117">
        <v>2.4750070825932058E-2</v>
      </c>
      <c r="AB36" s="117">
        <v>2.4622499999999992E-2</v>
      </c>
      <c r="AC36" s="117">
        <v>2.4622499999999992E-2</v>
      </c>
      <c r="AD36" s="117">
        <v>2.4622499999999992E-2</v>
      </c>
      <c r="AE36" s="117">
        <v>2.4622499999999992E-2</v>
      </c>
      <c r="AF36" s="117">
        <v>2.4622499999999992E-2</v>
      </c>
      <c r="AG36" s="117">
        <v>2.4622499999999992E-2</v>
      </c>
      <c r="AH36" s="117">
        <v>2.4622499999999992E-2</v>
      </c>
      <c r="AI36" s="117">
        <v>2.4622499999999992E-2</v>
      </c>
      <c r="AJ36" s="117">
        <v>2.4622499999999992E-2</v>
      </c>
      <c r="AK36" s="117">
        <v>2.4622499999999992E-2</v>
      </c>
      <c r="AL36" s="117">
        <v>2.4622499999999992E-2</v>
      </c>
      <c r="AM36" s="117">
        <v>2.4622499999999992E-2</v>
      </c>
      <c r="AN36" s="117">
        <v>2.4622499999999992E-2</v>
      </c>
      <c r="AO36" s="117">
        <v>2.4622499999999992E-2</v>
      </c>
      <c r="AP36" s="117">
        <v>2.4622499999999992E-2</v>
      </c>
      <c r="AQ36" s="117">
        <v>2.4622499999999992E-2</v>
      </c>
      <c r="AR36" s="117">
        <v>2.4623350601771898E-2</v>
      </c>
      <c r="AS36" s="117">
        <v>2.4941311188672488E-2</v>
      </c>
      <c r="AT36" s="120">
        <v>2.4622499999999992E-2</v>
      </c>
    </row>
    <row r="37" spans="2:46" x14ac:dyDescent="0.25">
      <c r="B37" s="146">
        <f t="shared" si="1"/>
        <v>2050</v>
      </c>
      <c r="C37" s="147">
        <v>6.9999999999999993E-3</v>
      </c>
      <c r="D37" s="148">
        <f>(1+Z37)/(1+LOOKUP($B37,Prix!$B$6:$B$127,Prix!$K$6:$K$127))-1</f>
        <v>7.1253767331025397E-3</v>
      </c>
      <c r="E37" s="148">
        <f>(1+AA37)/(1+LOOKUP($B37,Prix!$B$6:$B$127,Prix!$K$6:$K$127))-1</f>
        <v>7.1253767331027618E-3</v>
      </c>
      <c r="F37" s="148">
        <f>(1+AB37)/(1+LOOKUP($B37,Prix!$B$6:$B$127,Prix!$K$6:$K$127))-1</f>
        <v>6.9999999999998952E-3</v>
      </c>
      <c r="G37" s="148">
        <f>(1+AC37)/(1+LOOKUP($B37,Prix!$B$6:$B$127,Prix!$K$6:$K$127))-1</f>
        <v>6.9999999999998952E-3</v>
      </c>
      <c r="H37" s="148">
        <f>(1+AD37)/(1+LOOKUP($B37,Prix!$B$6:$B$127,Prix!$K$6:$K$127))-1</f>
        <v>6.9999999999998952E-3</v>
      </c>
      <c r="I37" s="148">
        <f>(1+AE37)/(1+LOOKUP($B37,Prix!$B$6:$B$127,Prix!$K$6:$K$127))-1</f>
        <v>6.9999999999998952E-3</v>
      </c>
      <c r="J37" s="148">
        <f>(1+AF37)/(1+LOOKUP($B37,Prix!$B$6:$B$127,Prix!$K$6:$K$127))-1</f>
        <v>6.9999999999998952E-3</v>
      </c>
      <c r="K37" s="148">
        <f>(1+AG37)/(1+LOOKUP($B37,Prix!$B$6:$B$127,Prix!$K$6:$K$127))-1</f>
        <v>6.9999999999998952E-3</v>
      </c>
      <c r="L37" s="148">
        <f>(1+AH37)/(1+LOOKUP($B37,Prix!$B$6:$B$127,Prix!$K$6:$K$127))-1</f>
        <v>6.9999999999998952E-3</v>
      </c>
      <c r="M37" s="148">
        <f>(1+AI37)/(1+LOOKUP($B37,Prix!$B$6:$B$127,Prix!$K$6:$K$127))-1</f>
        <v>6.9999999999998952E-3</v>
      </c>
      <c r="N37" s="148">
        <f>(1+AJ37)/(1+LOOKUP($B37,Prix!$B$6:$B$127,Prix!$K$6:$K$127))-1</f>
        <v>6.9999999999998952E-3</v>
      </c>
      <c r="O37" s="148">
        <f>(1+AK37)/(1+LOOKUP($B37,Prix!$B$6:$B$127,Prix!$K$6:$K$127))-1</f>
        <v>6.9999999999998952E-3</v>
      </c>
      <c r="P37" s="148">
        <f>(1+AL37)/(1+LOOKUP($B37,Prix!$B$6:$B$127,Prix!$K$6:$K$127))-1</f>
        <v>6.9999999999998952E-3</v>
      </c>
      <c r="Q37" s="148">
        <f>(1+AM37)/(1+LOOKUP($B37,Prix!$B$6:$B$127,Prix!$K$6:$K$127))-1</f>
        <v>6.9999999999998952E-3</v>
      </c>
      <c r="R37" s="148">
        <f>(1+AN37)/(1+LOOKUP($B37,Prix!$B$6:$B$127,Prix!$K$6:$K$127))-1</f>
        <v>6.9999999999998952E-3</v>
      </c>
      <c r="S37" s="266">
        <f>(1+AO37)/(1+LOOKUP($B37,Prix!$B$6:$B$127,Prix!$K$6:$K$127))-1</f>
        <v>6.9999999999998952E-3</v>
      </c>
      <c r="T37" s="266">
        <f>(1+AP37)/(1+LOOKUP($B37,Prix!$B$6:$B$127,Prix!$K$6:$K$127))-1</f>
        <v>6.9999999999998952E-3</v>
      </c>
      <c r="U37" s="266">
        <f>(1+AQ37)/(1+LOOKUP($B37,Prix!$B$6:$B$127,Prix!$K$6:$K$127))-1</f>
        <v>6.9999999999998952E-3</v>
      </c>
      <c r="V37" s="266">
        <f>(1+AR37)/(1+LOOKUP($B37,Prix!$B$6:$B$127,Prix!$K$6:$K$127))-1</f>
        <v>7.0007452129443593E-3</v>
      </c>
      <c r="W37" s="266">
        <f>(1+AS37)/(1+LOOKUP($B37,Prix!$B$6:$B$127,Prix!$K$6:$K$127))-1</f>
        <v>7.3109611138755248E-3</v>
      </c>
      <c r="X37" s="266">
        <f>(1+AT37)/(1+LOOKUP($B37,Prix!$B$6:$B$127,Prix!$K$6:$K$127))-1</f>
        <v>6.9999999999998952E-3</v>
      </c>
      <c r="Y37" s="291">
        <f>(C37+1)*(1+Prix!I107)-1</f>
        <v>2.4622499999999992E-2</v>
      </c>
      <c r="Z37" s="117">
        <v>2.4750070825931836E-2</v>
      </c>
      <c r="AA37" s="117">
        <v>2.4750070825932058E-2</v>
      </c>
      <c r="AB37" s="117">
        <v>2.4622499999999992E-2</v>
      </c>
      <c r="AC37" s="117">
        <v>2.4622499999999992E-2</v>
      </c>
      <c r="AD37" s="117">
        <v>2.4622499999999992E-2</v>
      </c>
      <c r="AE37" s="117">
        <v>2.4622499999999992E-2</v>
      </c>
      <c r="AF37" s="117">
        <v>2.4622499999999992E-2</v>
      </c>
      <c r="AG37" s="117">
        <v>2.4622499999999992E-2</v>
      </c>
      <c r="AH37" s="117">
        <v>2.4622499999999992E-2</v>
      </c>
      <c r="AI37" s="117">
        <v>2.4622499999999992E-2</v>
      </c>
      <c r="AJ37" s="117">
        <v>2.4622499999999992E-2</v>
      </c>
      <c r="AK37" s="117">
        <v>2.4622499999999992E-2</v>
      </c>
      <c r="AL37" s="117">
        <v>2.4622499999999992E-2</v>
      </c>
      <c r="AM37" s="117">
        <v>2.4622499999999992E-2</v>
      </c>
      <c r="AN37" s="117">
        <v>2.4622499999999992E-2</v>
      </c>
      <c r="AO37" s="117">
        <v>2.4622499999999992E-2</v>
      </c>
      <c r="AP37" s="117">
        <v>2.4622499999999992E-2</v>
      </c>
      <c r="AQ37" s="117">
        <v>2.4622499999999992E-2</v>
      </c>
      <c r="AR37" s="117">
        <v>2.4623258254170999E-2</v>
      </c>
      <c r="AS37" s="117">
        <v>2.4938902933368423E-2</v>
      </c>
      <c r="AT37" s="120">
        <v>2.4622499999999992E-2</v>
      </c>
    </row>
    <row r="38" spans="2:46" x14ac:dyDescent="0.25">
      <c r="B38" s="146">
        <f t="shared" si="1"/>
        <v>2051</v>
      </c>
      <c r="C38" s="147">
        <v>6.9999999999999993E-3</v>
      </c>
      <c r="D38" s="148">
        <f>(1+Z38)/(1+LOOKUP($B38,Prix!$B$6:$B$127,Prix!$K$6:$K$127))-1</f>
        <v>7.1253767331025397E-3</v>
      </c>
      <c r="E38" s="148">
        <f>(1+AA38)/(1+LOOKUP($B38,Prix!$B$6:$B$127,Prix!$K$6:$K$127))-1</f>
        <v>7.1253767331027618E-3</v>
      </c>
      <c r="F38" s="148">
        <f>(1+AB38)/(1+LOOKUP($B38,Prix!$B$6:$B$127,Prix!$K$6:$K$127))-1</f>
        <v>6.9999999999998952E-3</v>
      </c>
      <c r="G38" s="148">
        <f>(1+AC38)/(1+LOOKUP($B38,Prix!$B$6:$B$127,Prix!$K$6:$K$127))-1</f>
        <v>6.9999999999998952E-3</v>
      </c>
      <c r="H38" s="148">
        <f>(1+AD38)/(1+LOOKUP($B38,Prix!$B$6:$B$127,Prix!$K$6:$K$127))-1</f>
        <v>6.9999999999998952E-3</v>
      </c>
      <c r="I38" s="148">
        <f>(1+AE38)/(1+LOOKUP($B38,Prix!$B$6:$B$127,Prix!$K$6:$K$127))-1</f>
        <v>6.9999999999998952E-3</v>
      </c>
      <c r="J38" s="148">
        <f>(1+AF38)/(1+LOOKUP($B38,Prix!$B$6:$B$127,Prix!$K$6:$K$127))-1</f>
        <v>6.9999999999998952E-3</v>
      </c>
      <c r="K38" s="148">
        <f>(1+AG38)/(1+LOOKUP($B38,Prix!$B$6:$B$127,Prix!$K$6:$K$127))-1</f>
        <v>6.9999999999998952E-3</v>
      </c>
      <c r="L38" s="148">
        <f>(1+AH38)/(1+LOOKUP($B38,Prix!$B$6:$B$127,Prix!$K$6:$K$127))-1</f>
        <v>6.9999999999998952E-3</v>
      </c>
      <c r="M38" s="148">
        <f>(1+AI38)/(1+LOOKUP($B38,Prix!$B$6:$B$127,Prix!$K$6:$K$127))-1</f>
        <v>6.9999999999998952E-3</v>
      </c>
      <c r="N38" s="148">
        <f>(1+AJ38)/(1+LOOKUP($B38,Prix!$B$6:$B$127,Prix!$K$6:$K$127))-1</f>
        <v>6.9999999999998952E-3</v>
      </c>
      <c r="O38" s="148">
        <f>(1+AK38)/(1+LOOKUP($B38,Prix!$B$6:$B$127,Prix!$K$6:$K$127))-1</f>
        <v>6.9999999999998952E-3</v>
      </c>
      <c r="P38" s="148">
        <f>(1+AL38)/(1+LOOKUP($B38,Prix!$B$6:$B$127,Prix!$K$6:$K$127))-1</f>
        <v>6.9999999999998952E-3</v>
      </c>
      <c r="Q38" s="148">
        <f>(1+AM38)/(1+LOOKUP($B38,Prix!$B$6:$B$127,Prix!$K$6:$K$127))-1</f>
        <v>6.9999999999998952E-3</v>
      </c>
      <c r="R38" s="148">
        <f>(1+AN38)/(1+LOOKUP($B38,Prix!$B$6:$B$127,Prix!$K$6:$K$127))-1</f>
        <v>6.9999999999998952E-3</v>
      </c>
      <c r="S38" s="266">
        <f>(1+AO38)/(1+LOOKUP($B38,Prix!$B$6:$B$127,Prix!$K$6:$K$127))-1</f>
        <v>6.9999999999998952E-3</v>
      </c>
      <c r="T38" s="266">
        <f>(1+AP38)/(1+LOOKUP($B38,Prix!$B$6:$B$127,Prix!$K$6:$K$127))-1</f>
        <v>6.9999999999998952E-3</v>
      </c>
      <c r="U38" s="266">
        <f>(1+AQ38)/(1+LOOKUP($B38,Prix!$B$6:$B$127,Prix!$K$6:$K$127))-1</f>
        <v>6.9999999999998952E-3</v>
      </c>
      <c r="V38" s="266">
        <f>(1+AR38)/(1+LOOKUP($B38,Prix!$B$6:$B$127,Prix!$K$6:$K$127))-1</f>
        <v>7.000763313802727E-3</v>
      </c>
      <c r="W38" s="266">
        <f>(1+AS38)/(1+LOOKUP($B38,Prix!$B$6:$B$127,Prix!$K$6:$K$127))-1</f>
        <v>7.3109611138755248E-3</v>
      </c>
      <c r="X38" s="266">
        <f>(1+AT38)/(1+LOOKUP($B38,Prix!$B$6:$B$127,Prix!$K$6:$K$127))-1</f>
        <v>6.9999999999998952E-3</v>
      </c>
      <c r="Y38" s="291">
        <f>(C38+1)*(1+Prix!I108)-1</f>
        <v>2.4622499999999992E-2</v>
      </c>
      <c r="Z38" s="117">
        <v>2.4750070825931836E-2</v>
      </c>
      <c r="AA38" s="117">
        <v>2.4750070825932058E-2</v>
      </c>
      <c r="AB38" s="117">
        <v>2.4622499999999992E-2</v>
      </c>
      <c r="AC38" s="117">
        <v>2.4622499999999992E-2</v>
      </c>
      <c r="AD38" s="117">
        <v>2.4622499999999992E-2</v>
      </c>
      <c r="AE38" s="117">
        <v>2.4622499999999992E-2</v>
      </c>
      <c r="AF38" s="117">
        <v>2.4622499999999992E-2</v>
      </c>
      <c r="AG38" s="117">
        <v>2.4622499999999992E-2</v>
      </c>
      <c r="AH38" s="117">
        <v>2.4622499999999992E-2</v>
      </c>
      <c r="AI38" s="117">
        <v>2.4622499999999992E-2</v>
      </c>
      <c r="AJ38" s="117">
        <v>2.4622499999999992E-2</v>
      </c>
      <c r="AK38" s="117">
        <v>2.4622499999999992E-2</v>
      </c>
      <c r="AL38" s="117">
        <v>2.4622499999999992E-2</v>
      </c>
      <c r="AM38" s="117">
        <v>2.4622499999999992E-2</v>
      </c>
      <c r="AN38" s="117">
        <v>2.4622499999999992E-2</v>
      </c>
      <c r="AO38" s="117">
        <v>2.4622499999999992E-2</v>
      </c>
      <c r="AP38" s="117">
        <v>2.4622499999999992E-2</v>
      </c>
      <c r="AQ38" s="117">
        <v>2.4622499999999992E-2</v>
      </c>
      <c r="AR38" s="117">
        <v>2.4623276671794425E-2</v>
      </c>
      <c r="AS38" s="117">
        <v>2.4938902933368423E-2</v>
      </c>
      <c r="AT38" s="120">
        <v>2.4622499999999992E-2</v>
      </c>
    </row>
    <row r="39" spans="2:46" x14ac:dyDescent="0.25">
      <c r="B39" s="146">
        <f t="shared" si="1"/>
        <v>2052</v>
      </c>
      <c r="C39" s="147">
        <v>6.9999999999999993E-3</v>
      </c>
      <c r="D39" s="148">
        <f>(1+Z39)/(1+LOOKUP($B39,Prix!$B$6:$B$127,Prix!$K$6:$K$127))-1</f>
        <v>7.1253767331025397E-3</v>
      </c>
      <c r="E39" s="148">
        <f>(1+AA39)/(1+LOOKUP($B39,Prix!$B$6:$B$127,Prix!$K$6:$K$127))-1</f>
        <v>7.1253767331027618E-3</v>
      </c>
      <c r="F39" s="148">
        <f>(1+AB39)/(1+LOOKUP($B39,Prix!$B$6:$B$127,Prix!$K$6:$K$127))-1</f>
        <v>6.9999999999998952E-3</v>
      </c>
      <c r="G39" s="148">
        <f>(1+AC39)/(1+LOOKUP($B39,Prix!$B$6:$B$127,Prix!$K$6:$K$127))-1</f>
        <v>6.9999999999998952E-3</v>
      </c>
      <c r="H39" s="148">
        <f>(1+AD39)/(1+LOOKUP($B39,Prix!$B$6:$B$127,Prix!$K$6:$K$127))-1</f>
        <v>6.9999999999998952E-3</v>
      </c>
      <c r="I39" s="148">
        <f>(1+AE39)/(1+LOOKUP($B39,Prix!$B$6:$B$127,Prix!$K$6:$K$127))-1</f>
        <v>6.9999999999998952E-3</v>
      </c>
      <c r="J39" s="148">
        <f>(1+AF39)/(1+LOOKUP($B39,Prix!$B$6:$B$127,Prix!$K$6:$K$127))-1</f>
        <v>6.9999999999998952E-3</v>
      </c>
      <c r="K39" s="148">
        <f>(1+AG39)/(1+LOOKUP($B39,Prix!$B$6:$B$127,Prix!$K$6:$K$127))-1</f>
        <v>6.9999999999998952E-3</v>
      </c>
      <c r="L39" s="148">
        <f>(1+AH39)/(1+LOOKUP($B39,Prix!$B$6:$B$127,Prix!$K$6:$K$127))-1</f>
        <v>6.9999999999998952E-3</v>
      </c>
      <c r="M39" s="148">
        <f>(1+AI39)/(1+LOOKUP($B39,Prix!$B$6:$B$127,Prix!$K$6:$K$127))-1</f>
        <v>6.9999999999998952E-3</v>
      </c>
      <c r="N39" s="148">
        <f>(1+AJ39)/(1+LOOKUP($B39,Prix!$B$6:$B$127,Prix!$K$6:$K$127))-1</f>
        <v>6.9999999999998952E-3</v>
      </c>
      <c r="O39" s="148">
        <f>(1+AK39)/(1+LOOKUP($B39,Prix!$B$6:$B$127,Prix!$K$6:$K$127))-1</f>
        <v>6.9999999999998952E-3</v>
      </c>
      <c r="P39" s="148">
        <f>(1+AL39)/(1+LOOKUP($B39,Prix!$B$6:$B$127,Prix!$K$6:$K$127))-1</f>
        <v>6.9999999999998952E-3</v>
      </c>
      <c r="Q39" s="148">
        <f>(1+AM39)/(1+LOOKUP($B39,Prix!$B$6:$B$127,Prix!$K$6:$K$127))-1</f>
        <v>6.9999999999998952E-3</v>
      </c>
      <c r="R39" s="148">
        <f>(1+AN39)/(1+LOOKUP($B39,Prix!$B$6:$B$127,Prix!$K$6:$K$127))-1</f>
        <v>6.9999999999998952E-3</v>
      </c>
      <c r="S39" s="266">
        <f>(1+AO39)/(1+LOOKUP($B39,Prix!$B$6:$B$127,Prix!$K$6:$K$127))-1</f>
        <v>6.9999999999998952E-3</v>
      </c>
      <c r="T39" s="266">
        <f>(1+AP39)/(1+LOOKUP($B39,Prix!$B$6:$B$127,Prix!$K$6:$K$127))-1</f>
        <v>6.9999999999998952E-3</v>
      </c>
      <c r="U39" s="266">
        <f>(1+AQ39)/(1+LOOKUP($B39,Prix!$B$6:$B$127,Prix!$K$6:$K$127))-1</f>
        <v>6.9999999999998952E-3</v>
      </c>
      <c r="V39" s="266">
        <f>(1+AR39)/(1+LOOKUP($B39,Prix!$B$6:$B$127,Prix!$K$6:$K$127))-1</f>
        <v>7.0008167159414381E-3</v>
      </c>
      <c r="W39" s="266">
        <f>(1+AS39)/(1+LOOKUP($B39,Prix!$B$6:$B$127,Prix!$K$6:$K$127))-1</f>
        <v>7.3109611138755248E-3</v>
      </c>
      <c r="X39" s="266">
        <f>(1+AT39)/(1+LOOKUP($B39,Prix!$B$6:$B$127,Prix!$K$6:$K$127))-1</f>
        <v>6.9999999999998952E-3</v>
      </c>
      <c r="Y39" s="291">
        <f>(C39+1)*(1+Prix!I109)-1</f>
        <v>2.4622499999999992E-2</v>
      </c>
      <c r="Z39" s="117">
        <v>2.4750070825931836E-2</v>
      </c>
      <c r="AA39" s="117">
        <v>2.4750070825932058E-2</v>
      </c>
      <c r="AB39" s="117">
        <v>2.4622499999999992E-2</v>
      </c>
      <c r="AC39" s="117">
        <v>2.4622499999999992E-2</v>
      </c>
      <c r="AD39" s="117">
        <v>2.4622499999999992E-2</v>
      </c>
      <c r="AE39" s="117">
        <v>2.4622499999999992E-2</v>
      </c>
      <c r="AF39" s="117">
        <v>2.4622499999999992E-2</v>
      </c>
      <c r="AG39" s="117">
        <v>2.4622499999999992E-2</v>
      </c>
      <c r="AH39" s="117">
        <v>2.4622499999999992E-2</v>
      </c>
      <c r="AI39" s="117">
        <v>2.4622499999999992E-2</v>
      </c>
      <c r="AJ39" s="117">
        <v>2.4622499999999992E-2</v>
      </c>
      <c r="AK39" s="117">
        <v>2.4622499999999992E-2</v>
      </c>
      <c r="AL39" s="117">
        <v>2.4622499999999992E-2</v>
      </c>
      <c r="AM39" s="117">
        <v>2.4622499999999992E-2</v>
      </c>
      <c r="AN39" s="117">
        <v>2.4622499999999992E-2</v>
      </c>
      <c r="AO39" s="117">
        <v>2.4622499999999992E-2</v>
      </c>
      <c r="AP39" s="117">
        <v>2.4622499999999992E-2</v>
      </c>
      <c r="AQ39" s="117">
        <v>2.4622499999999992E-2</v>
      </c>
      <c r="AR39" s="117">
        <v>2.4623331008470473E-2</v>
      </c>
      <c r="AS39" s="117">
        <v>2.4938902933368423E-2</v>
      </c>
      <c r="AT39" s="120">
        <v>2.4622499999999992E-2</v>
      </c>
    </row>
    <row r="40" spans="2:46" x14ac:dyDescent="0.25">
      <c r="B40" s="146">
        <f t="shared" si="1"/>
        <v>2053</v>
      </c>
      <c r="C40" s="147">
        <v>6.9999999999999993E-3</v>
      </c>
      <c r="D40" s="148">
        <f>(1+Z40)/(1+LOOKUP($B40,Prix!$B$6:$B$127,Prix!$K$6:$K$127))-1</f>
        <v>7.1253767331025397E-3</v>
      </c>
      <c r="E40" s="148">
        <f>(1+AA40)/(1+LOOKUP($B40,Prix!$B$6:$B$127,Prix!$K$6:$K$127))-1</f>
        <v>7.1253767331027618E-3</v>
      </c>
      <c r="F40" s="148">
        <f>(1+AB40)/(1+LOOKUP($B40,Prix!$B$6:$B$127,Prix!$K$6:$K$127))-1</f>
        <v>6.9999999999998952E-3</v>
      </c>
      <c r="G40" s="148">
        <f>(1+AC40)/(1+LOOKUP($B40,Prix!$B$6:$B$127,Prix!$K$6:$K$127))-1</f>
        <v>6.9999999999998952E-3</v>
      </c>
      <c r="H40" s="148">
        <f>(1+AD40)/(1+LOOKUP($B40,Prix!$B$6:$B$127,Prix!$K$6:$K$127))-1</f>
        <v>6.9999999999998952E-3</v>
      </c>
      <c r="I40" s="148">
        <f>(1+AE40)/(1+LOOKUP($B40,Prix!$B$6:$B$127,Prix!$K$6:$K$127))-1</f>
        <v>6.9999999999998952E-3</v>
      </c>
      <c r="J40" s="148">
        <f>(1+AF40)/(1+LOOKUP($B40,Prix!$B$6:$B$127,Prix!$K$6:$K$127))-1</f>
        <v>6.9999999999998952E-3</v>
      </c>
      <c r="K40" s="148">
        <f>(1+AG40)/(1+LOOKUP($B40,Prix!$B$6:$B$127,Prix!$K$6:$K$127))-1</f>
        <v>6.9999999999998952E-3</v>
      </c>
      <c r="L40" s="148">
        <f>(1+AH40)/(1+LOOKUP($B40,Prix!$B$6:$B$127,Prix!$K$6:$K$127))-1</f>
        <v>6.9999999999998952E-3</v>
      </c>
      <c r="M40" s="148">
        <f>(1+AI40)/(1+LOOKUP($B40,Prix!$B$6:$B$127,Prix!$K$6:$K$127))-1</f>
        <v>6.9999999999998952E-3</v>
      </c>
      <c r="N40" s="148">
        <f>(1+AJ40)/(1+LOOKUP($B40,Prix!$B$6:$B$127,Prix!$K$6:$K$127))-1</f>
        <v>6.9999999999998952E-3</v>
      </c>
      <c r="O40" s="148">
        <f>(1+AK40)/(1+LOOKUP($B40,Prix!$B$6:$B$127,Prix!$K$6:$K$127))-1</f>
        <v>6.9999999999998952E-3</v>
      </c>
      <c r="P40" s="148">
        <f>(1+AL40)/(1+LOOKUP($B40,Prix!$B$6:$B$127,Prix!$K$6:$K$127))-1</f>
        <v>6.9999999999998952E-3</v>
      </c>
      <c r="Q40" s="148">
        <f>(1+AM40)/(1+LOOKUP($B40,Prix!$B$6:$B$127,Prix!$K$6:$K$127))-1</f>
        <v>6.9999999999998952E-3</v>
      </c>
      <c r="R40" s="148">
        <f>(1+AN40)/(1+LOOKUP($B40,Prix!$B$6:$B$127,Prix!$K$6:$K$127))-1</f>
        <v>6.9999999999998952E-3</v>
      </c>
      <c r="S40" s="266">
        <f>(1+AO40)/(1+LOOKUP($B40,Prix!$B$6:$B$127,Prix!$K$6:$K$127))-1</f>
        <v>6.9999999999998952E-3</v>
      </c>
      <c r="T40" s="266">
        <f>(1+AP40)/(1+LOOKUP($B40,Prix!$B$6:$B$127,Prix!$K$6:$K$127))-1</f>
        <v>6.9999999999998952E-3</v>
      </c>
      <c r="U40" s="266">
        <f>(1+AQ40)/(1+LOOKUP($B40,Prix!$B$6:$B$127,Prix!$K$6:$K$127))-1</f>
        <v>6.9999999999998952E-3</v>
      </c>
      <c r="V40" s="266">
        <f>(1+AR40)/(1+LOOKUP($B40,Prix!$B$6:$B$127,Prix!$K$6:$K$127))-1</f>
        <v>7.0008063701809675E-3</v>
      </c>
      <c r="W40" s="266">
        <f>(1+AS40)/(1+LOOKUP($B40,Prix!$B$6:$B$127,Prix!$K$6:$K$127))-1</f>
        <v>7.3109611138755248E-3</v>
      </c>
      <c r="X40" s="266">
        <f>(1+AT40)/(1+LOOKUP($B40,Prix!$B$6:$B$127,Prix!$K$6:$K$127))-1</f>
        <v>6.9999999999998952E-3</v>
      </c>
      <c r="Y40" s="291">
        <f>(C40+1)*(1+Prix!I110)-1</f>
        <v>2.4622499999999992E-2</v>
      </c>
      <c r="Z40" s="117">
        <v>2.4750070825931836E-2</v>
      </c>
      <c r="AA40" s="117">
        <v>2.4750070825932058E-2</v>
      </c>
      <c r="AB40" s="117">
        <v>2.4622499999999992E-2</v>
      </c>
      <c r="AC40" s="117">
        <v>2.4622499999999992E-2</v>
      </c>
      <c r="AD40" s="117">
        <v>2.4622499999999992E-2</v>
      </c>
      <c r="AE40" s="117">
        <v>2.4622499999999992E-2</v>
      </c>
      <c r="AF40" s="117">
        <v>2.4622499999999992E-2</v>
      </c>
      <c r="AG40" s="117">
        <v>2.4622499999999992E-2</v>
      </c>
      <c r="AH40" s="117">
        <v>2.4622499999999992E-2</v>
      </c>
      <c r="AI40" s="117">
        <v>2.4622499999999992E-2</v>
      </c>
      <c r="AJ40" s="117">
        <v>2.4622499999999992E-2</v>
      </c>
      <c r="AK40" s="117">
        <v>2.4622499999999992E-2</v>
      </c>
      <c r="AL40" s="117">
        <v>2.4622499999999992E-2</v>
      </c>
      <c r="AM40" s="117">
        <v>2.4622499999999992E-2</v>
      </c>
      <c r="AN40" s="117">
        <v>2.4622499999999992E-2</v>
      </c>
      <c r="AO40" s="117">
        <v>2.4622499999999992E-2</v>
      </c>
      <c r="AP40" s="117">
        <v>2.4622499999999992E-2</v>
      </c>
      <c r="AQ40" s="117">
        <v>2.4622499999999992E-2</v>
      </c>
      <c r="AR40" s="117">
        <v>2.4623320481659272E-2</v>
      </c>
      <c r="AS40" s="117">
        <v>2.4938902933368423E-2</v>
      </c>
      <c r="AT40" s="120">
        <v>2.4622499999999992E-2</v>
      </c>
    </row>
    <row r="41" spans="2:46" x14ac:dyDescent="0.25">
      <c r="B41" s="146">
        <f t="shared" si="1"/>
        <v>2054</v>
      </c>
      <c r="C41" s="147">
        <v>6.9999999999999993E-3</v>
      </c>
      <c r="D41" s="148">
        <f>(1+Z41)/(1+LOOKUP($B41,Prix!$B$6:$B$127,Prix!$K$6:$K$127))-1</f>
        <v>7.1253767331025397E-3</v>
      </c>
      <c r="E41" s="148">
        <f>(1+AA41)/(1+LOOKUP($B41,Prix!$B$6:$B$127,Prix!$K$6:$K$127))-1</f>
        <v>7.1253767331027618E-3</v>
      </c>
      <c r="F41" s="148">
        <f>(1+AB41)/(1+LOOKUP($B41,Prix!$B$6:$B$127,Prix!$K$6:$K$127))-1</f>
        <v>6.9999999999998952E-3</v>
      </c>
      <c r="G41" s="148">
        <f>(1+AC41)/(1+LOOKUP($B41,Prix!$B$6:$B$127,Prix!$K$6:$K$127))-1</f>
        <v>6.9999999999998952E-3</v>
      </c>
      <c r="H41" s="148">
        <f>(1+AD41)/(1+LOOKUP($B41,Prix!$B$6:$B$127,Prix!$K$6:$K$127))-1</f>
        <v>6.9999999999998952E-3</v>
      </c>
      <c r="I41" s="148">
        <f>(1+AE41)/(1+LOOKUP($B41,Prix!$B$6:$B$127,Prix!$K$6:$K$127))-1</f>
        <v>6.9999999999998952E-3</v>
      </c>
      <c r="J41" s="148">
        <f>(1+AF41)/(1+LOOKUP($B41,Prix!$B$6:$B$127,Prix!$K$6:$K$127))-1</f>
        <v>6.9999999999998952E-3</v>
      </c>
      <c r="K41" s="148">
        <f>(1+AG41)/(1+LOOKUP($B41,Prix!$B$6:$B$127,Prix!$K$6:$K$127))-1</f>
        <v>6.9999999999998952E-3</v>
      </c>
      <c r="L41" s="148">
        <f>(1+AH41)/(1+LOOKUP($B41,Prix!$B$6:$B$127,Prix!$K$6:$K$127))-1</f>
        <v>6.9999999999998952E-3</v>
      </c>
      <c r="M41" s="148">
        <f>(1+AI41)/(1+LOOKUP($B41,Prix!$B$6:$B$127,Prix!$K$6:$K$127))-1</f>
        <v>6.9999999999998952E-3</v>
      </c>
      <c r="N41" s="148">
        <f>(1+AJ41)/(1+LOOKUP($B41,Prix!$B$6:$B$127,Prix!$K$6:$K$127))-1</f>
        <v>6.9999999999998952E-3</v>
      </c>
      <c r="O41" s="148">
        <f>(1+AK41)/(1+LOOKUP($B41,Prix!$B$6:$B$127,Prix!$K$6:$K$127))-1</f>
        <v>6.9999999999998952E-3</v>
      </c>
      <c r="P41" s="148">
        <f>(1+AL41)/(1+LOOKUP($B41,Prix!$B$6:$B$127,Prix!$K$6:$K$127))-1</f>
        <v>6.9999999999998952E-3</v>
      </c>
      <c r="Q41" s="148">
        <f>(1+AM41)/(1+LOOKUP($B41,Prix!$B$6:$B$127,Prix!$K$6:$K$127))-1</f>
        <v>6.9999999999998952E-3</v>
      </c>
      <c r="R41" s="148">
        <f>(1+AN41)/(1+LOOKUP($B41,Prix!$B$6:$B$127,Prix!$K$6:$K$127))-1</f>
        <v>6.9999999999998952E-3</v>
      </c>
      <c r="S41" s="266">
        <f>(1+AO41)/(1+LOOKUP($B41,Prix!$B$6:$B$127,Prix!$K$6:$K$127))-1</f>
        <v>6.9999999999998952E-3</v>
      </c>
      <c r="T41" s="266">
        <f>(1+AP41)/(1+LOOKUP($B41,Prix!$B$6:$B$127,Prix!$K$6:$K$127))-1</f>
        <v>6.9999999999998952E-3</v>
      </c>
      <c r="U41" s="266">
        <f>(1+AQ41)/(1+LOOKUP($B41,Prix!$B$6:$B$127,Prix!$K$6:$K$127))-1</f>
        <v>6.9999999999998952E-3</v>
      </c>
      <c r="V41" s="266">
        <f>(1+AR41)/(1+LOOKUP($B41,Prix!$B$6:$B$127,Prix!$K$6:$K$127))-1</f>
        <v>7.0008157996019893E-3</v>
      </c>
      <c r="W41" s="266">
        <f>(1+AS41)/(1+LOOKUP($B41,Prix!$B$6:$B$127,Prix!$K$6:$K$127))-1</f>
        <v>7.3109611138755248E-3</v>
      </c>
      <c r="X41" s="266">
        <f>(1+AT41)/(1+LOOKUP($B41,Prix!$B$6:$B$127,Prix!$K$6:$K$127))-1</f>
        <v>6.9999999999998952E-3</v>
      </c>
      <c r="Y41" s="291">
        <f>(C41+1)*(1+Prix!I111)-1</f>
        <v>2.4622499999999992E-2</v>
      </c>
      <c r="Z41" s="117">
        <v>2.4750070825931836E-2</v>
      </c>
      <c r="AA41" s="117">
        <v>2.4750070825932058E-2</v>
      </c>
      <c r="AB41" s="117">
        <v>2.4622499999999992E-2</v>
      </c>
      <c r="AC41" s="117">
        <v>2.4622499999999992E-2</v>
      </c>
      <c r="AD41" s="117">
        <v>2.4622499999999992E-2</v>
      </c>
      <c r="AE41" s="117">
        <v>2.4622499999999992E-2</v>
      </c>
      <c r="AF41" s="117">
        <v>2.4622499999999992E-2</v>
      </c>
      <c r="AG41" s="117">
        <v>2.4622499999999992E-2</v>
      </c>
      <c r="AH41" s="117">
        <v>2.4622499999999992E-2</v>
      </c>
      <c r="AI41" s="117">
        <v>2.4622499999999992E-2</v>
      </c>
      <c r="AJ41" s="117">
        <v>2.4622499999999992E-2</v>
      </c>
      <c r="AK41" s="117">
        <v>2.4622499999999992E-2</v>
      </c>
      <c r="AL41" s="117">
        <v>2.4622499999999992E-2</v>
      </c>
      <c r="AM41" s="117">
        <v>2.4622499999999992E-2</v>
      </c>
      <c r="AN41" s="117">
        <v>2.4622499999999992E-2</v>
      </c>
      <c r="AO41" s="117">
        <v>2.4622499999999992E-2</v>
      </c>
      <c r="AP41" s="117">
        <v>2.4622499999999992E-2</v>
      </c>
      <c r="AQ41" s="117">
        <v>2.4622499999999992E-2</v>
      </c>
      <c r="AR41" s="117">
        <v>2.4623330076095185E-2</v>
      </c>
      <c r="AS41" s="117">
        <v>2.4938902933368423E-2</v>
      </c>
      <c r="AT41" s="120">
        <v>2.4622499999999992E-2</v>
      </c>
    </row>
    <row r="42" spans="2:46" x14ac:dyDescent="0.25">
      <c r="B42" s="146">
        <f t="shared" si="1"/>
        <v>2055</v>
      </c>
      <c r="C42" s="147">
        <v>6.9999999999999993E-3</v>
      </c>
      <c r="D42" s="148">
        <f>(1+Z42)/(1+LOOKUP($B42,Prix!$B$6:$B$127,Prix!$K$6:$K$127))-1</f>
        <v>7.1253767331025397E-3</v>
      </c>
      <c r="E42" s="148">
        <f>(1+AA42)/(1+LOOKUP($B42,Prix!$B$6:$B$127,Prix!$K$6:$K$127))-1</f>
        <v>7.1253767331027618E-3</v>
      </c>
      <c r="F42" s="148">
        <f>(1+AB42)/(1+LOOKUP($B42,Prix!$B$6:$B$127,Prix!$K$6:$K$127))-1</f>
        <v>6.9999999999998952E-3</v>
      </c>
      <c r="G42" s="148">
        <f>(1+AC42)/(1+LOOKUP($B42,Prix!$B$6:$B$127,Prix!$K$6:$K$127))-1</f>
        <v>6.9999999999998952E-3</v>
      </c>
      <c r="H42" s="148">
        <f>(1+AD42)/(1+LOOKUP($B42,Prix!$B$6:$B$127,Prix!$K$6:$K$127))-1</f>
        <v>6.9999999999998952E-3</v>
      </c>
      <c r="I42" s="148">
        <f>(1+AE42)/(1+LOOKUP($B42,Prix!$B$6:$B$127,Prix!$K$6:$K$127))-1</f>
        <v>6.9999999999998952E-3</v>
      </c>
      <c r="J42" s="148">
        <f>(1+AF42)/(1+LOOKUP($B42,Prix!$B$6:$B$127,Prix!$K$6:$K$127))-1</f>
        <v>6.9999999999998952E-3</v>
      </c>
      <c r="K42" s="148">
        <f>(1+AG42)/(1+LOOKUP($B42,Prix!$B$6:$B$127,Prix!$K$6:$K$127))-1</f>
        <v>6.9999999999998952E-3</v>
      </c>
      <c r="L42" s="148">
        <f>(1+AH42)/(1+LOOKUP($B42,Prix!$B$6:$B$127,Prix!$K$6:$K$127))-1</f>
        <v>6.9999999999998952E-3</v>
      </c>
      <c r="M42" s="148">
        <f>(1+AI42)/(1+LOOKUP($B42,Prix!$B$6:$B$127,Prix!$K$6:$K$127))-1</f>
        <v>6.9999999999998952E-3</v>
      </c>
      <c r="N42" s="148">
        <f>(1+AJ42)/(1+LOOKUP($B42,Prix!$B$6:$B$127,Prix!$K$6:$K$127))-1</f>
        <v>6.9999999999998952E-3</v>
      </c>
      <c r="O42" s="148">
        <f>(1+AK42)/(1+LOOKUP($B42,Prix!$B$6:$B$127,Prix!$K$6:$K$127))-1</f>
        <v>6.9999999999998952E-3</v>
      </c>
      <c r="P42" s="148">
        <f>(1+AL42)/(1+LOOKUP($B42,Prix!$B$6:$B$127,Prix!$K$6:$K$127))-1</f>
        <v>6.9999999999998952E-3</v>
      </c>
      <c r="Q42" s="148">
        <f>(1+AM42)/(1+LOOKUP($B42,Prix!$B$6:$B$127,Prix!$K$6:$K$127))-1</f>
        <v>6.9999999999998952E-3</v>
      </c>
      <c r="R42" s="148">
        <f>(1+AN42)/(1+LOOKUP($B42,Prix!$B$6:$B$127,Prix!$K$6:$K$127))-1</f>
        <v>6.9999999999998952E-3</v>
      </c>
      <c r="S42" s="266">
        <f>(1+AO42)/(1+LOOKUP($B42,Prix!$B$6:$B$127,Prix!$K$6:$K$127))-1</f>
        <v>6.9999999999998952E-3</v>
      </c>
      <c r="T42" s="266">
        <f>(1+AP42)/(1+LOOKUP($B42,Prix!$B$6:$B$127,Prix!$K$6:$K$127))-1</f>
        <v>6.9999999999998952E-3</v>
      </c>
      <c r="U42" s="266">
        <f>(1+AQ42)/(1+LOOKUP($B42,Prix!$B$6:$B$127,Prix!$K$6:$K$127))-1</f>
        <v>6.9999999999998952E-3</v>
      </c>
      <c r="V42" s="266">
        <f>(1+AR42)/(1+LOOKUP($B42,Prix!$B$6:$B$127,Prix!$K$6:$K$127))-1</f>
        <v>7.0008338971754291E-3</v>
      </c>
      <c r="W42" s="266">
        <f>(1+AS42)/(1+LOOKUP($B42,Prix!$B$6:$B$127,Prix!$K$6:$K$127))-1</f>
        <v>7.3109611138755248E-3</v>
      </c>
      <c r="X42" s="266">
        <f>(1+AT42)/(1+LOOKUP($B42,Prix!$B$6:$B$127,Prix!$K$6:$K$127))-1</f>
        <v>6.9999999999998952E-3</v>
      </c>
      <c r="Y42" s="291">
        <f>(C42+1)*(1+Prix!I112)-1</f>
        <v>2.4622499999999992E-2</v>
      </c>
      <c r="Z42" s="117">
        <v>2.4750070825931836E-2</v>
      </c>
      <c r="AA42" s="117">
        <v>2.4750070825932058E-2</v>
      </c>
      <c r="AB42" s="117">
        <v>2.4622499999999992E-2</v>
      </c>
      <c r="AC42" s="117">
        <v>2.4622499999999992E-2</v>
      </c>
      <c r="AD42" s="117">
        <v>2.4622499999999992E-2</v>
      </c>
      <c r="AE42" s="117">
        <v>2.4622499999999992E-2</v>
      </c>
      <c r="AF42" s="117">
        <v>2.4622499999999992E-2</v>
      </c>
      <c r="AG42" s="117">
        <v>2.4622499999999992E-2</v>
      </c>
      <c r="AH42" s="117">
        <v>2.4622499999999992E-2</v>
      </c>
      <c r="AI42" s="117">
        <v>2.4622499999999992E-2</v>
      </c>
      <c r="AJ42" s="117">
        <v>2.4622499999999992E-2</v>
      </c>
      <c r="AK42" s="117">
        <v>2.4622499999999992E-2</v>
      </c>
      <c r="AL42" s="117">
        <v>2.4622499999999992E-2</v>
      </c>
      <c r="AM42" s="117">
        <v>2.4622499999999992E-2</v>
      </c>
      <c r="AN42" s="117">
        <v>2.4622499999999992E-2</v>
      </c>
      <c r="AO42" s="117">
        <v>2.4622499999999992E-2</v>
      </c>
      <c r="AP42" s="117">
        <v>2.4622499999999992E-2</v>
      </c>
      <c r="AQ42" s="117">
        <v>2.4622499999999992E-2</v>
      </c>
      <c r="AR42" s="117">
        <v>2.4623348490376173E-2</v>
      </c>
      <c r="AS42" s="117">
        <v>2.4938902933368423E-2</v>
      </c>
      <c r="AT42" s="120">
        <v>2.4622499999999992E-2</v>
      </c>
    </row>
    <row r="43" spans="2:46" x14ac:dyDescent="0.25">
      <c r="B43" s="146">
        <f t="shared" si="1"/>
        <v>2056</v>
      </c>
      <c r="C43" s="147">
        <v>6.9999999999999993E-3</v>
      </c>
      <c r="D43" s="148">
        <f>(1+Z43)/(1+LOOKUP($B43,Prix!$B$6:$B$127,Prix!$K$6:$K$127))-1</f>
        <v>7.1253767331025397E-3</v>
      </c>
      <c r="E43" s="148">
        <f>(1+AA43)/(1+LOOKUP($B43,Prix!$B$6:$B$127,Prix!$K$6:$K$127))-1</f>
        <v>7.1253767331027618E-3</v>
      </c>
      <c r="F43" s="148">
        <f>(1+AB43)/(1+LOOKUP($B43,Prix!$B$6:$B$127,Prix!$K$6:$K$127))-1</f>
        <v>6.9999999999998952E-3</v>
      </c>
      <c r="G43" s="148">
        <f>(1+AC43)/(1+LOOKUP($B43,Prix!$B$6:$B$127,Prix!$K$6:$K$127))-1</f>
        <v>6.9999999999998952E-3</v>
      </c>
      <c r="H43" s="148">
        <f>(1+AD43)/(1+LOOKUP($B43,Prix!$B$6:$B$127,Prix!$K$6:$K$127))-1</f>
        <v>6.9999999999998952E-3</v>
      </c>
      <c r="I43" s="148">
        <f>(1+AE43)/(1+LOOKUP($B43,Prix!$B$6:$B$127,Prix!$K$6:$K$127))-1</f>
        <v>6.9999999999998952E-3</v>
      </c>
      <c r="J43" s="148">
        <f>(1+AF43)/(1+LOOKUP($B43,Prix!$B$6:$B$127,Prix!$K$6:$K$127))-1</f>
        <v>6.9999999999998952E-3</v>
      </c>
      <c r="K43" s="148">
        <f>(1+AG43)/(1+LOOKUP($B43,Prix!$B$6:$B$127,Prix!$K$6:$K$127))-1</f>
        <v>6.9999999999998952E-3</v>
      </c>
      <c r="L43" s="148">
        <f>(1+AH43)/(1+LOOKUP($B43,Prix!$B$6:$B$127,Prix!$K$6:$K$127))-1</f>
        <v>6.9999999999998952E-3</v>
      </c>
      <c r="M43" s="148">
        <f>(1+AI43)/(1+LOOKUP($B43,Prix!$B$6:$B$127,Prix!$K$6:$K$127))-1</f>
        <v>6.9999999999998952E-3</v>
      </c>
      <c r="N43" s="148">
        <f>(1+AJ43)/(1+LOOKUP($B43,Prix!$B$6:$B$127,Prix!$K$6:$K$127))-1</f>
        <v>6.9999999999998952E-3</v>
      </c>
      <c r="O43" s="148">
        <f>(1+AK43)/(1+LOOKUP($B43,Prix!$B$6:$B$127,Prix!$K$6:$K$127))-1</f>
        <v>6.9999999999998952E-3</v>
      </c>
      <c r="P43" s="148">
        <f>(1+AL43)/(1+LOOKUP($B43,Prix!$B$6:$B$127,Prix!$K$6:$K$127))-1</f>
        <v>6.9999999999998952E-3</v>
      </c>
      <c r="Q43" s="148">
        <f>(1+AM43)/(1+LOOKUP($B43,Prix!$B$6:$B$127,Prix!$K$6:$K$127))-1</f>
        <v>6.9999999999998952E-3</v>
      </c>
      <c r="R43" s="148">
        <f>(1+AN43)/(1+LOOKUP($B43,Prix!$B$6:$B$127,Prix!$K$6:$K$127))-1</f>
        <v>6.9999999999998952E-3</v>
      </c>
      <c r="S43" s="266">
        <f>(1+AO43)/(1+LOOKUP($B43,Prix!$B$6:$B$127,Prix!$K$6:$K$127))-1</f>
        <v>6.9999999999998952E-3</v>
      </c>
      <c r="T43" s="266">
        <f>(1+AP43)/(1+LOOKUP($B43,Prix!$B$6:$B$127,Prix!$K$6:$K$127))-1</f>
        <v>6.9999999999998952E-3</v>
      </c>
      <c r="U43" s="266">
        <f>(1+AQ43)/(1+LOOKUP($B43,Prix!$B$6:$B$127,Prix!$K$6:$K$127))-1</f>
        <v>6.9999999999998952E-3</v>
      </c>
      <c r="V43" s="266">
        <f>(1+AR43)/(1+LOOKUP($B43,Prix!$B$6:$B$127,Prix!$K$6:$K$127))-1</f>
        <v>7.000672219309001E-3</v>
      </c>
      <c r="W43" s="266">
        <f>(1+AS43)/(1+LOOKUP($B43,Prix!$B$6:$B$127,Prix!$K$6:$K$127))-1</f>
        <v>7.3109611138755248E-3</v>
      </c>
      <c r="X43" s="266">
        <f>(1+AT43)/(1+LOOKUP($B43,Prix!$B$6:$B$127,Prix!$K$6:$K$127))-1</f>
        <v>6.9999999999998952E-3</v>
      </c>
      <c r="Y43" s="291">
        <f>(C43+1)*(1+Prix!I113)-1</f>
        <v>2.4622499999999992E-2</v>
      </c>
      <c r="Z43" s="117">
        <v>2.4750070825931836E-2</v>
      </c>
      <c r="AA43" s="117">
        <v>2.4750070825932058E-2</v>
      </c>
      <c r="AB43" s="117">
        <v>2.4622499999999992E-2</v>
      </c>
      <c r="AC43" s="117">
        <v>2.4622499999999992E-2</v>
      </c>
      <c r="AD43" s="117">
        <v>2.4622499999999992E-2</v>
      </c>
      <c r="AE43" s="117">
        <v>2.4622499999999992E-2</v>
      </c>
      <c r="AF43" s="117">
        <v>2.4622499999999992E-2</v>
      </c>
      <c r="AG43" s="117">
        <v>2.4622499999999992E-2</v>
      </c>
      <c r="AH43" s="117">
        <v>2.4622499999999992E-2</v>
      </c>
      <c r="AI43" s="117">
        <v>2.4622499999999992E-2</v>
      </c>
      <c r="AJ43" s="117">
        <v>2.4622499999999992E-2</v>
      </c>
      <c r="AK43" s="117">
        <v>2.4622499999999992E-2</v>
      </c>
      <c r="AL43" s="117">
        <v>2.4622499999999992E-2</v>
      </c>
      <c r="AM43" s="117">
        <v>2.4622499999999992E-2</v>
      </c>
      <c r="AN43" s="117">
        <v>2.4622499999999992E-2</v>
      </c>
      <c r="AO43" s="117">
        <v>2.4622499999999992E-2</v>
      </c>
      <c r="AP43" s="117">
        <v>2.4622499999999992E-2</v>
      </c>
      <c r="AQ43" s="117">
        <v>2.4622499999999992E-2</v>
      </c>
      <c r="AR43" s="117">
        <v>2.4623183983147001E-2</v>
      </c>
      <c r="AS43" s="117">
        <v>2.4938902933368423E-2</v>
      </c>
      <c r="AT43" s="120">
        <v>2.4622499999999992E-2</v>
      </c>
    </row>
    <row r="44" spans="2:46" x14ac:dyDescent="0.25">
      <c r="B44" s="146">
        <f t="shared" si="1"/>
        <v>2057</v>
      </c>
      <c r="C44" s="147">
        <v>6.9999999999999993E-3</v>
      </c>
      <c r="D44" s="148">
        <f>(1+Z44)/(1+LOOKUP($B44,Prix!$B$6:$B$127,Prix!$K$6:$K$127))-1</f>
        <v>7.1253767331025397E-3</v>
      </c>
      <c r="E44" s="148">
        <f>(1+AA44)/(1+LOOKUP($B44,Prix!$B$6:$B$127,Prix!$K$6:$K$127))-1</f>
        <v>7.1253767331027618E-3</v>
      </c>
      <c r="F44" s="148">
        <f>(1+AB44)/(1+LOOKUP($B44,Prix!$B$6:$B$127,Prix!$K$6:$K$127))-1</f>
        <v>6.9999999999998952E-3</v>
      </c>
      <c r="G44" s="148">
        <f>(1+AC44)/(1+LOOKUP($B44,Prix!$B$6:$B$127,Prix!$K$6:$K$127))-1</f>
        <v>6.9999999999998952E-3</v>
      </c>
      <c r="H44" s="148">
        <f>(1+AD44)/(1+LOOKUP($B44,Prix!$B$6:$B$127,Prix!$K$6:$K$127))-1</f>
        <v>6.9999999999998952E-3</v>
      </c>
      <c r="I44" s="148">
        <f>(1+AE44)/(1+LOOKUP($B44,Prix!$B$6:$B$127,Prix!$K$6:$K$127))-1</f>
        <v>6.9999999999998952E-3</v>
      </c>
      <c r="J44" s="148">
        <f>(1+AF44)/(1+LOOKUP($B44,Prix!$B$6:$B$127,Prix!$K$6:$K$127))-1</f>
        <v>6.9999999999998952E-3</v>
      </c>
      <c r="K44" s="148">
        <f>(1+AG44)/(1+LOOKUP($B44,Prix!$B$6:$B$127,Prix!$K$6:$K$127))-1</f>
        <v>6.9999999999998952E-3</v>
      </c>
      <c r="L44" s="148">
        <f>(1+AH44)/(1+LOOKUP($B44,Prix!$B$6:$B$127,Prix!$K$6:$K$127))-1</f>
        <v>6.9999999999998952E-3</v>
      </c>
      <c r="M44" s="148">
        <f>(1+AI44)/(1+LOOKUP($B44,Prix!$B$6:$B$127,Prix!$K$6:$K$127))-1</f>
        <v>6.9999999999998952E-3</v>
      </c>
      <c r="N44" s="148">
        <f>(1+AJ44)/(1+LOOKUP($B44,Prix!$B$6:$B$127,Prix!$K$6:$K$127))-1</f>
        <v>6.9999999999998952E-3</v>
      </c>
      <c r="O44" s="148">
        <f>(1+AK44)/(1+LOOKUP($B44,Prix!$B$6:$B$127,Prix!$K$6:$K$127))-1</f>
        <v>6.9999999999998952E-3</v>
      </c>
      <c r="P44" s="148">
        <f>(1+AL44)/(1+LOOKUP($B44,Prix!$B$6:$B$127,Prix!$K$6:$K$127))-1</f>
        <v>6.9999999999998952E-3</v>
      </c>
      <c r="Q44" s="148">
        <f>(1+AM44)/(1+LOOKUP($B44,Prix!$B$6:$B$127,Prix!$K$6:$K$127))-1</f>
        <v>6.9999999999998952E-3</v>
      </c>
      <c r="R44" s="148">
        <f>(1+AN44)/(1+LOOKUP($B44,Prix!$B$6:$B$127,Prix!$K$6:$K$127))-1</f>
        <v>6.9999999999998952E-3</v>
      </c>
      <c r="S44" s="266">
        <f>(1+AO44)/(1+LOOKUP($B44,Prix!$B$6:$B$127,Prix!$K$6:$K$127))-1</f>
        <v>6.9999999999998952E-3</v>
      </c>
      <c r="T44" s="266">
        <f>(1+AP44)/(1+LOOKUP($B44,Prix!$B$6:$B$127,Prix!$K$6:$K$127))-1</f>
        <v>6.9999999999998952E-3</v>
      </c>
      <c r="U44" s="266">
        <f>(1+AQ44)/(1+LOOKUP($B44,Prix!$B$6:$B$127,Prix!$K$6:$K$127))-1</f>
        <v>6.9999999999998952E-3</v>
      </c>
      <c r="V44" s="266">
        <f>(1+AR44)/(1+LOOKUP($B44,Prix!$B$6:$B$127,Prix!$K$6:$K$127))-1</f>
        <v>7.0005255661640398E-3</v>
      </c>
      <c r="W44" s="266">
        <f>(1+AS44)/(1+LOOKUP($B44,Prix!$B$6:$B$127,Prix!$K$6:$K$127))-1</f>
        <v>7.3109611138755248E-3</v>
      </c>
      <c r="X44" s="266">
        <f>(1+AT44)/(1+LOOKUP($B44,Prix!$B$6:$B$127,Prix!$K$6:$K$127))-1</f>
        <v>6.9999999999998952E-3</v>
      </c>
      <c r="Y44" s="291">
        <f>(C44+1)*(1+Prix!I114)-1</f>
        <v>2.4622499999999992E-2</v>
      </c>
      <c r="Z44" s="117">
        <v>2.4750070825931836E-2</v>
      </c>
      <c r="AA44" s="117">
        <v>2.4750070825932058E-2</v>
      </c>
      <c r="AB44" s="117">
        <v>2.4622499999999992E-2</v>
      </c>
      <c r="AC44" s="117">
        <v>2.4622499999999992E-2</v>
      </c>
      <c r="AD44" s="117">
        <v>2.4622499999999992E-2</v>
      </c>
      <c r="AE44" s="117">
        <v>2.4622499999999992E-2</v>
      </c>
      <c r="AF44" s="117">
        <v>2.4622499999999992E-2</v>
      </c>
      <c r="AG44" s="117">
        <v>2.4622499999999992E-2</v>
      </c>
      <c r="AH44" s="117">
        <v>2.4622499999999992E-2</v>
      </c>
      <c r="AI44" s="117">
        <v>2.4622499999999992E-2</v>
      </c>
      <c r="AJ44" s="117">
        <v>2.4622499999999992E-2</v>
      </c>
      <c r="AK44" s="117">
        <v>2.4622499999999992E-2</v>
      </c>
      <c r="AL44" s="117">
        <v>2.4622499999999992E-2</v>
      </c>
      <c r="AM44" s="117">
        <v>2.4622499999999992E-2</v>
      </c>
      <c r="AN44" s="117">
        <v>2.4622499999999992E-2</v>
      </c>
      <c r="AO44" s="117">
        <v>2.4622499999999992E-2</v>
      </c>
      <c r="AP44" s="117">
        <v>2.4622499999999992E-2</v>
      </c>
      <c r="AQ44" s="117">
        <v>2.4622499999999992E-2</v>
      </c>
      <c r="AR44" s="117">
        <v>2.4623034763572083E-2</v>
      </c>
      <c r="AS44" s="117">
        <v>2.4938902933368423E-2</v>
      </c>
      <c r="AT44" s="120">
        <v>2.4622499999999992E-2</v>
      </c>
    </row>
    <row r="45" spans="2:46" x14ac:dyDescent="0.25">
      <c r="B45" s="146">
        <f t="shared" si="1"/>
        <v>2058</v>
      </c>
      <c r="C45" s="147">
        <v>6.9999999999999993E-3</v>
      </c>
      <c r="D45" s="148">
        <f>(1+Z45)/(1+LOOKUP($B45,Prix!$B$6:$B$127,Prix!$K$6:$K$127))-1</f>
        <v>7.1253767331025397E-3</v>
      </c>
      <c r="E45" s="148">
        <f>(1+AA45)/(1+LOOKUP($B45,Prix!$B$6:$B$127,Prix!$K$6:$K$127))-1</f>
        <v>7.1253767331027618E-3</v>
      </c>
      <c r="F45" s="148">
        <f>(1+AB45)/(1+LOOKUP($B45,Prix!$B$6:$B$127,Prix!$K$6:$K$127))-1</f>
        <v>6.9999999999998952E-3</v>
      </c>
      <c r="G45" s="148">
        <f>(1+AC45)/(1+LOOKUP($B45,Prix!$B$6:$B$127,Prix!$K$6:$K$127))-1</f>
        <v>6.9999999999998952E-3</v>
      </c>
      <c r="H45" s="148">
        <f>(1+AD45)/(1+LOOKUP($B45,Prix!$B$6:$B$127,Prix!$K$6:$K$127))-1</f>
        <v>6.9999999999998952E-3</v>
      </c>
      <c r="I45" s="148">
        <f>(1+AE45)/(1+LOOKUP($B45,Prix!$B$6:$B$127,Prix!$K$6:$K$127))-1</f>
        <v>6.9999999999998952E-3</v>
      </c>
      <c r="J45" s="148">
        <f>(1+AF45)/(1+LOOKUP($B45,Prix!$B$6:$B$127,Prix!$K$6:$K$127))-1</f>
        <v>6.9999999999998952E-3</v>
      </c>
      <c r="K45" s="148">
        <f>(1+AG45)/(1+LOOKUP($B45,Prix!$B$6:$B$127,Prix!$K$6:$K$127))-1</f>
        <v>6.9999999999998952E-3</v>
      </c>
      <c r="L45" s="148">
        <f>(1+AH45)/(1+LOOKUP($B45,Prix!$B$6:$B$127,Prix!$K$6:$K$127))-1</f>
        <v>6.9999999999998952E-3</v>
      </c>
      <c r="M45" s="148">
        <f>(1+AI45)/(1+LOOKUP($B45,Prix!$B$6:$B$127,Prix!$K$6:$K$127))-1</f>
        <v>6.9999999999998952E-3</v>
      </c>
      <c r="N45" s="148">
        <f>(1+AJ45)/(1+LOOKUP($B45,Prix!$B$6:$B$127,Prix!$K$6:$K$127))-1</f>
        <v>6.9999999999998952E-3</v>
      </c>
      <c r="O45" s="148">
        <f>(1+AK45)/(1+LOOKUP($B45,Prix!$B$6:$B$127,Prix!$K$6:$K$127))-1</f>
        <v>6.9999999999998952E-3</v>
      </c>
      <c r="P45" s="148">
        <f>(1+AL45)/(1+LOOKUP($B45,Prix!$B$6:$B$127,Prix!$K$6:$K$127))-1</f>
        <v>6.9999999999998952E-3</v>
      </c>
      <c r="Q45" s="148">
        <f>(1+AM45)/(1+LOOKUP($B45,Prix!$B$6:$B$127,Prix!$K$6:$K$127))-1</f>
        <v>6.9999999999998952E-3</v>
      </c>
      <c r="R45" s="148">
        <f>(1+AN45)/(1+LOOKUP($B45,Prix!$B$6:$B$127,Prix!$K$6:$K$127))-1</f>
        <v>6.9999999999998952E-3</v>
      </c>
      <c r="S45" s="266">
        <f>(1+AO45)/(1+LOOKUP($B45,Prix!$B$6:$B$127,Prix!$K$6:$K$127))-1</f>
        <v>6.9999999999998952E-3</v>
      </c>
      <c r="T45" s="266">
        <f>(1+AP45)/(1+LOOKUP($B45,Prix!$B$6:$B$127,Prix!$K$6:$K$127))-1</f>
        <v>6.9999999999998952E-3</v>
      </c>
      <c r="U45" s="266">
        <f>(1+AQ45)/(1+LOOKUP($B45,Prix!$B$6:$B$127,Prix!$K$6:$K$127))-1</f>
        <v>6.9999999999998952E-3</v>
      </c>
      <c r="V45" s="266">
        <f>(1+AR45)/(1+LOOKUP($B45,Prix!$B$6:$B$127,Prix!$K$6:$K$127))-1</f>
        <v>7.0004606310645201E-3</v>
      </c>
      <c r="W45" s="266">
        <f>(1+AS45)/(1+LOOKUP($B45,Prix!$B$6:$B$127,Prix!$K$6:$K$127))-1</f>
        <v>7.3109611138755248E-3</v>
      </c>
      <c r="X45" s="266">
        <f>(1+AT45)/(1+LOOKUP($B45,Prix!$B$6:$B$127,Prix!$K$6:$K$127))-1</f>
        <v>6.9999999999998952E-3</v>
      </c>
      <c r="Y45" s="291">
        <f>(C45+1)*(1+Prix!I115)-1</f>
        <v>2.4622499999999992E-2</v>
      </c>
      <c r="Z45" s="117">
        <v>2.4750070825931836E-2</v>
      </c>
      <c r="AA45" s="117">
        <v>2.4750070825932058E-2</v>
      </c>
      <c r="AB45" s="117">
        <v>2.4622499999999992E-2</v>
      </c>
      <c r="AC45" s="117">
        <v>2.4622499999999992E-2</v>
      </c>
      <c r="AD45" s="117">
        <v>2.4622499999999992E-2</v>
      </c>
      <c r="AE45" s="117">
        <v>2.4622499999999992E-2</v>
      </c>
      <c r="AF45" s="117">
        <v>2.4622499999999992E-2</v>
      </c>
      <c r="AG45" s="117">
        <v>2.4622499999999992E-2</v>
      </c>
      <c r="AH45" s="117">
        <v>2.4622499999999992E-2</v>
      </c>
      <c r="AI45" s="117">
        <v>2.4622499999999992E-2</v>
      </c>
      <c r="AJ45" s="117">
        <v>2.4622499999999992E-2</v>
      </c>
      <c r="AK45" s="117">
        <v>2.4622499999999992E-2</v>
      </c>
      <c r="AL45" s="117">
        <v>2.4622499999999992E-2</v>
      </c>
      <c r="AM45" s="117">
        <v>2.4622499999999992E-2</v>
      </c>
      <c r="AN45" s="117">
        <v>2.4622499999999992E-2</v>
      </c>
      <c r="AO45" s="117">
        <v>2.4622499999999992E-2</v>
      </c>
      <c r="AP45" s="117">
        <v>2.4622499999999992E-2</v>
      </c>
      <c r="AQ45" s="117">
        <v>2.4622499999999992E-2</v>
      </c>
      <c r="AR45" s="117">
        <v>2.4622968692108227E-2</v>
      </c>
      <c r="AS45" s="117">
        <v>2.4938902933368423E-2</v>
      </c>
      <c r="AT45" s="120">
        <v>2.4622499999999992E-2</v>
      </c>
    </row>
    <row r="46" spans="2:46" x14ac:dyDescent="0.25">
      <c r="B46" s="146">
        <f t="shared" si="1"/>
        <v>2059</v>
      </c>
      <c r="C46" s="147">
        <v>6.9999999999999993E-3</v>
      </c>
      <c r="D46" s="148">
        <f>(1+Z46)/(1+LOOKUP($B46,Prix!$B$6:$B$127,Prix!$K$6:$K$127))-1</f>
        <v>7.1253767331025397E-3</v>
      </c>
      <c r="E46" s="148">
        <f>(1+AA46)/(1+LOOKUP($B46,Prix!$B$6:$B$127,Prix!$K$6:$K$127))-1</f>
        <v>7.1253767331027618E-3</v>
      </c>
      <c r="F46" s="148">
        <f>(1+AB46)/(1+LOOKUP($B46,Prix!$B$6:$B$127,Prix!$K$6:$K$127))-1</f>
        <v>6.9999999999998952E-3</v>
      </c>
      <c r="G46" s="148">
        <f>(1+AC46)/(1+LOOKUP($B46,Prix!$B$6:$B$127,Prix!$K$6:$K$127))-1</f>
        <v>6.9999999999998952E-3</v>
      </c>
      <c r="H46" s="148">
        <f>(1+AD46)/(1+LOOKUP($B46,Prix!$B$6:$B$127,Prix!$K$6:$K$127))-1</f>
        <v>6.9999999999998952E-3</v>
      </c>
      <c r="I46" s="148">
        <f>(1+AE46)/(1+LOOKUP($B46,Prix!$B$6:$B$127,Prix!$K$6:$K$127))-1</f>
        <v>6.9999999999998952E-3</v>
      </c>
      <c r="J46" s="148">
        <f>(1+AF46)/(1+LOOKUP($B46,Prix!$B$6:$B$127,Prix!$K$6:$K$127))-1</f>
        <v>6.9999999999998952E-3</v>
      </c>
      <c r="K46" s="148">
        <f>(1+AG46)/(1+LOOKUP($B46,Prix!$B$6:$B$127,Prix!$K$6:$K$127))-1</f>
        <v>6.9999999999998952E-3</v>
      </c>
      <c r="L46" s="148">
        <f>(1+AH46)/(1+LOOKUP($B46,Prix!$B$6:$B$127,Prix!$K$6:$K$127))-1</f>
        <v>6.9999999999998952E-3</v>
      </c>
      <c r="M46" s="148">
        <f>(1+AI46)/(1+LOOKUP($B46,Prix!$B$6:$B$127,Prix!$K$6:$K$127))-1</f>
        <v>6.9999999999998952E-3</v>
      </c>
      <c r="N46" s="148">
        <f>(1+AJ46)/(1+LOOKUP($B46,Prix!$B$6:$B$127,Prix!$K$6:$K$127))-1</f>
        <v>6.9999999999998952E-3</v>
      </c>
      <c r="O46" s="148">
        <f>(1+AK46)/(1+LOOKUP($B46,Prix!$B$6:$B$127,Prix!$K$6:$K$127))-1</f>
        <v>6.9999999999998952E-3</v>
      </c>
      <c r="P46" s="148">
        <f>(1+AL46)/(1+LOOKUP($B46,Prix!$B$6:$B$127,Prix!$K$6:$K$127))-1</f>
        <v>6.9999999999998952E-3</v>
      </c>
      <c r="Q46" s="148">
        <f>(1+AM46)/(1+LOOKUP($B46,Prix!$B$6:$B$127,Prix!$K$6:$K$127))-1</f>
        <v>6.9999999999998952E-3</v>
      </c>
      <c r="R46" s="148">
        <f>(1+AN46)/(1+LOOKUP($B46,Prix!$B$6:$B$127,Prix!$K$6:$K$127))-1</f>
        <v>6.9999999999998952E-3</v>
      </c>
      <c r="S46" s="266">
        <f>(1+AO46)/(1+LOOKUP($B46,Prix!$B$6:$B$127,Prix!$K$6:$K$127))-1</f>
        <v>6.9999999999998952E-3</v>
      </c>
      <c r="T46" s="266">
        <f>(1+AP46)/(1+LOOKUP($B46,Prix!$B$6:$B$127,Prix!$K$6:$K$127))-1</f>
        <v>6.9999999999998952E-3</v>
      </c>
      <c r="U46" s="266">
        <f>(1+AQ46)/(1+LOOKUP($B46,Prix!$B$6:$B$127,Prix!$K$6:$K$127))-1</f>
        <v>6.9999999999998952E-3</v>
      </c>
      <c r="V46" s="266">
        <f>(1+AR46)/(1+LOOKUP($B46,Prix!$B$6:$B$127,Prix!$K$6:$K$127))-1</f>
        <v>7.0004238089913517E-3</v>
      </c>
      <c r="W46" s="266">
        <f>(1+AS46)/(1+LOOKUP($B46,Prix!$B$6:$B$127,Prix!$K$6:$K$127))-1</f>
        <v>7.3109611138755248E-3</v>
      </c>
      <c r="X46" s="266">
        <f>(1+AT46)/(1+LOOKUP($B46,Prix!$B$6:$B$127,Prix!$K$6:$K$127))-1</f>
        <v>6.9999999999998952E-3</v>
      </c>
      <c r="Y46" s="291">
        <f>(C46+1)*(1+Prix!I116)-1</f>
        <v>2.4622499999999992E-2</v>
      </c>
      <c r="Z46" s="117">
        <v>2.4750070825931836E-2</v>
      </c>
      <c r="AA46" s="117">
        <v>2.4750070825932058E-2</v>
      </c>
      <c r="AB46" s="117">
        <v>2.4622499999999992E-2</v>
      </c>
      <c r="AC46" s="117">
        <v>2.4622499999999992E-2</v>
      </c>
      <c r="AD46" s="117">
        <v>2.4622499999999992E-2</v>
      </c>
      <c r="AE46" s="117">
        <v>2.4622499999999992E-2</v>
      </c>
      <c r="AF46" s="117">
        <v>2.4622499999999992E-2</v>
      </c>
      <c r="AG46" s="117">
        <v>2.4622499999999992E-2</v>
      </c>
      <c r="AH46" s="117">
        <v>2.4622499999999992E-2</v>
      </c>
      <c r="AI46" s="117">
        <v>2.4622499999999992E-2</v>
      </c>
      <c r="AJ46" s="117">
        <v>2.4622499999999992E-2</v>
      </c>
      <c r="AK46" s="117">
        <v>2.4622499999999992E-2</v>
      </c>
      <c r="AL46" s="117">
        <v>2.4622499999999992E-2</v>
      </c>
      <c r="AM46" s="117">
        <v>2.4622499999999992E-2</v>
      </c>
      <c r="AN46" s="117">
        <v>2.4622499999999992E-2</v>
      </c>
      <c r="AO46" s="117">
        <v>2.4622499999999992E-2</v>
      </c>
      <c r="AP46" s="117">
        <v>2.4622499999999992E-2</v>
      </c>
      <c r="AQ46" s="117">
        <v>2.4622499999999992E-2</v>
      </c>
      <c r="AR46" s="117">
        <v>2.4622931225648736E-2</v>
      </c>
      <c r="AS46" s="117">
        <v>2.4938902933368423E-2</v>
      </c>
      <c r="AT46" s="120">
        <v>2.4622499999999992E-2</v>
      </c>
    </row>
    <row r="47" spans="2:46" x14ac:dyDescent="0.25">
      <c r="B47" s="146">
        <f t="shared" si="1"/>
        <v>2060</v>
      </c>
      <c r="C47" s="147">
        <v>6.9999999999999993E-3</v>
      </c>
      <c r="D47" s="148">
        <f>(1+Z47)/(1+LOOKUP($B47,Prix!$B$6:$B$127,Prix!$K$6:$K$127))-1</f>
        <v>7.1253767331025397E-3</v>
      </c>
      <c r="E47" s="148">
        <f>(1+AA47)/(1+LOOKUP($B47,Prix!$B$6:$B$127,Prix!$K$6:$K$127))-1</f>
        <v>7.1253767331027618E-3</v>
      </c>
      <c r="F47" s="148">
        <f>(1+AB47)/(1+LOOKUP($B47,Prix!$B$6:$B$127,Prix!$K$6:$K$127))-1</f>
        <v>6.9999999999998952E-3</v>
      </c>
      <c r="G47" s="148">
        <f>(1+AC47)/(1+LOOKUP($B47,Prix!$B$6:$B$127,Prix!$K$6:$K$127))-1</f>
        <v>6.9999999999998952E-3</v>
      </c>
      <c r="H47" s="148">
        <f>(1+AD47)/(1+LOOKUP($B47,Prix!$B$6:$B$127,Prix!$K$6:$K$127))-1</f>
        <v>6.9999999999998952E-3</v>
      </c>
      <c r="I47" s="148">
        <f>(1+AE47)/(1+LOOKUP($B47,Prix!$B$6:$B$127,Prix!$K$6:$K$127))-1</f>
        <v>6.9999999999998952E-3</v>
      </c>
      <c r="J47" s="148">
        <f>(1+AF47)/(1+LOOKUP($B47,Prix!$B$6:$B$127,Prix!$K$6:$K$127))-1</f>
        <v>6.9999999999998952E-3</v>
      </c>
      <c r="K47" s="148">
        <f>(1+AG47)/(1+LOOKUP($B47,Prix!$B$6:$B$127,Prix!$K$6:$K$127))-1</f>
        <v>6.9999999999998952E-3</v>
      </c>
      <c r="L47" s="148">
        <f>(1+AH47)/(1+LOOKUP($B47,Prix!$B$6:$B$127,Prix!$K$6:$K$127))-1</f>
        <v>6.9999999999998952E-3</v>
      </c>
      <c r="M47" s="148">
        <f>(1+AI47)/(1+LOOKUP($B47,Prix!$B$6:$B$127,Prix!$K$6:$K$127))-1</f>
        <v>6.9999999999998952E-3</v>
      </c>
      <c r="N47" s="148">
        <f>(1+AJ47)/(1+LOOKUP($B47,Prix!$B$6:$B$127,Prix!$K$6:$K$127))-1</f>
        <v>6.9999999999998952E-3</v>
      </c>
      <c r="O47" s="148">
        <f>(1+AK47)/(1+LOOKUP($B47,Prix!$B$6:$B$127,Prix!$K$6:$K$127))-1</f>
        <v>6.9999999999998952E-3</v>
      </c>
      <c r="P47" s="148">
        <f>(1+AL47)/(1+LOOKUP($B47,Prix!$B$6:$B$127,Prix!$K$6:$K$127))-1</f>
        <v>6.9999999999998952E-3</v>
      </c>
      <c r="Q47" s="148">
        <f>(1+AM47)/(1+LOOKUP($B47,Prix!$B$6:$B$127,Prix!$K$6:$K$127))-1</f>
        <v>6.9999999999998952E-3</v>
      </c>
      <c r="R47" s="148">
        <f>(1+AN47)/(1+LOOKUP($B47,Prix!$B$6:$B$127,Prix!$K$6:$K$127))-1</f>
        <v>6.9999999999998952E-3</v>
      </c>
      <c r="S47" s="266">
        <f>(1+AO47)/(1+LOOKUP($B47,Prix!$B$6:$B$127,Prix!$K$6:$K$127))-1</f>
        <v>6.9999999999998952E-3</v>
      </c>
      <c r="T47" s="266">
        <f>(1+AP47)/(1+LOOKUP($B47,Prix!$B$6:$B$127,Prix!$K$6:$K$127))-1</f>
        <v>6.9999999999998952E-3</v>
      </c>
      <c r="U47" s="266">
        <f>(1+AQ47)/(1+LOOKUP($B47,Prix!$B$6:$B$127,Prix!$K$6:$K$127))-1</f>
        <v>6.9999999999998952E-3</v>
      </c>
      <c r="V47" s="266">
        <f>(1+AR47)/(1+LOOKUP($B47,Prix!$B$6:$B$127,Prix!$K$6:$K$127))-1</f>
        <v>7.0003403411385001E-3</v>
      </c>
      <c r="W47" s="266">
        <f>(1+AS47)/(1+LOOKUP($B47,Prix!$B$6:$B$127,Prix!$K$6:$K$127))-1</f>
        <v>7.3109611138755248E-3</v>
      </c>
      <c r="X47" s="266">
        <f>(1+AT47)/(1+LOOKUP($B47,Prix!$B$6:$B$127,Prix!$K$6:$K$127))-1</f>
        <v>6.9999999999998952E-3</v>
      </c>
      <c r="Y47" s="291">
        <f>(C47+1)*(1+Prix!I117)-1</f>
        <v>2.4622499999999992E-2</v>
      </c>
      <c r="Z47" s="117">
        <v>2.4750070825931836E-2</v>
      </c>
      <c r="AA47" s="117">
        <v>2.4750070825932058E-2</v>
      </c>
      <c r="AB47" s="117">
        <v>2.4622499999999992E-2</v>
      </c>
      <c r="AC47" s="117">
        <v>2.4622499999999992E-2</v>
      </c>
      <c r="AD47" s="117">
        <v>2.4622499999999992E-2</v>
      </c>
      <c r="AE47" s="117">
        <v>2.4622499999999992E-2</v>
      </c>
      <c r="AF47" s="117">
        <v>2.4622499999999992E-2</v>
      </c>
      <c r="AG47" s="117">
        <v>2.4622499999999992E-2</v>
      </c>
      <c r="AH47" s="117">
        <v>2.4622499999999992E-2</v>
      </c>
      <c r="AI47" s="117">
        <v>2.4622499999999992E-2</v>
      </c>
      <c r="AJ47" s="117">
        <v>2.4622499999999992E-2</v>
      </c>
      <c r="AK47" s="117">
        <v>2.4622499999999992E-2</v>
      </c>
      <c r="AL47" s="117">
        <v>2.4622499999999992E-2</v>
      </c>
      <c r="AM47" s="117">
        <v>2.4622499999999992E-2</v>
      </c>
      <c r="AN47" s="117">
        <v>2.4622499999999992E-2</v>
      </c>
      <c r="AO47" s="117">
        <v>2.4622499999999992E-2</v>
      </c>
      <c r="AP47" s="117">
        <v>2.4622499999999992E-2</v>
      </c>
      <c r="AQ47" s="117">
        <v>2.4622499999999992E-2</v>
      </c>
      <c r="AR47" s="117">
        <v>2.4622846297108536E-2</v>
      </c>
      <c r="AS47" s="117">
        <v>2.4938902933368423E-2</v>
      </c>
      <c r="AT47" s="120">
        <v>2.4622499999999992E-2</v>
      </c>
    </row>
    <row r="48" spans="2:46" x14ac:dyDescent="0.25">
      <c r="B48" s="146">
        <f t="shared" si="1"/>
        <v>2061</v>
      </c>
      <c r="C48" s="147">
        <v>6.9999999999999993E-3</v>
      </c>
      <c r="D48" s="148">
        <f>(1+Z48)/(1+LOOKUP($B48,Prix!$B$6:$B$127,Prix!$K$6:$K$127))-1</f>
        <v>7.1253767331025397E-3</v>
      </c>
      <c r="E48" s="148">
        <f>(1+AA48)/(1+LOOKUP($B48,Prix!$B$6:$B$127,Prix!$K$6:$K$127))-1</f>
        <v>7.1253767331027618E-3</v>
      </c>
      <c r="F48" s="148">
        <f>(1+AB48)/(1+LOOKUP($B48,Prix!$B$6:$B$127,Prix!$K$6:$K$127))-1</f>
        <v>6.9999999999998952E-3</v>
      </c>
      <c r="G48" s="148">
        <f>(1+AC48)/(1+LOOKUP($B48,Prix!$B$6:$B$127,Prix!$K$6:$K$127))-1</f>
        <v>6.9999999999998952E-3</v>
      </c>
      <c r="H48" s="148">
        <f>(1+AD48)/(1+LOOKUP($B48,Prix!$B$6:$B$127,Prix!$K$6:$K$127))-1</f>
        <v>6.9999999999998952E-3</v>
      </c>
      <c r="I48" s="148">
        <f>(1+AE48)/(1+LOOKUP($B48,Prix!$B$6:$B$127,Prix!$K$6:$K$127))-1</f>
        <v>6.9999999999998952E-3</v>
      </c>
      <c r="J48" s="148">
        <f>(1+AF48)/(1+LOOKUP($B48,Prix!$B$6:$B$127,Prix!$K$6:$K$127))-1</f>
        <v>6.9999999999998952E-3</v>
      </c>
      <c r="K48" s="148">
        <f>(1+AG48)/(1+LOOKUP($B48,Prix!$B$6:$B$127,Prix!$K$6:$K$127))-1</f>
        <v>6.9999999999998952E-3</v>
      </c>
      <c r="L48" s="148">
        <f>(1+AH48)/(1+LOOKUP($B48,Prix!$B$6:$B$127,Prix!$K$6:$K$127))-1</f>
        <v>6.9999999999998952E-3</v>
      </c>
      <c r="M48" s="148">
        <f>(1+AI48)/(1+LOOKUP($B48,Prix!$B$6:$B$127,Prix!$K$6:$K$127))-1</f>
        <v>6.9999999999998952E-3</v>
      </c>
      <c r="N48" s="148">
        <f>(1+AJ48)/(1+LOOKUP($B48,Prix!$B$6:$B$127,Prix!$K$6:$K$127))-1</f>
        <v>6.9999999999998952E-3</v>
      </c>
      <c r="O48" s="148">
        <f>(1+AK48)/(1+LOOKUP($B48,Prix!$B$6:$B$127,Prix!$K$6:$K$127))-1</f>
        <v>6.9999999999998952E-3</v>
      </c>
      <c r="P48" s="148">
        <f>(1+AL48)/(1+LOOKUP($B48,Prix!$B$6:$B$127,Prix!$K$6:$K$127))-1</f>
        <v>6.9999999999998952E-3</v>
      </c>
      <c r="Q48" s="148">
        <f>(1+AM48)/(1+LOOKUP($B48,Prix!$B$6:$B$127,Prix!$K$6:$K$127))-1</f>
        <v>6.9999999999998952E-3</v>
      </c>
      <c r="R48" s="148">
        <f>(1+AN48)/(1+LOOKUP($B48,Prix!$B$6:$B$127,Prix!$K$6:$K$127))-1</f>
        <v>6.9999999999998952E-3</v>
      </c>
      <c r="S48" s="266">
        <f>(1+AO48)/(1+LOOKUP($B48,Prix!$B$6:$B$127,Prix!$K$6:$K$127))-1</f>
        <v>6.9999999999998952E-3</v>
      </c>
      <c r="T48" s="266">
        <f>(1+AP48)/(1+LOOKUP($B48,Prix!$B$6:$B$127,Prix!$K$6:$K$127))-1</f>
        <v>6.9999999999998952E-3</v>
      </c>
      <c r="U48" s="266">
        <f>(1+AQ48)/(1+LOOKUP($B48,Prix!$B$6:$B$127,Prix!$K$6:$K$127))-1</f>
        <v>6.9999999999998952E-3</v>
      </c>
      <c r="V48" s="266">
        <f>(1+AR48)/(1+LOOKUP($B48,Prix!$B$6:$B$127,Prix!$K$6:$K$127))-1</f>
        <v>7.0002636281771835E-3</v>
      </c>
      <c r="W48" s="266">
        <f>(1+AS48)/(1+LOOKUP($B48,Prix!$B$6:$B$127,Prix!$K$6:$K$127))-1</f>
        <v>7.3109611138755248E-3</v>
      </c>
      <c r="X48" s="266">
        <f>(1+AT48)/(1+LOOKUP($B48,Prix!$B$6:$B$127,Prix!$K$6:$K$127))-1</f>
        <v>6.9999999999998952E-3</v>
      </c>
      <c r="Y48" s="291">
        <f>(C48+1)*(1+Prix!I118)-1</f>
        <v>2.4622499999999992E-2</v>
      </c>
      <c r="Z48" s="117">
        <v>2.4750070825931836E-2</v>
      </c>
      <c r="AA48" s="117">
        <v>2.4750070825932058E-2</v>
      </c>
      <c r="AB48" s="117">
        <v>2.4622499999999992E-2</v>
      </c>
      <c r="AC48" s="117">
        <v>2.4622499999999992E-2</v>
      </c>
      <c r="AD48" s="117">
        <v>2.4622499999999992E-2</v>
      </c>
      <c r="AE48" s="117">
        <v>2.4622499999999992E-2</v>
      </c>
      <c r="AF48" s="117">
        <v>2.4622499999999992E-2</v>
      </c>
      <c r="AG48" s="117">
        <v>2.4622499999999992E-2</v>
      </c>
      <c r="AH48" s="117">
        <v>2.4622499999999992E-2</v>
      </c>
      <c r="AI48" s="117">
        <v>2.4622499999999992E-2</v>
      </c>
      <c r="AJ48" s="117">
        <v>2.4622499999999992E-2</v>
      </c>
      <c r="AK48" s="117">
        <v>2.4622499999999992E-2</v>
      </c>
      <c r="AL48" s="117">
        <v>2.4622499999999992E-2</v>
      </c>
      <c r="AM48" s="117">
        <v>2.4622499999999992E-2</v>
      </c>
      <c r="AN48" s="117">
        <v>2.4622499999999992E-2</v>
      </c>
      <c r="AO48" s="117">
        <v>2.4622499999999992E-2</v>
      </c>
      <c r="AP48" s="117">
        <v>2.4622499999999992E-2</v>
      </c>
      <c r="AQ48" s="117">
        <v>2.4622499999999992E-2</v>
      </c>
      <c r="AR48" s="117">
        <v>2.4622768241670423E-2</v>
      </c>
      <c r="AS48" s="117">
        <v>2.4938902933368423E-2</v>
      </c>
      <c r="AT48" s="120">
        <v>2.4622499999999992E-2</v>
      </c>
    </row>
    <row r="49" spans="2:46" x14ac:dyDescent="0.25">
      <c r="B49" s="146">
        <f t="shared" si="1"/>
        <v>2062</v>
      </c>
      <c r="C49" s="147">
        <v>6.9999999999999993E-3</v>
      </c>
      <c r="D49" s="148">
        <f>(1+Z49)/(1+LOOKUP($B49,Prix!$B$6:$B$127,Prix!$K$6:$K$127))-1</f>
        <v>7.1253767331025397E-3</v>
      </c>
      <c r="E49" s="148">
        <f>(1+AA49)/(1+LOOKUP($B49,Prix!$B$6:$B$127,Prix!$K$6:$K$127))-1</f>
        <v>7.1253767331027618E-3</v>
      </c>
      <c r="F49" s="148">
        <f>(1+AB49)/(1+LOOKUP($B49,Prix!$B$6:$B$127,Prix!$K$6:$K$127))-1</f>
        <v>6.9999999999998952E-3</v>
      </c>
      <c r="G49" s="148">
        <f>(1+AC49)/(1+LOOKUP($B49,Prix!$B$6:$B$127,Prix!$K$6:$K$127))-1</f>
        <v>6.9999999999998952E-3</v>
      </c>
      <c r="H49" s="148">
        <f>(1+AD49)/(1+LOOKUP($B49,Prix!$B$6:$B$127,Prix!$K$6:$K$127))-1</f>
        <v>6.9999999999998952E-3</v>
      </c>
      <c r="I49" s="148">
        <f>(1+AE49)/(1+LOOKUP($B49,Prix!$B$6:$B$127,Prix!$K$6:$K$127))-1</f>
        <v>6.9999999999998952E-3</v>
      </c>
      <c r="J49" s="148">
        <f>(1+AF49)/(1+LOOKUP($B49,Prix!$B$6:$B$127,Prix!$K$6:$K$127))-1</f>
        <v>6.9999999999998952E-3</v>
      </c>
      <c r="K49" s="148">
        <f>(1+AG49)/(1+LOOKUP($B49,Prix!$B$6:$B$127,Prix!$K$6:$K$127))-1</f>
        <v>6.9999999999998952E-3</v>
      </c>
      <c r="L49" s="148">
        <f>(1+AH49)/(1+LOOKUP($B49,Prix!$B$6:$B$127,Prix!$K$6:$K$127))-1</f>
        <v>6.9999999999998952E-3</v>
      </c>
      <c r="M49" s="148">
        <f>(1+AI49)/(1+LOOKUP($B49,Prix!$B$6:$B$127,Prix!$K$6:$K$127))-1</f>
        <v>6.9999999999998952E-3</v>
      </c>
      <c r="N49" s="148">
        <f>(1+AJ49)/(1+LOOKUP($B49,Prix!$B$6:$B$127,Prix!$K$6:$K$127))-1</f>
        <v>6.9999999999998952E-3</v>
      </c>
      <c r="O49" s="148">
        <f>(1+AK49)/(1+LOOKUP($B49,Prix!$B$6:$B$127,Prix!$K$6:$K$127))-1</f>
        <v>6.9999999999998952E-3</v>
      </c>
      <c r="P49" s="148">
        <f>(1+AL49)/(1+LOOKUP($B49,Prix!$B$6:$B$127,Prix!$K$6:$K$127))-1</f>
        <v>6.9999999999998952E-3</v>
      </c>
      <c r="Q49" s="148">
        <f>(1+AM49)/(1+LOOKUP($B49,Prix!$B$6:$B$127,Prix!$K$6:$K$127))-1</f>
        <v>6.9999999999998952E-3</v>
      </c>
      <c r="R49" s="148">
        <f>(1+AN49)/(1+LOOKUP($B49,Prix!$B$6:$B$127,Prix!$K$6:$K$127))-1</f>
        <v>6.9999999999998952E-3</v>
      </c>
      <c r="S49" s="266">
        <f>(1+AO49)/(1+LOOKUP($B49,Prix!$B$6:$B$127,Prix!$K$6:$K$127))-1</f>
        <v>6.9999999999998952E-3</v>
      </c>
      <c r="T49" s="266">
        <f>(1+AP49)/(1+LOOKUP($B49,Prix!$B$6:$B$127,Prix!$K$6:$K$127))-1</f>
        <v>6.9999999999998952E-3</v>
      </c>
      <c r="U49" s="266">
        <f>(1+AQ49)/(1+LOOKUP($B49,Prix!$B$6:$B$127,Prix!$K$6:$K$127))-1</f>
        <v>6.9999999999998952E-3</v>
      </c>
      <c r="V49" s="266">
        <f>(1+AR49)/(1+LOOKUP($B49,Prix!$B$6:$B$127,Prix!$K$6:$K$127))-1</f>
        <v>7.0002020742774285E-3</v>
      </c>
      <c r="W49" s="266">
        <f>(1+AS49)/(1+LOOKUP($B49,Prix!$B$6:$B$127,Prix!$K$6:$K$127))-1</f>
        <v>7.3109611138755248E-3</v>
      </c>
      <c r="X49" s="266">
        <f>(1+AT49)/(1+LOOKUP($B49,Prix!$B$6:$B$127,Prix!$K$6:$K$127))-1</f>
        <v>6.9999999999998952E-3</v>
      </c>
      <c r="Y49" s="291">
        <f>(C49+1)*(1+Prix!I119)-1</f>
        <v>2.4622499999999992E-2</v>
      </c>
      <c r="Z49" s="117">
        <v>2.4750070825931836E-2</v>
      </c>
      <c r="AA49" s="117">
        <v>2.4750070825932058E-2</v>
      </c>
      <c r="AB49" s="117">
        <v>2.4622499999999992E-2</v>
      </c>
      <c r="AC49" s="117">
        <v>2.4622499999999992E-2</v>
      </c>
      <c r="AD49" s="117">
        <v>2.4622499999999992E-2</v>
      </c>
      <c r="AE49" s="117">
        <v>2.4622499999999992E-2</v>
      </c>
      <c r="AF49" s="117">
        <v>2.4622499999999992E-2</v>
      </c>
      <c r="AG49" s="117">
        <v>2.4622499999999992E-2</v>
      </c>
      <c r="AH49" s="117">
        <v>2.4622499999999992E-2</v>
      </c>
      <c r="AI49" s="117">
        <v>2.4622499999999992E-2</v>
      </c>
      <c r="AJ49" s="117">
        <v>2.4622499999999992E-2</v>
      </c>
      <c r="AK49" s="117">
        <v>2.4622499999999992E-2</v>
      </c>
      <c r="AL49" s="117">
        <v>2.4622499999999992E-2</v>
      </c>
      <c r="AM49" s="117">
        <v>2.4622499999999992E-2</v>
      </c>
      <c r="AN49" s="117">
        <v>2.4622499999999992E-2</v>
      </c>
      <c r="AO49" s="117">
        <v>2.4622499999999992E-2</v>
      </c>
      <c r="AP49" s="117">
        <v>2.4622499999999992E-2</v>
      </c>
      <c r="AQ49" s="117">
        <v>2.4622499999999992E-2</v>
      </c>
      <c r="AR49" s="117">
        <v>2.4622705610577444E-2</v>
      </c>
      <c r="AS49" s="117">
        <v>2.4938902933368423E-2</v>
      </c>
      <c r="AT49" s="120">
        <v>2.4622499999999992E-2</v>
      </c>
    </row>
    <row r="50" spans="2:46" x14ac:dyDescent="0.25">
      <c r="B50" s="146">
        <f t="shared" si="1"/>
        <v>2063</v>
      </c>
      <c r="C50" s="147">
        <v>6.9999999999999993E-3</v>
      </c>
      <c r="D50" s="148">
        <f>(1+Z50)/(1+LOOKUP($B50,Prix!$B$6:$B$127,Prix!$K$6:$K$127))-1</f>
        <v>7.1253767331025397E-3</v>
      </c>
      <c r="E50" s="148">
        <f>(1+AA50)/(1+LOOKUP($B50,Prix!$B$6:$B$127,Prix!$K$6:$K$127))-1</f>
        <v>7.1253767331027618E-3</v>
      </c>
      <c r="F50" s="148">
        <f>(1+AB50)/(1+LOOKUP($B50,Prix!$B$6:$B$127,Prix!$K$6:$K$127))-1</f>
        <v>6.9999999999998952E-3</v>
      </c>
      <c r="G50" s="148">
        <f>(1+AC50)/(1+LOOKUP($B50,Prix!$B$6:$B$127,Prix!$K$6:$K$127))-1</f>
        <v>6.9999999999998952E-3</v>
      </c>
      <c r="H50" s="148">
        <f>(1+AD50)/(1+LOOKUP($B50,Prix!$B$6:$B$127,Prix!$K$6:$K$127))-1</f>
        <v>6.9999999999998952E-3</v>
      </c>
      <c r="I50" s="148">
        <f>(1+AE50)/(1+LOOKUP($B50,Prix!$B$6:$B$127,Prix!$K$6:$K$127))-1</f>
        <v>6.9999999999998952E-3</v>
      </c>
      <c r="J50" s="148">
        <f>(1+AF50)/(1+LOOKUP($B50,Prix!$B$6:$B$127,Prix!$K$6:$K$127))-1</f>
        <v>6.9999999999998952E-3</v>
      </c>
      <c r="K50" s="148">
        <f>(1+AG50)/(1+LOOKUP($B50,Prix!$B$6:$B$127,Prix!$K$6:$K$127))-1</f>
        <v>6.9999999999998952E-3</v>
      </c>
      <c r="L50" s="148">
        <f>(1+AH50)/(1+LOOKUP($B50,Prix!$B$6:$B$127,Prix!$K$6:$K$127))-1</f>
        <v>6.9999999999998952E-3</v>
      </c>
      <c r="M50" s="148">
        <f>(1+AI50)/(1+LOOKUP($B50,Prix!$B$6:$B$127,Prix!$K$6:$K$127))-1</f>
        <v>6.9999999999998952E-3</v>
      </c>
      <c r="N50" s="148">
        <f>(1+AJ50)/(1+LOOKUP($B50,Prix!$B$6:$B$127,Prix!$K$6:$K$127))-1</f>
        <v>6.9999999999998952E-3</v>
      </c>
      <c r="O50" s="148">
        <f>(1+AK50)/(1+LOOKUP($B50,Prix!$B$6:$B$127,Prix!$K$6:$K$127))-1</f>
        <v>6.9999999999998952E-3</v>
      </c>
      <c r="P50" s="148">
        <f>(1+AL50)/(1+LOOKUP($B50,Prix!$B$6:$B$127,Prix!$K$6:$K$127))-1</f>
        <v>6.9999999999998952E-3</v>
      </c>
      <c r="Q50" s="148">
        <f>(1+AM50)/(1+LOOKUP($B50,Prix!$B$6:$B$127,Prix!$K$6:$K$127))-1</f>
        <v>6.9999999999998952E-3</v>
      </c>
      <c r="R50" s="148">
        <f>(1+AN50)/(1+LOOKUP($B50,Prix!$B$6:$B$127,Prix!$K$6:$K$127))-1</f>
        <v>6.9999999999998952E-3</v>
      </c>
      <c r="S50" s="266">
        <f>(1+AO50)/(1+LOOKUP($B50,Prix!$B$6:$B$127,Prix!$K$6:$K$127))-1</f>
        <v>6.9999999999998952E-3</v>
      </c>
      <c r="T50" s="266">
        <f>(1+AP50)/(1+LOOKUP($B50,Prix!$B$6:$B$127,Prix!$K$6:$K$127))-1</f>
        <v>6.9999999999998952E-3</v>
      </c>
      <c r="U50" s="266">
        <f>(1+AQ50)/(1+LOOKUP($B50,Prix!$B$6:$B$127,Prix!$K$6:$K$127))-1</f>
        <v>6.9999999999998952E-3</v>
      </c>
      <c r="V50" s="266">
        <f>(1+AR50)/(1+LOOKUP($B50,Prix!$B$6:$B$127,Prix!$K$6:$K$127))-1</f>
        <v>7.0001384799249777E-3</v>
      </c>
      <c r="W50" s="266">
        <f>(1+AS50)/(1+LOOKUP($B50,Prix!$B$6:$B$127,Prix!$K$6:$K$127))-1</f>
        <v>7.3109611138755248E-3</v>
      </c>
      <c r="X50" s="266">
        <f>(1+AT50)/(1+LOOKUP($B50,Prix!$B$6:$B$127,Prix!$K$6:$K$127))-1</f>
        <v>6.9999999999998952E-3</v>
      </c>
      <c r="Y50" s="291">
        <f>(C50+1)*(1+Prix!I120)-1</f>
        <v>2.4622499999999992E-2</v>
      </c>
      <c r="Z50" s="117">
        <v>2.4750070825931836E-2</v>
      </c>
      <c r="AA50" s="117">
        <v>2.4750070825932058E-2</v>
      </c>
      <c r="AB50" s="117">
        <v>2.4622499999999992E-2</v>
      </c>
      <c r="AC50" s="117">
        <v>2.4622499999999992E-2</v>
      </c>
      <c r="AD50" s="117">
        <v>2.4622499999999992E-2</v>
      </c>
      <c r="AE50" s="117">
        <v>2.4622499999999992E-2</v>
      </c>
      <c r="AF50" s="117">
        <v>2.4622499999999992E-2</v>
      </c>
      <c r="AG50" s="117">
        <v>2.4622499999999992E-2</v>
      </c>
      <c r="AH50" s="117">
        <v>2.4622499999999992E-2</v>
      </c>
      <c r="AI50" s="117">
        <v>2.4622499999999992E-2</v>
      </c>
      <c r="AJ50" s="117">
        <v>2.4622499999999992E-2</v>
      </c>
      <c r="AK50" s="117">
        <v>2.4622499999999992E-2</v>
      </c>
      <c r="AL50" s="117">
        <v>2.4622499999999992E-2</v>
      </c>
      <c r="AM50" s="117">
        <v>2.4622499999999992E-2</v>
      </c>
      <c r="AN50" s="117">
        <v>2.4622499999999992E-2</v>
      </c>
      <c r="AO50" s="117">
        <v>2.4622499999999992E-2</v>
      </c>
      <c r="AP50" s="117">
        <v>2.4622499999999992E-2</v>
      </c>
      <c r="AQ50" s="117">
        <v>2.4622499999999992E-2</v>
      </c>
      <c r="AR50" s="117">
        <v>2.4622640903323667E-2</v>
      </c>
      <c r="AS50" s="117">
        <v>2.4938902933368423E-2</v>
      </c>
      <c r="AT50" s="120">
        <v>2.4622499999999992E-2</v>
      </c>
    </row>
    <row r="51" spans="2:46" x14ac:dyDescent="0.25">
      <c r="B51" s="146">
        <f t="shared" si="1"/>
        <v>2064</v>
      </c>
      <c r="C51" s="147">
        <v>6.9999999999999993E-3</v>
      </c>
      <c r="D51" s="148">
        <f>(1+Z51)/(1+LOOKUP($B51,Prix!$B$6:$B$127,Prix!$K$6:$K$127))-1</f>
        <v>7.1253767331025397E-3</v>
      </c>
      <c r="E51" s="148">
        <f>(1+AA51)/(1+LOOKUP($B51,Prix!$B$6:$B$127,Prix!$K$6:$K$127))-1</f>
        <v>7.1253767331027618E-3</v>
      </c>
      <c r="F51" s="148">
        <f>(1+AB51)/(1+LOOKUP($B51,Prix!$B$6:$B$127,Prix!$K$6:$K$127))-1</f>
        <v>6.9999999999998952E-3</v>
      </c>
      <c r="G51" s="148">
        <f>(1+AC51)/(1+LOOKUP($B51,Prix!$B$6:$B$127,Prix!$K$6:$K$127))-1</f>
        <v>6.9999999999998952E-3</v>
      </c>
      <c r="H51" s="148">
        <f>(1+AD51)/(1+LOOKUP($B51,Prix!$B$6:$B$127,Prix!$K$6:$K$127))-1</f>
        <v>6.9999999999998952E-3</v>
      </c>
      <c r="I51" s="148">
        <f>(1+AE51)/(1+LOOKUP($B51,Prix!$B$6:$B$127,Prix!$K$6:$K$127))-1</f>
        <v>6.9999999999998952E-3</v>
      </c>
      <c r="J51" s="148">
        <f>(1+AF51)/(1+LOOKUP($B51,Prix!$B$6:$B$127,Prix!$K$6:$K$127))-1</f>
        <v>6.9999999999998952E-3</v>
      </c>
      <c r="K51" s="148">
        <f>(1+AG51)/(1+LOOKUP($B51,Prix!$B$6:$B$127,Prix!$K$6:$K$127))-1</f>
        <v>6.9999999999998952E-3</v>
      </c>
      <c r="L51" s="148">
        <f>(1+AH51)/(1+LOOKUP($B51,Prix!$B$6:$B$127,Prix!$K$6:$K$127))-1</f>
        <v>6.9999999999998952E-3</v>
      </c>
      <c r="M51" s="148">
        <f>(1+AI51)/(1+LOOKUP($B51,Prix!$B$6:$B$127,Prix!$K$6:$K$127))-1</f>
        <v>6.9999999999998952E-3</v>
      </c>
      <c r="N51" s="148">
        <f>(1+AJ51)/(1+LOOKUP($B51,Prix!$B$6:$B$127,Prix!$K$6:$K$127))-1</f>
        <v>6.9999999999998952E-3</v>
      </c>
      <c r="O51" s="148">
        <f>(1+AK51)/(1+LOOKUP($B51,Prix!$B$6:$B$127,Prix!$K$6:$K$127))-1</f>
        <v>6.9999999999998952E-3</v>
      </c>
      <c r="P51" s="148">
        <f>(1+AL51)/(1+LOOKUP($B51,Prix!$B$6:$B$127,Prix!$K$6:$K$127))-1</f>
        <v>6.9999999999998952E-3</v>
      </c>
      <c r="Q51" s="148">
        <f>(1+AM51)/(1+LOOKUP($B51,Prix!$B$6:$B$127,Prix!$K$6:$K$127))-1</f>
        <v>6.9999999999998952E-3</v>
      </c>
      <c r="R51" s="148">
        <f>(1+AN51)/(1+LOOKUP($B51,Prix!$B$6:$B$127,Prix!$K$6:$K$127))-1</f>
        <v>6.9999999999998952E-3</v>
      </c>
      <c r="S51" s="266">
        <f>(1+AO51)/(1+LOOKUP($B51,Prix!$B$6:$B$127,Prix!$K$6:$K$127))-1</f>
        <v>6.9999999999998952E-3</v>
      </c>
      <c r="T51" s="266">
        <f>(1+AP51)/(1+LOOKUP($B51,Prix!$B$6:$B$127,Prix!$K$6:$K$127))-1</f>
        <v>6.9999999999998952E-3</v>
      </c>
      <c r="U51" s="266">
        <f>(1+AQ51)/(1+LOOKUP($B51,Prix!$B$6:$B$127,Prix!$K$6:$K$127))-1</f>
        <v>6.9999999999998952E-3</v>
      </c>
      <c r="V51" s="266">
        <f>(1+AR51)/(1+LOOKUP($B51,Prix!$B$6:$B$127,Prix!$K$6:$K$127))-1</f>
        <v>7.0000602366746545E-3</v>
      </c>
      <c r="W51" s="266">
        <f>(1+AS51)/(1+LOOKUP($B51,Prix!$B$6:$B$127,Prix!$K$6:$K$127))-1</f>
        <v>7.3109611138755248E-3</v>
      </c>
      <c r="X51" s="266">
        <f>(1+AT51)/(1+LOOKUP($B51,Prix!$B$6:$B$127,Prix!$K$6:$K$127))-1</f>
        <v>6.9999999999998952E-3</v>
      </c>
      <c r="Y51" s="291">
        <f>(C51+1)*(1+Prix!I121)-1</f>
        <v>2.4622499999999992E-2</v>
      </c>
      <c r="Z51" s="117">
        <v>2.4750070825931836E-2</v>
      </c>
      <c r="AA51" s="117">
        <v>2.4750070825932058E-2</v>
      </c>
      <c r="AB51" s="117">
        <v>2.4622499999999992E-2</v>
      </c>
      <c r="AC51" s="117">
        <v>2.4622499999999992E-2</v>
      </c>
      <c r="AD51" s="117">
        <v>2.4622499999999992E-2</v>
      </c>
      <c r="AE51" s="117">
        <v>2.4622499999999992E-2</v>
      </c>
      <c r="AF51" s="117">
        <v>2.4622499999999992E-2</v>
      </c>
      <c r="AG51" s="117">
        <v>2.4622499999999992E-2</v>
      </c>
      <c r="AH51" s="117">
        <v>2.4622499999999992E-2</v>
      </c>
      <c r="AI51" s="117">
        <v>2.4622499999999992E-2</v>
      </c>
      <c r="AJ51" s="117">
        <v>2.4622499999999992E-2</v>
      </c>
      <c r="AK51" s="117">
        <v>2.4622499999999992E-2</v>
      </c>
      <c r="AL51" s="117">
        <v>2.4622499999999992E-2</v>
      </c>
      <c r="AM51" s="117">
        <v>2.4622499999999992E-2</v>
      </c>
      <c r="AN51" s="117">
        <v>2.4622499999999992E-2</v>
      </c>
      <c r="AO51" s="117">
        <v>2.4622499999999992E-2</v>
      </c>
      <c r="AP51" s="117">
        <v>2.4622499999999992E-2</v>
      </c>
      <c r="AQ51" s="117">
        <v>2.4622499999999992E-2</v>
      </c>
      <c r="AR51" s="117">
        <v>2.4622561290816636E-2</v>
      </c>
      <c r="AS51" s="117">
        <v>2.4938902933368423E-2</v>
      </c>
      <c r="AT51" s="120">
        <v>2.4622499999999992E-2</v>
      </c>
    </row>
    <row r="52" spans="2:46" x14ac:dyDescent="0.25">
      <c r="B52" s="146">
        <f t="shared" si="1"/>
        <v>2065</v>
      </c>
      <c r="C52" s="147">
        <v>6.9999999999999993E-3</v>
      </c>
      <c r="D52" s="148">
        <f>(1+Z52)/(1+LOOKUP($B52,Prix!$B$6:$B$127,Prix!$K$6:$K$127))-1</f>
        <v>7.1253767331025397E-3</v>
      </c>
      <c r="E52" s="148">
        <f>(1+AA52)/(1+LOOKUP($B52,Prix!$B$6:$B$127,Prix!$K$6:$K$127))-1</f>
        <v>7.1253767331027618E-3</v>
      </c>
      <c r="F52" s="148">
        <f>(1+AB52)/(1+LOOKUP($B52,Prix!$B$6:$B$127,Prix!$K$6:$K$127))-1</f>
        <v>6.9999999999998952E-3</v>
      </c>
      <c r="G52" s="148">
        <f>(1+AC52)/(1+LOOKUP($B52,Prix!$B$6:$B$127,Prix!$K$6:$K$127))-1</f>
        <v>6.9999999999998952E-3</v>
      </c>
      <c r="H52" s="148">
        <f>(1+AD52)/(1+LOOKUP($B52,Prix!$B$6:$B$127,Prix!$K$6:$K$127))-1</f>
        <v>6.9999999999998952E-3</v>
      </c>
      <c r="I52" s="148">
        <f>(1+AE52)/(1+LOOKUP($B52,Prix!$B$6:$B$127,Prix!$K$6:$K$127))-1</f>
        <v>6.9999999999998952E-3</v>
      </c>
      <c r="J52" s="148">
        <f>(1+AF52)/(1+LOOKUP($B52,Prix!$B$6:$B$127,Prix!$K$6:$K$127))-1</f>
        <v>6.9999999999998952E-3</v>
      </c>
      <c r="K52" s="148">
        <f>(1+AG52)/(1+LOOKUP($B52,Prix!$B$6:$B$127,Prix!$K$6:$K$127))-1</f>
        <v>6.9999999999998952E-3</v>
      </c>
      <c r="L52" s="148">
        <f>(1+AH52)/(1+LOOKUP($B52,Prix!$B$6:$B$127,Prix!$K$6:$K$127))-1</f>
        <v>6.9999999999998952E-3</v>
      </c>
      <c r="M52" s="148">
        <f>(1+AI52)/(1+LOOKUP($B52,Prix!$B$6:$B$127,Prix!$K$6:$K$127))-1</f>
        <v>6.9999999999998952E-3</v>
      </c>
      <c r="N52" s="148">
        <f>(1+AJ52)/(1+LOOKUP($B52,Prix!$B$6:$B$127,Prix!$K$6:$K$127))-1</f>
        <v>6.9999999999998952E-3</v>
      </c>
      <c r="O52" s="148">
        <f>(1+AK52)/(1+LOOKUP($B52,Prix!$B$6:$B$127,Prix!$K$6:$K$127))-1</f>
        <v>6.9999999999998952E-3</v>
      </c>
      <c r="P52" s="148">
        <f>(1+AL52)/(1+LOOKUP($B52,Prix!$B$6:$B$127,Prix!$K$6:$K$127))-1</f>
        <v>6.9999999999998952E-3</v>
      </c>
      <c r="Q52" s="148">
        <f>(1+AM52)/(1+LOOKUP($B52,Prix!$B$6:$B$127,Prix!$K$6:$K$127))-1</f>
        <v>6.9999999999998952E-3</v>
      </c>
      <c r="R52" s="148">
        <f>(1+AN52)/(1+LOOKUP($B52,Prix!$B$6:$B$127,Prix!$K$6:$K$127))-1</f>
        <v>6.9999999999998952E-3</v>
      </c>
      <c r="S52" s="266">
        <f>(1+AO52)/(1+LOOKUP($B52,Prix!$B$6:$B$127,Prix!$K$6:$K$127))-1</f>
        <v>6.9999999999998952E-3</v>
      </c>
      <c r="T52" s="266">
        <f>(1+AP52)/(1+LOOKUP($B52,Prix!$B$6:$B$127,Prix!$K$6:$K$127))-1</f>
        <v>6.9999999999998952E-3</v>
      </c>
      <c r="U52" s="266">
        <f>(1+AQ52)/(1+LOOKUP($B52,Prix!$B$6:$B$127,Prix!$K$6:$K$127))-1</f>
        <v>6.9999999999998952E-3</v>
      </c>
      <c r="V52" s="266">
        <f>(1+AR52)/(1+LOOKUP($B52,Prix!$B$6:$B$127,Prix!$K$6:$K$127))-1</f>
        <v>6.9999527559991837E-3</v>
      </c>
      <c r="W52" s="266">
        <f>(1+AS52)/(1+LOOKUP($B52,Prix!$B$6:$B$127,Prix!$K$6:$K$127))-1</f>
        <v>7.3109611138755248E-3</v>
      </c>
      <c r="X52" s="266">
        <f>(1+AT52)/(1+LOOKUP($B52,Prix!$B$6:$B$127,Prix!$K$6:$K$127))-1</f>
        <v>6.9999999999998952E-3</v>
      </c>
      <c r="Y52" s="291">
        <f>(C52+1)*(1+Prix!I122)-1</f>
        <v>2.4622499999999992E-2</v>
      </c>
      <c r="Z52" s="117">
        <v>2.4750070825931836E-2</v>
      </c>
      <c r="AA52" s="117">
        <v>2.4750070825932058E-2</v>
      </c>
      <c r="AB52" s="117">
        <v>2.4622499999999992E-2</v>
      </c>
      <c r="AC52" s="117">
        <v>2.4622499999999992E-2</v>
      </c>
      <c r="AD52" s="117">
        <v>2.4622499999999992E-2</v>
      </c>
      <c r="AE52" s="117">
        <v>2.4622499999999992E-2</v>
      </c>
      <c r="AF52" s="117">
        <v>2.4622499999999992E-2</v>
      </c>
      <c r="AG52" s="117">
        <v>2.4622499999999992E-2</v>
      </c>
      <c r="AH52" s="117">
        <v>2.4622499999999992E-2</v>
      </c>
      <c r="AI52" s="117">
        <v>2.4622499999999992E-2</v>
      </c>
      <c r="AJ52" s="117">
        <v>2.4622499999999992E-2</v>
      </c>
      <c r="AK52" s="117">
        <v>2.4622499999999992E-2</v>
      </c>
      <c r="AL52" s="117">
        <v>2.4622499999999992E-2</v>
      </c>
      <c r="AM52" s="117">
        <v>2.4622499999999992E-2</v>
      </c>
      <c r="AN52" s="117">
        <v>2.4622499999999992E-2</v>
      </c>
      <c r="AO52" s="117">
        <v>2.4622499999999992E-2</v>
      </c>
      <c r="AP52" s="117">
        <v>2.4622499999999992E-2</v>
      </c>
      <c r="AQ52" s="117">
        <v>2.4622499999999992E-2</v>
      </c>
      <c r="AR52" s="117">
        <v>2.4622451929229294E-2</v>
      </c>
      <c r="AS52" s="117">
        <v>2.4938902933368423E-2</v>
      </c>
      <c r="AT52" s="120">
        <v>2.4622499999999992E-2</v>
      </c>
    </row>
    <row r="53" spans="2:46" x14ac:dyDescent="0.25">
      <c r="B53" s="146">
        <f t="shared" si="1"/>
        <v>2066</v>
      </c>
      <c r="C53" s="147">
        <v>6.9999999999999993E-3</v>
      </c>
      <c r="D53" s="148">
        <f>(1+Z53)/(1+LOOKUP($B53,Prix!$B$6:$B$127,Prix!$K$6:$K$127))-1</f>
        <v>7.1253767331025397E-3</v>
      </c>
      <c r="E53" s="148">
        <f>(1+AA53)/(1+LOOKUP($B53,Prix!$B$6:$B$127,Prix!$K$6:$K$127))-1</f>
        <v>7.1253767331027618E-3</v>
      </c>
      <c r="F53" s="148">
        <f>(1+AB53)/(1+LOOKUP($B53,Prix!$B$6:$B$127,Prix!$K$6:$K$127))-1</f>
        <v>6.9999999999998952E-3</v>
      </c>
      <c r="G53" s="148">
        <f>(1+AC53)/(1+LOOKUP($B53,Prix!$B$6:$B$127,Prix!$K$6:$K$127))-1</f>
        <v>6.9999999999998952E-3</v>
      </c>
      <c r="H53" s="148">
        <f>(1+AD53)/(1+LOOKUP($B53,Prix!$B$6:$B$127,Prix!$K$6:$K$127))-1</f>
        <v>6.9999999999998952E-3</v>
      </c>
      <c r="I53" s="148">
        <f>(1+AE53)/(1+LOOKUP($B53,Prix!$B$6:$B$127,Prix!$K$6:$K$127))-1</f>
        <v>6.9999999999998952E-3</v>
      </c>
      <c r="J53" s="148">
        <f>(1+AF53)/(1+LOOKUP($B53,Prix!$B$6:$B$127,Prix!$K$6:$K$127))-1</f>
        <v>6.9999999999998952E-3</v>
      </c>
      <c r="K53" s="148">
        <f>(1+AG53)/(1+LOOKUP($B53,Prix!$B$6:$B$127,Prix!$K$6:$K$127))-1</f>
        <v>6.9999999999998952E-3</v>
      </c>
      <c r="L53" s="148">
        <f>(1+AH53)/(1+LOOKUP($B53,Prix!$B$6:$B$127,Prix!$K$6:$K$127))-1</f>
        <v>6.9999999999998952E-3</v>
      </c>
      <c r="M53" s="148">
        <f>(1+AI53)/(1+LOOKUP($B53,Prix!$B$6:$B$127,Prix!$K$6:$K$127))-1</f>
        <v>6.9999999999998952E-3</v>
      </c>
      <c r="N53" s="148">
        <f>(1+AJ53)/(1+LOOKUP($B53,Prix!$B$6:$B$127,Prix!$K$6:$K$127))-1</f>
        <v>6.9999999999998952E-3</v>
      </c>
      <c r="O53" s="148">
        <f>(1+AK53)/(1+LOOKUP($B53,Prix!$B$6:$B$127,Prix!$K$6:$K$127))-1</f>
        <v>6.9999999999998952E-3</v>
      </c>
      <c r="P53" s="148">
        <f>(1+AL53)/(1+LOOKUP($B53,Prix!$B$6:$B$127,Prix!$K$6:$K$127))-1</f>
        <v>6.9999999999998952E-3</v>
      </c>
      <c r="Q53" s="148">
        <f>(1+AM53)/(1+LOOKUP($B53,Prix!$B$6:$B$127,Prix!$K$6:$K$127))-1</f>
        <v>6.9999999999998952E-3</v>
      </c>
      <c r="R53" s="148">
        <f>(1+AN53)/(1+LOOKUP($B53,Prix!$B$6:$B$127,Prix!$K$6:$K$127))-1</f>
        <v>6.9999999999998952E-3</v>
      </c>
      <c r="S53" s="266">
        <f>(1+AO53)/(1+LOOKUP($B53,Prix!$B$6:$B$127,Prix!$K$6:$K$127))-1</f>
        <v>6.9999999999998952E-3</v>
      </c>
      <c r="T53" s="266">
        <f>(1+AP53)/(1+LOOKUP($B53,Prix!$B$6:$B$127,Prix!$K$6:$K$127))-1</f>
        <v>6.9999999999998952E-3</v>
      </c>
      <c r="U53" s="266">
        <f>(1+AQ53)/(1+LOOKUP($B53,Prix!$B$6:$B$127,Prix!$K$6:$K$127))-1</f>
        <v>6.9999999999998952E-3</v>
      </c>
      <c r="V53" s="266">
        <f>(1+AR53)/(1+LOOKUP($B53,Prix!$B$6:$B$127,Prix!$K$6:$K$127))-1</f>
        <v>6.9998098071808457E-3</v>
      </c>
      <c r="W53" s="266">
        <f>(1+AS53)/(1+LOOKUP($B53,Prix!$B$6:$B$127,Prix!$K$6:$K$127))-1</f>
        <v>7.3109611138755248E-3</v>
      </c>
      <c r="X53" s="266">
        <f>(1+AT53)/(1+LOOKUP($B53,Prix!$B$6:$B$127,Prix!$K$6:$K$127))-1</f>
        <v>6.9999999999998952E-3</v>
      </c>
      <c r="Y53" s="291">
        <f>(C53+1)*(1+Prix!I123)-1</f>
        <v>2.4622499999999992E-2</v>
      </c>
      <c r="Z53" s="117">
        <v>2.4750070825931836E-2</v>
      </c>
      <c r="AA53" s="117">
        <v>2.4750070825932058E-2</v>
      </c>
      <c r="AB53" s="117">
        <v>2.4622499999999992E-2</v>
      </c>
      <c r="AC53" s="117">
        <v>2.4622499999999992E-2</v>
      </c>
      <c r="AD53" s="117">
        <v>2.4622499999999992E-2</v>
      </c>
      <c r="AE53" s="117">
        <v>2.4622499999999992E-2</v>
      </c>
      <c r="AF53" s="117">
        <v>2.4622499999999992E-2</v>
      </c>
      <c r="AG53" s="117">
        <v>2.4622499999999992E-2</v>
      </c>
      <c r="AH53" s="117">
        <v>2.4622499999999992E-2</v>
      </c>
      <c r="AI53" s="117">
        <v>2.4622499999999992E-2</v>
      </c>
      <c r="AJ53" s="117">
        <v>2.4622499999999992E-2</v>
      </c>
      <c r="AK53" s="117">
        <v>2.4622499999999992E-2</v>
      </c>
      <c r="AL53" s="117">
        <v>2.4622499999999992E-2</v>
      </c>
      <c r="AM53" s="117">
        <v>2.4622499999999992E-2</v>
      </c>
      <c r="AN53" s="117">
        <v>2.4622499999999992E-2</v>
      </c>
      <c r="AO53" s="117">
        <v>2.4622499999999992E-2</v>
      </c>
      <c r="AP53" s="117">
        <v>2.4622499999999992E-2</v>
      </c>
      <c r="AQ53" s="117">
        <v>2.4622499999999992E-2</v>
      </c>
      <c r="AR53" s="117">
        <v>2.4622306478806477E-2</v>
      </c>
      <c r="AS53" s="117">
        <v>2.4938902933368423E-2</v>
      </c>
      <c r="AT53" s="120">
        <v>2.4622499999999992E-2</v>
      </c>
    </row>
    <row r="54" spans="2:46" x14ac:dyDescent="0.25">
      <c r="B54" s="146">
        <f t="shared" si="1"/>
        <v>2067</v>
      </c>
      <c r="C54" s="147">
        <v>6.9999999999999993E-3</v>
      </c>
      <c r="D54" s="148">
        <f>(1+Z54)/(1+LOOKUP($B54,Prix!$B$6:$B$127,Prix!$K$6:$K$127))-1</f>
        <v>7.1253767331025397E-3</v>
      </c>
      <c r="E54" s="148">
        <f>(1+AA54)/(1+LOOKUP($B54,Prix!$B$6:$B$127,Prix!$K$6:$K$127))-1</f>
        <v>7.1253767331027618E-3</v>
      </c>
      <c r="F54" s="148">
        <f>(1+AB54)/(1+LOOKUP($B54,Prix!$B$6:$B$127,Prix!$K$6:$K$127))-1</f>
        <v>6.9999999999998952E-3</v>
      </c>
      <c r="G54" s="148">
        <f>(1+AC54)/(1+LOOKUP($B54,Prix!$B$6:$B$127,Prix!$K$6:$K$127))-1</f>
        <v>6.9999999999998952E-3</v>
      </c>
      <c r="H54" s="148">
        <f>(1+AD54)/(1+LOOKUP($B54,Prix!$B$6:$B$127,Prix!$K$6:$K$127))-1</f>
        <v>6.9999999999998952E-3</v>
      </c>
      <c r="I54" s="148">
        <f>(1+AE54)/(1+LOOKUP($B54,Prix!$B$6:$B$127,Prix!$K$6:$K$127))-1</f>
        <v>6.9999999999998952E-3</v>
      </c>
      <c r="J54" s="148">
        <f>(1+AF54)/(1+LOOKUP($B54,Prix!$B$6:$B$127,Prix!$K$6:$K$127))-1</f>
        <v>6.9999999999998952E-3</v>
      </c>
      <c r="K54" s="148">
        <f>(1+AG54)/(1+LOOKUP($B54,Prix!$B$6:$B$127,Prix!$K$6:$K$127))-1</f>
        <v>6.9999999999998952E-3</v>
      </c>
      <c r="L54" s="148">
        <f>(1+AH54)/(1+LOOKUP($B54,Prix!$B$6:$B$127,Prix!$K$6:$K$127))-1</f>
        <v>6.9999999999998952E-3</v>
      </c>
      <c r="M54" s="148">
        <f>(1+AI54)/(1+LOOKUP($B54,Prix!$B$6:$B$127,Prix!$K$6:$K$127))-1</f>
        <v>6.9999999999998952E-3</v>
      </c>
      <c r="N54" s="148">
        <f>(1+AJ54)/(1+LOOKUP($B54,Prix!$B$6:$B$127,Prix!$K$6:$K$127))-1</f>
        <v>6.9999999999998952E-3</v>
      </c>
      <c r="O54" s="148">
        <f>(1+AK54)/(1+LOOKUP($B54,Prix!$B$6:$B$127,Prix!$K$6:$K$127))-1</f>
        <v>6.9999999999998952E-3</v>
      </c>
      <c r="P54" s="148">
        <f>(1+AL54)/(1+LOOKUP($B54,Prix!$B$6:$B$127,Prix!$K$6:$K$127))-1</f>
        <v>6.9999999999998952E-3</v>
      </c>
      <c r="Q54" s="148">
        <f>(1+AM54)/(1+LOOKUP($B54,Prix!$B$6:$B$127,Prix!$K$6:$K$127))-1</f>
        <v>6.9999999999998952E-3</v>
      </c>
      <c r="R54" s="148">
        <f>(1+AN54)/(1+LOOKUP($B54,Prix!$B$6:$B$127,Prix!$K$6:$K$127))-1</f>
        <v>6.9999999999998952E-3</v>
      </c>
      <c r="S54" s="266">
        <f>(1+AO54)/(1+LOOKUP($B54,Prix!$B$6:$B$127,Prix!$K$6:$K$127))-1</f>
        <v>6.9999999999998952E-3</v>
      </c>
      <c r="T54" s="266">
        <f>(1+AP54)/(1+LOOKUP($B54,Prix!$B$6:$B$127,Prix!$K$6:$K$127))-1</f>
        <v>6.9999999999998952E-3</v>
      </c>
      <c r="U54" s="266">
        <f>(1+AQ54)/(1+LOOKUP($B54,Prix!$B$6:$B$127,Prix!$K$6:$K$127))-1</f>
        <v>6.9999999999998952E-3</v>
      </c>
      <c r="V54" s="266">
        <f>(1+AR54)/(1+LOOKUP($B54,Prix!$B$6:$B$127,Prix!$K$6:$K$127))-1</f>
        <v>6.9998428629114429E-3</v>
      </c>
      <c r="W54" s="266">
        <f>(1+AS54)/(1+LOOKUP($B54,Prix!$B$6:$B$127,Prix!$K$6:$K$127))-1</f>
        <v>7.3109611138755248E-3</v>
      </c>
      <c r="X54" s="266">
        <f>(1+AT54)/(1+LOOKUP($B54,Prix!$B$6:$B$127,Prix!$K$6:$K$127))-1</f>
        <v>6.9999999999998952E-3</v>
      </c>
      <c r="Y54" s="291">
        <f>(C54+1)*(1+Prix!I124)-1</f>
        <v>2.4622499999999992E-2</v>
      </c>
      <c r="Z54" s="117">
        <v>2.4750070825931836E-2</v>
      </c>
      <c r="AA54" s="117">
        <v>2.4750070825932058E-2</v>
      </c>
      <c r="AB54" s="117">
        <v>2.4622499999999992E-2</v>
      </c>
      <c r="AC54" s="117">
        <v>2.4622499999999992E-2</v>
      </c>
      <c r="AD54" s="117">
        <v>2.4622499999999992E-2</v>
      </c>
      <c r="AE54" s="117">
        <v>2.4622499999999992E-2</v>
      </c>
      <c r="AF54" s="117">
        <v>2.4622499999999992E-2</v>
      </c>
      <c r="AG54" s="117">
        <v>2.4622499999999992E-2</v>
      </c>
      <c r="AH54" s="117">
        <v>2.4622499999999992E-2</v>
      </c>
      <c r="AI54" s="117">
        <v>2.4622499999999992E-2</v>
      </c>
      <c r="AJ54" s="117">
        <v>2.4622499999999992E-2</v>
      </c>
      <c r="AK54" s="117">
        <v>2.4622499999999992E-2</v>
      </c>
      <c r="AL54" s="117">
        <v>2.4622499999999992E-2</v>
      </c>
      <c r="AM54" s="117">
        <v>2.4622499999999992E-2</v>
      </c>
      <c r="AN54" s="117">
        <v>2.4622499999999992E-2</v>
      </c>
      <c r="AO54" s="117">
        <v>2.4622499999999992E-2</v>
      </c>
      <c r="AP54" s="117">
        <v>2.4622499999999992E-2</v>
      </c>
      <c r="AQ54" s="117">
        <v>2.4622499999999992E-2</v>
      </c>
      <c r="AR54" s="117">
        <v>2.4622340113012564E-2</v>
      </c>
      <c r="AS54" s="117">
        <v>2.4938902933368423E-2</v>
      </c>
      <c r="AT54" s="120">
        <v>2.4622499999999992E-2</v>
      </c>
    </row>
    <row r="55" spans="2:46" x14ac:dyDescent="0.25">
      <c r="B55" s="146">
        <f t="shared" si="1"/>
        <v>2068</v>
      </c>
      <c r="C55" s="147">
        <v>6.9999999999999993E-3</v>
      </c>
      <c r="D55" s="148">
        <f>(1+Z55)/(1+LOOKUP($B55,Prix!$B$6:$B$127,Prix!$K$6:$K$127))-1</f>
        <v>7.1253767331025397E-3</v>
      </c>
      <c r="E55" s="148">
        <f>(1+AA55)/(1+LOOKUP($B55,Prix!$B$6:$B$127,Prix!$K$6:$K$127))-1</f>
        <v>7.1253767331027618E-3</v>
      </c>
      <c r="F55" s="148">
        <f>(1+AB55)/(1+LOOKUP($B55,Prix!$B$6:$B$127,Prix!$K$6:$K$127))-1</f>
        <v>6.9999999999998952E-3</v>
      </c>
      <c r="G55" s="148">
        <f>(1+AC55)/(1+LOOKUP($B55,Prix!$B$6:$B$127,Prix!$K$6:$K$127))-1</f>
        <v>6.9999999999998952E-3</v>
      </c>
      <c r="H55" s="148">
        <f>(1+AD55)/(1+LOOKUP($B55,Prix!$B$6:$B$127,Prix!$K$6:$K$127))-1</f>
        <v>6.9999999999998952E-3</v>
      </c>
      <c r="I55" s="148">
        <f>(1+AE55)/(1+LOOKUP($B55,Prix!$B$6:$B$127,Prix!$K$6:$K$127))-1</f>
        <v>6.9999999999998952E-3</v>
      </c>
      <c r="J55" s="148">
        <f>(1+AF55)/(1+LOOKUP($B55,Prix!$B$6:$B$127,Prix!$K$6:$K$127))-1</f>
        <v>6.9999999999998952E-3</v>
      </c>
      <c r="K55" s="148">
        <f>(1+AG55)/(1+LOOKUP($B55,Prix!$B$6:$B$127,Prix!$K$6:$K$127))-1</f>
        <v>6.9999999999998952E-3</v>
      </c>
      <c r="L55" s="148">
        <f>(1+AH55)/(1+LOOKUP($B55,Prix!$B$6:$B$127,Prix!$K$6:$K$127))-1</f>
        <v>6.9999999999998952E-3</v>
      </c>
      <c r="M55" s="148">
        <f>(1+AI55)/(1+LOOKUP($B55,Prix!$B$6:$B$127,Prix!$K$6:$K$127))-1</f>
        <v>6.9999999999998952E-3</v>
      </c>
      <c r="N55" s="148">
        <f>(1+AJ55)/(1+LOOKUP($B55,Prix!$B$6:$B$127,Prix!$K$6:$K$127))-1</f>
        <v>6.9999999999998952E-3</v>
      </c>
      <c r="O55" s="148">
        <f>(1+AK55)/(1+LOOKUP($B55,Prix!$B$6:$B$127,Prix!$K$6:$K$127))-1</f>
        <v>6.9999999999998952E-3</v>
      </c>
      <c r="P55" s="148">
        <f>(1+AL55)/(1+LOOKUP($B55,Prix!$B$6:$B$127,Prix!$K$6:$K$127))-1</f>
        <v>6.9999999999998952E-3</v>
      </c>
      <c r="Q55" s="148">
        <f>(1+AM55)/(1+LOOKUP($B55,Prix!$B$6:$B$127,Prix!$K$6:$K$127))-1</f>
        <v>6.9999999999998952E-3</v>
      </c>
      <c r="R55" s="148">
        <f>(1+AN55)/(1+LOOKUP($B55,Prix!$B$6:$B$127,Prix!$K$6:$K$127))-1</f>
        <v>6.9999999999998952E-3</v>
      </c>
      <c r="S55" s="266">
        <f>(1+AO55)/(1+LOOKUP($B55,Prix!$B$6:$B$127,Prix!$K$6:$K$127))-1</f>
        <v>6.9999999999998952E-3</v>
      </c>
      <c r="T55" s="266">
        <f>(1+AP55)/(1+LOOKUP($B55,Prix!$B$6:$B$127,Prix!$K$6:$K$127))-1</f>
        <v>6.9999999999998952E-3</v>
      </c>
      <c r="U55" s="266">
        <f>(1+AQ55)/(1+LOOKUP($B55,Prix!$B$6:$B$127,Prix!$K$6:$K$127))-1</f>
        <v>6.9999999999998952E-3</v>
      </c>
      <c r="V55" s="266">
        <f>(1+AR55)/(1+LOOKUP($B55,Prix!$B$6:$B$127,Prix!$K$6:$K$127))-1</f>
        <v>6.9998578021499558E-3</v>
      </c>
      <c r="W55" s="266">
        <f>(1+AS55)/(1+LOOKUP($B55,Prix!$B$6:$B$127,Prix!$K$6:$K$127))-1</f>
        <v>7.3109611138755248E-3</v>
      </c>
      <c r="X55" s="266">
        <f>(1+AT55)/(1+LOOKUP($B55,Prix!$B$6:$B$127,Prix!$K$6:$K$127))-1</f>
        <v>6.9999999999998952E-3</v>
      </c>
      <c r="Y55" s="291">
        <f>(C55+1)*(1+Prix!I125)-1</f>
        <v>2.4622499999999992E-2</v>
      </c>
      <c r="Z55" s="117">
        <v>2.4750070825931836E-2</v>
      </c>
      <c r="AA55" s="117">
        <v>2.4750070825932058E-2</v>
      </c>
      <c r="AB55" s="117">
        <v>2.4622499999999992E-2</v>
      </c>
      <c r="AC55" s="117">
        <v>2.4622499999999992E-2</v>
      </c>
      <c r="AD55" s="117">
        <v>2.4622499999999992E-2</v>
      </c>
      <c r="AE55" s="117">
        <v>2.4622499999999992E-2</v>
      </c>
      <c r="AF55" s="117">
        <v>2.4622499999999992E-2</v>
      </c>
      <c r="AG55" s="117">
        <v>2.4622499999999992E-2</v>
      </c>
      <c r="AH55" s="117">
        <v>2.4622499999999992E-2</v>
      </c>
      <c r="AI55" s="117">
        <v>2.4622499999999992E-2</v>
      </c>
      <c r="AJ55" s="117">
        <v>2.4622499999999992E-2</v>
      </c>
      <c r="AK55" s="117">
        <v>2.4622499999999992E-2</v>
      </c>
      <c r="AL55" s="117">
        <v>2.4622499999999992E-2</v>
      </c>
      <c r="AM55" s="117">
        <v>2.4622499999999992E-2</v>
      </c>
      <c r="AN55" s="117">
        <v>2.4622499999999992E-2</v>
      </c>
      <c r="AO55" s="117">
        <v>2.4622499999999992E-2</v>
      </c>
      <c r="AP55" s="117">
        <v>2.4622499999999992E-2</v>
      </c>
      <c r="AQ55" s="117">
        <v>2.4622499999999992E-2</v>
      </c>
      <c r="AR55" s="117">
        <v>2.4622355313687727E-2</v>
      </c>
      <c r="AS55" s="117">
        <v>2.4938902933368423E-2</v>
      </c>
      <c r="AT55" s="120">
        <v>2.4622499999999992E-2</v>
      </c>
    </row>
    <row r="56" spans="2:46" x14ac:dyDescent="0.25">
      <c r="B56" s="146">
        <f t="shared" si="1"/>
        <v>2069</v>
      </c>
      <c r="C56" s="147">
        <v>6.9999999999999993E-3</v>
      </c>
      <c r="D56" s="148">
        <f>(1+Z56)/(1+LOOKUP($B56,Prix!$B$6:$B$127,Prix!$K$6:$K$127))-1</f>
        <v>7.1253767331025397E-3</v>
      </c>
      <c r="E56" s="148">
        <f>(1+AA56)/(1+LOOKUP($B56,Prix!$B$6:$B$127,Prix!$K$6:$K$127))-1</f>
        <v>7.1253767331027618E-3</v>
      </c>
      <c r="F56" s="148">
        <f>(1+AB56)/(1+LOOKUP($B56,Prix!$B$6:$B$127,Prix!$K$6:$K$127))-1</f>
        <v>6.9999999999998952E-3</v>
      </c>
      <c r="G56" s="148">
        <f>(1+AC56)/(1+LOOKUP($B56,Prix!$B$6:$B$127,Prix!$K$6:$K$127))-1</f>
        <v>6.9999999999998952E-3</v>
      </c>
      <c r="H56" s="148">
        <f>(1+AD56)/(1+LOOKUP($B56,Prix!$B$6:$B$127,Prix!$K$6:$K$127))-1</f>
        <v>6.9999999999998952E-3</v>
      </c>
      <c r="I56" s="148">
        <f>(1+AE56)/(1+LOOKUP($B56,Prix!$B$6:$B$127,Prix!$K$6:$K$127))-1</f>
        <v>6.9999999999998952E-3</v>
      </c>
      <c r="J56" s="148">
        <f>(1+AF56)/(1+LOOKUP($B56,Prix!$B$6:$B$127,Prix!$K$6:$K$127))-1</f>
        <v>6.9999999999998952E-3</v>
      </c>
      <c r="K56" s="148">
        <f>(1+AG56)/(1+LOOKUP($B56,Prix!$B$6:$B$127,Prix!$K$6:$K$127))-1</f>
        <v>6.9999999999998952E-3</v>
      </c>
      <c r="L56" s="148">
        <f>(1+AH56)/(1+LOOKUP($B56,Prix!$B$6:$B$127,Prix!$K$6:$K$127))-1</f>
        <v>6.9999999999998952E-3</v>
      </c>
      <c r="M56" s="148">
        <f>(1+AI56)/(1+LOOKUP($B56,Prix!$B$6:$B$127,Prix!$K$6:$K$127))-1</f>
        <v>6.9999999999998952E-3</v>
      </c>
      <c r="N56" s="148">
        <f>(1+AJ56)/(1+LOOKUP($B56,Prix!$B$6:$B$127,Prix!$K$6:$K$127))-1</f>
        <v>6.9999999999998952E-3</v>
      </c>
      <c r="O56" s="148">
        <f>(1+AK56)/(1+LOOKUP($B56,Prix!$B$6:$B$127,Prix!$K$6:$K$127))-1</f>
        <v>6.9999999999998952E-3</v>
      </c>
      <c r="P56" s="148">
        <f>(1+AL56)/(1+LOOKUP($B56,Prix!$B$6:$B$127,Prix!$K$6:$K$127))-1</f>
        <v>6.9999999999998952E-3</v>
      </c>
      <c r="Q56" s="148">
        <f>(1+AM56)/(1+LOOKUP($B56,Prix!$B$6:$B$127,Prix!$K$6:$K$127))-1</f>
        <v>6.9999999999998952E-3</v>
      </c>
      <c r="R56" s="148">
        <f>(1+AN56)/(1+LOOKUP($B56,Prix!$B$6:$B$127,Prix!$K$6:$K$127))-1</f>
        <v>6.9999999999998952E-3</v>
      </c>
      <c r="S56" s="266">
        <f>(1+AO56)/(1+LOOKUP($B56,Prix!$B$6:$B$127,Prix!$K$6:$K$127))-1</f>
        <v>6.9999999999998952E-3</v>
      </c>
      <c r="T56" s="266">
        <f>(1+AP56)/(1+LOOKUP($B56,Prix!$B$6:$B$127,Prix!$K$6:$K$127))-1</f>
        <v>6.9999999999998952E-3</v>
      </c>
      <c r="U56" s="266">
        <f>(1+AQ56)/(1+LOOKUP($B56,Prix!$B$6:$B$127,Prix!$K$6:$K$127))-1</f>
        <v>6.9999999999998952E-3</v>
      </c>
      <c r="V56" s="266">
        <f>(1+AR56)/(1+LOOKUP($B56,Prix!$B$6:$B$127,Prix!$K$6:$K$127))-1</f>
        <v>6.9998316207975364E-3</v>
      </c>
      <c r="W56" s="266">
        <f>(1+AS56)/(1+LOOKUP($B56,Prix!$B$6:$B$127,Prix!$K$6:$K$127))-1</f>
        <v>7.3109611138755248E-3</v>
      </c>
      <c r="X56" s="266">
        <f>(1+AT56)/(1+LOOKUP($B56,Prix!$B$6:$B$127,Prix!$K$6:$K$127))-1</f>
        <v>6.9999999999998952E-3</v>
      </c>
      <c r="Y56" s="291">
        <f>(C56+1)*(1+Prix!I126)-1</f>
        <v>2.4622499999999992E-2</v>
      </c>
      <c r="Z56" s="117">
        <v>2.4750070825931836E-2</v>
      </c>
      <c r="AA56" s="117">
        <v>2.4750070825932058E-2</v>
      </c>
      <c r="AB56" s="117">
        <v>2.4622499999999992E-2</v>
      </c>
      <c r="AC56" s="117">
        <v>2.4622499999999992E-2</v>
      </c>
      <c r="AD56" s="117">
        <v>2.4622499999999992E-2</v>
      </c>
      <c r="AE56" s="117">
        <v>2.4622499999999992E-2</v>
      </c>
      <c r="AF56" s="117">
        <v>2.4622499999999992E-2</v>
      </c>
      <c r="AG56" s="117">
        <v>2.4622499999999992E-2</v>
      </c>
      <c r="AH56" s="117">
        <v>2.4622499999999992E-2</v>
      </c>
      <c r="AI56" s="117">
        <v>2.4622499999999992E-2</v>
      </c>
      <c r="AJ56" s="117">
        <v>2.4622499999999992E-2</v>
      </c>
      <c r="AK56" s="117">
        <v>2.4622499999999992E-2</v>
      </c>
      <c r="AL56" s="117">
        <v>2.4622499999999992E-2</v>
      </c>
      <c r="AM56" s="117">
        <v>2.4622499999999992E-2</v>
      </c>
      <c r="AN56" s="117">
        <v>2.4622499999999992E-2</v>
      </c>
      <c r="AO56" s="117">
        <v>2.4622499999999992E-2</v>
      </c>
      <c r="AP56" s="117">
        <v>2.4622499999999992E-2</v>
      </c>
      <c r="AQ56" s="117">
        <v>2.4622499999999992E-2</v>
      </c>
      <c r="AR56" s="117">
        <v>2.4622328674161587E-2</v>
      </c>
      <c r="AS56" s="117">
        <v>2.4938902933368423E-2</v>
      </c>
      <c r="AT56" s="120">
        <v>2.4622499999999992E-2</v>
      </c>
    </row>
    <row r="57" spans="2:46" ht="15.75" thickBot="1" x14ac:dyDescent="0.3">
      <c r="B57" s="149">
        <f t="shared" si="1"/>
        <v>2070</v>
      </c>
      <c r="C57" s="150">
        <v>6.9999999999999993E-3</v>
      </c>
      <c r="D57" s="151">
        <f>(1+Z57)/(1+LOOKUP($B57,Prix!$B$6:$B$127,Prix!$K$6:$K$127))-1</f>
        <v>7.1253767331025397E-3</v>
      </c>
      <c r="E57" s="151">
        <f>(1+AA57)/(1+LOOKUP($B57,Prix!$B$6:$B$127,Prix!$K$6:$K$127))-1</f>
        <v>7.1253767331027618E-3</v>
      </c>
      <c r="F57" s="151">
        <f>(1+AB57)/(1+LOOKUP($B57,Prix!$B$6:$B$127,Prix!$K$6:$K$127))-1</f>
        <v>6.9999999999998952E-3</v>
      </c>
      <c r="G57" s="151">
        <f>(1+AC57)/(1+LOOKUP($B57,Prix!$B$6:$B$127,Prix!$K$6:$K$127))-1</f>
        <v>6.9999999999998952E-3</v>
      </c>
      <c r="H57" s="151">
        <f>(1+AD57)/(1+LOOKUP($B57,Prix!$B$6:$B$127,Prix!$K$6:$K$127))-1</f>
        <v>6.9999999999998952E-3</v>
      </c>
      <c r="I57" s="151">
        <f>(1+AE57)/(1+LOOKUP($B57,Prix!$B$6:$B$127,Prix!$K$6:$K$127))-1</f>
        <v>6.9999999999998952E-3</v>
      </c>
      <c r="J57" s="151">
        <f>(1+AF57)/(1+LOOKUP($B57,Prix!$B$6:$B$127,Prix!$K$6:$K$127))-1</f>
        <v>6.9999999999998952E-3</v>
      </c>
      <c r="K57" s="151">
        <f>(1+AG57)/(1+LOOKUP($B57,Prix!$B$6:$B$127,Prix!$K$6:$K$127))-1</f>
        <v>6.9999999999998952E-3</v>
      </c>
      <c r="L57" s="151">
        <f>(1+AH57)/(1+LOOKUP($B57,Prix!$B$6:$B$127,Prix!$K$6:$K$127))-1</f>
        <v>6.9999999999998952E-3</v>
      </c>
      <c r="M57" s="151">
        <f>(1+AI57)/(1+LOOKUP($B57,Prix!$B$6:$B$127,Prix!$K$6:$K$127))-1</f>
        <v>6.9999999999998952E-3</v>
      </c>
      <c r="N57" s="151">
        <f>(1+AJ57)/(1+LOOKUP($B57,Prix!$B$6:$B$127,Prix!$K$6:$K$127))-1</f>
        <v>6.9999999999998952E-3</v>
      </c>
      <c r="O57" s="151">
        <f>(1+AK57)/(1+LOOKUP($B57,Prix!$B$6:$B$127,Prix!$K$6:$K$127))-1</f>
        <v>6.9999999999998952E-3</v>
      </c>
      <c r="P57" s="151">
        <f>(1+AL57)/(1+LOOKUP($B57,Prix!$B$6:$B$127,Prix!$K$6:$K$127))-1</f>
        <v>6.9999999999998952E-3</v>
      </c>
      <c r="Q57" s="151">
        <f>(1+AM57)/(1+LOOKUP($B57,Prix!$B$6:$B$127,Prix!$K$6:$K$127))-1</f>
        <v>6.9999999999998952E-3</v>
      </c>
      <c r="R57" s="151">
        <f>(1+AN57)/(1+LOOKUP($B57,Prix!$B$6:$B$127,Prix!$K$6:$K$127))-1</f>
        <v>6.9999999999998952E-3</v>
      </c>
      <c r="S57" s="267">
        <f>(1+AO57)/(1+LOOKUP($B57,Prix!$B$6:$B$127,Prix!$K$6:$K$127))-1</f>
        <v>6.9999999999998952E-3</v>
      </c>
      <c r="T57" s="267">
        <f>(1+AP57)/(1+LOOKUP($B57,Prix!$B$6:$B$127,Prix!$K$6:$K$127))-1</f>
        <v>6.9999999999998952E-3</v>
      </c>
      <c r="U57" s="267">
        <f>(1+AQ57)/(1+LOOKUP($B57,Prix!$B$6:$B$127,Prix!$K$6:$K$127))-1</f>
        <v>6.9999999999998952E-3</v>
      </c>
      <c r="V57" s="267">
        <f>(1+AR57)/(1+LOOKUP($B57,Prix!$B$6:$B$127,Prix!$K$6:$K$127))-1</f>
        <v>7.0000689395544047E-3</v>
      </c>
      <c r="W57" s="267">
        <f>(1+AS57)/(1+LOOKUP($B57,Prix!$B$6:$B$127,Prix!$K$6:$K$127))-1</f>
        <v>7.3109611138755248E-3</v>
      </c>
      <c r="X57" s="267">
        <f>(1+AT57)/(1+LOOKUP($B57,Prix!$B$6:$B$127,Prix!$K$6:$K$127))-1</f>
        <v>6.9999999999998952E-3</v>
      </c>
      <c r="Y57" s="292">
        <f>(C57+1)*(1+Prix!I127)-1</f>
        <v>2.4622499999999992E-2</v>
      </c>
      <c r="Z57" s="125">
        <v>2.4750070825931836E-2</v>
      </c>
      <c r="AA57" s="125">
        <v>2.4750070825932058E-2</v>
      </c>
      <c r="AB57" s="125">
        <v>2.4622499999999992E-2</v>
      </c>
      <c r="AC57" s="125">
        <v>2.4622499999999992E-2</v>
      </c>
      <c r="AD57" s="125">
        <v>2.4622499999999992E-2</v>
      </c>
      <c r="AE57" s="125">
        <v>2.4622499999999992E-2</v>
      </c>
      <c r="AF57" s="125">
        <v>2.4622499999999992E-2</v>
      </c>
      <c r="AG57" s="125">
        <v>2.4622499999999992E-2</v>
      </c>
      <c r="AH57" s="125">
        <v>2.4622499999999992E-2</v>
      </c>
      <c r="AI57" s="125">
        <v>2.4622499999999992E-2</v>
      </c>
      <c r="AJ57" s="125">
        <v>2.4622499999999992E-2</v>
      </c>
      <c r="AK57" s="125">
        <v>2.4622499999999992E-2</v>
      </c>
      <c r="AL57" s="125">
        <v>2.4622499999999992E-2</v>
      </c>
      <c r="AM57" s="125">
        <v>2.4622499999999992E-2</v>
      </c>
      <c r="AN57" s="125">
        <v>2.4622499999999992E-2</v>
      </c>
      <c r="AO57" s="125">
        <v>2.4622499999999992E-2</v>
      </c>
      <c r="AP57" s="125">
        <v>2.4622499999999992E-2</v>
      </c>
      <c r="AQ57" s="125">
        <v>2.4622499999999992E-2</v>
      </c>
      <c r="AR57" s="125">
        <v>2.4622570145996781E-2</v>
      </c>
      <c r="AS57" s="125">
        <v>2.4938902933368423E-2</v>
      </c>
      <c r="AT57" s="127">
        <v>2.4622499999999992E-2</v>
      </c>
    </row>
  </sheetData>
  <mergeCells count="3">
    <mergeCell ref="B4:B5"/>
    <mergeCell ref="C4:X4"/>
    <mergeCell ref="Y4:AT4"/>
  </mergeCells>
  <pageMargins left="0.7" right="0.7" top="0.75" bottom="0.75" header="0.3" footer="0.3"/>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AT57"/>
  <sheetViews>
    <sheetView topLeftCell="A25" zoomScaleNormal="100" workbookViewId="0">
      <selection activeCell="K3" sqref="K3"/>
    </sheetView>
  </sheetViews>
  <sheetFormatPr baseColWidth="10" defaultColWidth="10.85546875" defaultRowHeight="15" x14ac:dyDescent="0.25"/>
  <cols>
    <col min="1" max="1" width="2.42578125" style="1" customWidth="1"/>
    <col min="2" max="2" width="7.7109375" style="1" customWidth="1"/>
    <col min="3" max="3" width="10.85546875" style="2"/>
    <col min="4" max="4" width="11.7109375" style="3" customWidth="1"/>
    <col min="5" max="25" width="10.85546875" style="3"/>
    <col min="26" max="16384" width="10.85546875" style="1"/>
  </cols>
  <sheetData>
    <row r="1" spans="2:46" ht="23.25" x14ac:dyDescent="0.35">
      <c r="B1" s="58" t="s">
        <v>1</v>
      </c>
    </row>
    <row r="3" spans="2:46" ht="15.75" thickBot="1" x14ac:dyDescent="0.3">
      <c r="B3" s="207" t="s">
        <v>99</v>
      </c>
      <c r="C3" s="4"/>
      <c r="D3" s="5"/>
      <c r="E3" s="5"/>
      <c r="F3" s="5"/>
      <c r="G3" s="5"/>
      <c r="H3" s="5"/>
      <c r="I3" s="5"/>
      <c r="J3" s="215"/>
      <c r="K3" s="162"/>
      <c r="L3" s="162"/>
      <c r="M3" s="162"/>
      <c r="N3" s="162"/>
      <c r="O3" s="162"/>
      <c r="P3" s="162"/>
      <c r="Q3" s="162"/>
      <c r="R3" s="162"/>
      <c r="S3" s="162"/>
      <c r="T3" s="162"/>
      <c r="U3" s="162"/>
      <c r="V3" s="162"/>
      <c r="W3" s="162"/>
      <c r="X3" s="162"/>
      <c r="Y3" s="162"/>
      <c r="Z3" s="162"/>
      <c r="AA3" s="162"/>
      <c r="AB3" s="162"/>
      <c r="AC3" s="162"/>
    </row>
    <row r="4" spans="2:46" ht="27.75" customHeight="1" x14ac:dyDescent="0.2">
      <c r="B4" s="400" t="s">
        <v>0</v>
      </c>
      <c r="C4" s="402" t="s">
        <v>4</v>
      </c>
      <c r="D4" s="403"/>
      <c r="E4" s="403"/>
      <c r="F4" s="403"/>
      <c r="G4" s="403"/>
      <c r="H4" s="403"/>
      <c r="I4" s="403"/>
      <c r="J4" s="403"/>
      <c r="K4" s="403"/>
      <c r="L4" s="403"/>
      <c r="M4" s="403"/>
      <c r="N4" s="403"/>
      <c r="O4" s="403"/>
      <c r="P4" s="403"/>
      <c r="Q4" s="403"/>
      <c r="R4" s="403"/>
      <c r="S4" s="403"/>
      <c r="T4" s="403"/>
      <c r="U4" s="403"/>
      <c r="V4" s="403"/>
      <c r="W4" s="403"/>
      <c r="X4" s="403"/>
      <c r="Y4" s="404" t="s">
        <v>3</v>
      </c>
      <c r="Z4" s="403"/>
      <c r="AA4" s="403"/>
      <c r="AB4" s="403"/>
      <c r="AC4" s="403"/>
      <c r="AD4" s="403"/>
      <c r="AE4" s="403"/>
      <c r="AF4" s="403"/>
      <c r="AG4" s="403"/>
      <c r="AH4" s="403"/>
      <c r="AI4" s="403"/>
      <c r="AJ4" s="403"/>
      <c r="AK4" s="403"/>
      <c r="AL4" s="403"/>
      <c r="AM4" s="403"/>
      <c r="AN4" s="403"/>
      <c r="AO4" s="403"/>
      <c r="AP4" s="403"/>
      <c r="AQ4" s="403"/>
      <c r="AR4" s="403"/>
      <c r="AS4" s="403"/>
      <c r="AT4" s="405"/>
    </row>
    <row r="5" spans="2:46" s="6" customFormat="1" ht="44.25" customHeight="1" thickBot="1" x14ac:dyDescent="0.25">
      <c r="B5" s="401"/>
      <c r="C5" s="7" t="s">
        <v>2</v>
      </c>
      <c r="D5" s="8" t="str">
        <f>Z5</f>
        <v>CNAV</v>
      </c>
      <c r="E5" s="8" t="str">
        <f t="shared" ref="E5:X5" si="0">AA5</f>
        <v>MSA_SA</v>
      </c>
      <c r="F5" s="8" t="str">
        <f t="shared" si="0"/>
        <v>FPE civils et militaires</v>
      </c>
      <c r="G5" s="8" t="str">
        <f t="shared" si="0"/>
        <v>FSPOEIE</v>
      </c>
      <c r="H5" s="8" t="str">
        <f t="shared" si="0"/>
        <v>CNRACL</v>
      </c>
      <c r="I5" s="8" t="str">
        <f t="shared" si="0"/>
        <v>CANSSM</v>
      </c>
      <c r="J5" s="8" t="str">
        <f t="shared" si="0"/>
        <v>SNCF</v>
      </c>
      <c r="K5" s="8" t="str">
        <f t="shared" si="0"/>
        <v>RATP</v>
      </c>
      <c r="L5" s="8" t="str">
        <f t="shared" si="0"/>
        <v>ENIM</v>
      </c>
      <c r="M5" s="8" t="str">
        <f t="shared" si="0"/>
        <v>CNIEG</v>
      </c>
      <c r="N5" s="8" t="str">
        <f t="shared" si="0"/>
        <v>CRPCEN</v>
      </c>
      <c r="O5" s="8" t="str">
        <f t="shared" si="0"/>
        <v>BDF</v>
      </c>
      <c r="P5" s="8" t="str">
        <f t="shared" si="0"/>
        <v>MSA_EXA</v>
      </c>
      <c r="Q5" s="8" t="str">
        <f t="shared" si="0"/>
        <v>Régime général des non salariés</v>
      </c>
      <c r="R5" s="8" t="str">
        <f t="shared" si="0"/>
        <v>Auto-entrepreneurs SSI</v>
      </c>
      <c r="S5" s="265" t="str">
        <f t="shared" si="0"/>
        <v>CNAVPL_RB</v>
      </c>
      <c r="T5" s="265" t="str">
        <f t="shared" si="0"/>
        <v>Auto-entrepreneurs CNAVPL</v>
      </c>
      <c r="U5" s="265" t="str">
        <f t="shared" si="0"/>
        <v>CNBF_RB</v>
      </c>
      <c r="V5" s="265" t="str">
        <f t="shared" si="0"/>
        <v>CRPNPAC</v>
      </c>
      <c r="W5" s="265" t="str">
        <f t="shared" si="0"/>
        <v>AGIRC-ARRCO</v>
      </c>
      <c r="X5" s="265" t="str">
        <f t="shared" si="0"/>
        <v>IRCANTEC</v>
      </c>
      <c r="Y5" s="290" t="str">
        <f>C5</f>
        <v>SMPT Ensemble</v>
      </c>
      <c r="Z5" s="8" t="s">
        <v>50</v>
      </c>
      <c r="AA5" s="8" t="s">
        <v>78</v>
      </c>
      <c r="AB5" s="8" t="s">
        <v>61</v>
      </c>
      <c r="AC5" s="8" t="s">
        <v>51</v>
      </c>
      <c r="AD5" s="8" t="s">
        <v>52</v>
      </c>
      <c r="AE5" s="8" t="s">
        <v>53</v>
      </c>
      <c r="AF5" s="8" t="s">
        <v>54</v>
      </c>
      <c r="AG5" s="8" t="s">
        <v>55</v>
      </c>
      <c r="AH5" s="8" t="s">
        <v>56</v>
      </c>
      <c r="AI5" s="8" t="s">
        <v>57</v>
      </c>
      <c r="AJ5" s="8" t="s">
        <v>58</v>
      </c>
      <c r="AK5" s="8" t="s">
        <v>59</v>
      </c>
      <c r="AL5" s="8" t="s">
        <v>79</v>
      </c>
      <c r="AM5" s="8" t="s">
        <v>80</v>
      </c>
      <c r="AN5" s="8" t="s">
        <v>88</v>
      </c>
      <c r="AO5" s="265" t="s">
        <v>81</v>
      </c>
      <c r="AP5" s="265" t="s">
        <v>92</v>
      </c>
      <c r="AQ5" s="265" t="s">
        <v>82</v>
      </c>
      <c r="AR5" s="265" t="s">
        <v>89</v>
      </c>
      <c r="AS5" s="265" t="s">
        <v>91</v>
      </c>
      <c r="AT5" s="9" t="s">
        <v>90</v>
      </c>
    </row>
    <row r="6" spans="2:46" x14ac:dyDescent="0.25">
      <c r="B6" s="346">
        <v>2019</v>
      </c>
      <c r="C6" s="347">
        <v>6.0999999999999995E-3</v>
      </c>
      <c r="D6" s="348"/>
      <c r="E6" s="348"/>
      <c r="F6" s="348"/>
      <c r="G6" s="348"/>
      <c r="H6" s="348"/>
      <c r="I6" s="348"/>
      <c r="J6" s="348"/>
      <c r="K6" s="348"/>
      <c r="L6" s="348"/>
      <c r="M6" s="348"/>
      <c r="N6" s="348"/>
      <c r="O6" s="348"/>
      <c r="P6" s="348"/>
      <c r="Q6" s="348"/>
      <c r="R6" s="349"/>
      <c r="S6" s="349"/>
      <c r="T6" s="349"/>
      <c r="U6" s="349"/>
      <c r="V6" s="349"/>
      <c r="W6" s="349"/>
      <c r="X6" s="349"/>
      <c r="Y6" s="350"/>
      <c r="Z6" s="351"/>
      <c r="AA6" s="351"/>
      <c r="AB6" s="351"/>
      <c r="AC6" s="351"/>
      <c r="AD6" s="351"/>
      <c r="AE6" s="351"/>
      <c r="AF6" s="351"/>
      <c r="AG6" s="351"/>
      <c r="AH6" s="351"/>
      <c r="AI6" s="351"/>
      <c r="AJ6" s="351"/>
      <c r="AK6" s="351"/>
      <c r="AL6" s="351"/>
      <c r="AM6" s="351"/>
      <c r="AN6" s="351"/>
      <c r="AO6" s="351"/>
      <c r="AP6" s="351"/>
      <c r="AQ6" s="351"/>
      <c r="AR6" s="351"/>
      <c r="AS6" s="351"/>
      <c r="AT6" s="352"/>
    </row>
    <row r="7" spans="2:46" x14ac:dyDescent="0.25">
      <c r="B7" s="146">
        <f t="shared" ref="B7:B57" si="1">B6+1</f>
        <v>2020</v>
      </c>
      <c r="C7" s="147">
        <v>-3.78E-2</v>
      </c>
      <c r="D7" s="148">
        <f>(1+Z7)/(1+LOOKUP($B7,Prix!$B$6:$B$127,Prix!$L$6:$L$127))-1</f>
        <v>-5.0256001145803531E-2</v>
      </c>
      <c r="E7" s="148">
        <f>(1+AA7)/(1+LOOKUP($B7,Prix!$B$6:$B$127,Prix!$L$6:$L$127))-1</f>
        <v>-5.079443815181317E-2</v>
      </c>
      <c r="F7" s="148">
        <f>(1+AB7)/(1+LOOKUP($B7,Prix!$B$6:$B$127,Prix!$L$6:$L$127))-1</f>
        <v>7.7779240881183931E-3</v>
      </c>
      <c r="G7" s="148">
        <f>(1+AC7)/(1+LOOKUP($B7,Prix!$B$6:$B$127,Prix!$L$6:$L$127))-1</f>
        <v>-6.040713161326039E-5</v>
      </c>
      <c r="H7" s="148">
        <f>(1+AD7)/(1+LOOKUP($B7,Prix!$B$6:$B$127,Prix!$L$6:$L$127))-1</f>
        <v>1.1024165537308006E-2</v>
      </c>
      <c r="I7" s="148">
        <f>(1+AE7)/(1+LOOKUP($B7,Prix!$B$6:$B$127,Prix!$L$6:$L$127))-1</f>
        <v>-1.5812891950583885E-2</v>
      </c>
      <c r="J7" s="148">
        <f>(1+AF7)/(1+LOOKUP($B7,Prix!$B$6:$B$127,Prix!$L$6:$L$127))-1</f>
        <v>-8.2249345423992981E-2</v>
      </c>
      <c r="K7" s="148">
        <f>(1+AG7)/(1+LOOKUP($B7,Prix!$B$6:$B$127,Prix!$L$6:$L$127))-1</f>
        <v>-6.8992429062673E-2</v>
      </c>
      <c r="L7" s="148">
        <f>(1+AH7)/(1+LOOKUP($B7,Prix!$B$6:$B$127,Prix!$L$6:$L$127))-1</f>
        <v>-2.599229016062754E-2</v>
      </c>
      <c r="M7" s="148">
        <f>(1+AI7)/(1+LOOKUP($B7,Prix!$B$6:$B$127,Prix!$L$6:$L$127))-1</f>
        <v>-1.4316741402334521E-2</v>
      </c>
      <c r="N7" s="148">
        <f>(1+AJ7)/(1+LOOKUP($B7,Prix!$B$6:$B$127,Prix!$L$6:$L$127))-1</f>
        <v>-9.0723690773885535E-2</v>
      </c>
      <c r="O7" s="148">
        <f>(1+AK7)/(1+LOOKUP($B7,Prix!$B$6:$B$127,Prix!$L$6:$L$127))-1</f>
        <v>1.9341186358811546E-2</v>
      </c>
      <c r="P7" s="148">
        <f>(1+AL7)/(1+LOOKUP($B7,Prix!$B$6:$B$127,Prix!$L$6:$L$127))-1</f>
        <v>1.4448122129930629E-2</v>
      </c>
      <c r="Q7" s="148">
        <f>(1+AM7)/(1+LOOKUP($B7,Prix!$B$6:$B$127,Prix!$L$6:$L$127))-1</f>
        <v>-2.8225186344183362E-2</v>
      </c>
      <c r="R7" s="148">
        <f>(1+AN7)/(1+LOOKUP($B7,Prix!$B$6:$B$127,Prix!$L$6:$L$127))-1</f>
        <v>0.44483181144179418</v>
      </c>
      <c r="S7" s="266">
        <f>(1+AO7)/(1+LOOKUP($B7,Prix!$B$6:$B$127,Prix!$L$6:$L$127))-1</f>
        <v>-5.4600862618622736E-2</v>
      </c>
      <c r="T7" s="266">
        <f>(1+AP7)/(1+LOOKUP($B7,Prix!$B$6:$B$127,Prix!$L$6:$L$127))-1</f>
        <v>0.14842662832197018</v>
      </c>
      <c r="U7" s="266">
        <f>(1+AQ7)/(1+LOOKUP($B7,Prix!$B$6:$B$127,Prix!$L$6:$L$127))-1</f>
        <v>-5.6004380624263272E-2</v>
      </c>
      <c r="V7" s="266">
        <f>(1+AR7)/(1+LOOKUP($B7,Prix!$B$6:$B$127,Prix!$L$6:$L$127))-1</f>
        <v>-4.7741812279195051E-3</v>
      </c>
      <c r="W7" s="266">
        <f>(1+AS7)/(1+LOOKUP($B7,Prix!$B$6:$B$127,Prix!$L$6:$L$127))-1</f>
        <v>-5.0256001145803531E-2</v>
      </c>
      <c r="X7" s="266">
        <f>(1+AT7)/(1+LOOKUP($B7,Prix!$B$6:$B$127,Prix!$L$6:$L$127))-1</f>
        <v>1.8640363769351076E-2</v>
      </c>
      <c r="Y7" s="291">
        <v>-4.5699999999999998E-2</v>
      </c>
      <c r="Z7" s="117">
        <v>-4.5699999999999963E-2</v>
      </c>
      <c r="AA7" s="117">
        <v>-4.6241019933218719E-2</v>
      </c>
      <c r="AB7" s="117">
        <v>1.2612318811749512E-2</v>
      </c>
      <c r="AC7" s="117">
        <v>4.7363864636491559E-3</v>
      </c>
      <c r="AD7" s="117">
        <v>1.5874132751820813E-2</v>
      </c>
      <c r="AE7" s="117">
        <v>-1.1091664338334861E-2</v>
      </c>
      <c r="AF7" s="117">
        <v>-7.784681901808288E-2</v>
      </c>
      <c r="AG7" s="117">
        <v>-6.4526308123704634E-2</v>
      </c>
      <c r="AH7" s="117">
        <v>-2.1319893970282222E-2</v>
      </c>
      <c r="AI7" s="117">
        <v>-9.5883366311665386E-3</v>
      </c>
      <c r="AJ7" s="117">
        <v>-8.6361816509153089E-2</v>
      </c>
      <c r="AK7" s="117">
        <v>2.4231051015622507E-2</v>
      </c>
      <c r="AL7" s="117">
        <v>1.9314514349684675E-2</v>
      </c>
      <c r="AM7" s="117">
        <v>-2.3563501542994469E-2</v>
      </c>
      <c r="AN7" s="117">
        <v>0.45176279010168963</v>
      </c>
      <c r="AO7" s="117">
        <v>-5.0065704135549782E-2</v>
      </c>
      <c r="AP7" s="117">
        <v>0.15393572660615895</v>
      </c>
      <c r="AQ7" s="117">
        <v>-5.1475954934079304E-2</v>
      </c>
      <c r="AR7" s="117">
        <v>0</v>
      </c>
      <c r="AS7" s="117">
        <v>-4.5699999999999963E-2</v>
      </c>
      <c r="AT7" s="120">
        <v>2.3526866521770495E-2</v>
      </c>
    </row>
    <row r="8" spans="2:46" x14ac:dyDescent="0.25">
      <c r="B8" s="146">
        <f t="shared" si="1"/>
        <v>2021</v>
      </c>
      <c r="C8" s="147">
        <v>3.32E-2</v>
      </c>
      <c r="D8" s="148">
        <f>(1+Z8)/(1+LOOKUP($B8,Prix!$B$6:$B$127,Prix!$L$6:$L$127))-1</f>
        <v>4.975960544856739E-2</v>
      </c>
      <c r="E8" s="148">
        <f>(1+AA8)/(1+LOOKUP($B8,Prix!$B$6:$B$127,Prix!$L$6:$L$127))-1</f>
        <v>4.9367417625818755E-2</v>
      </c>
      <c r="F8" s="148">
        <f>(1+AB8)/(1+LOOKUP($B8,Prix!$B$6:$B$127,Prix!$L$6:$L$127))-1</f>
        <v>-1.563737887633132E-2</v>
      </c>
      <c r="G8" s="148">
        <f>(1+AC8)/(1+LOOKUP($B8,Prix!$B$6:$B$127,Prix!$L$6:$L$127))-1</f>
        <v>-1.2757322618370814E-3</v>
      </c>
      <c r="H8" s="148">
        <f>(1+AD8)/(1+LOOKUP($B8,Prix!$B$6:$B$127,Prix!$L$6:$L$127))-1</f>
        <v>2.7920393749242711E-2</v>
      </c>
      <c r="I8" s="148">
        <f>(1+AE8)/(1+LOOKUP($B8,Prix!$B$6:$B$127,Prix!$L$6:$L$127))-1</f>
        <v>5.0320894907380787E-2</v>
      </c>
      <c r="J8" s="148">
        <f>(1+AF8)/(1+LOOKUP($B8,Prix!$B$6:$B$127,Prix!$L$6:$L$127))-1</f>
        <v>7.3143569706112688E-2</v>
      </c>
      <c r="K8" s="148">
        <f>(1+AG8)/(1+LOOKUP($B8,Prix!$B$6:$B$127,Prix!$L$6:$L$127))-1</f>
        <v>2.0237978404286538E-2</v>
      </c>
      <c r="L8" s="148">
        <f>(1+AH8)/(1+LOOKUP($B8,Prix!$B$6:$B$127,Prix!$L$6:$L$127))-1</f>
        <v>2.4879085284428504E-2</v>
      </c>
      <c r="M8" s="148">
        <f>(1+AI8)/(1+LOOKUP($B8,Prix!$B$6:$B$127,Prix!$L$6:$L$127))-1</f>
        <v>-4.8283134883916445E-2</v>
      </c>
      <c r="N8" s="148">
        <f>(1+AJ8)/(1+LOOKUP($B8,Prix!$B$6:$B$127,Prix!$L$6:$L$127))-1</f>
        <v>8.0211040945203038E-2</v>
      </c>
      <c r="O8" s="148">
        <f>(1+AK8)/(1+LOOKUP($B8,Prix!$B$6:$B$127,Prix!$L$6:$L$127))-1</f>
        <v>2.6741737310149283E-2</v>
      </c>
      <c r="P8" s="148">
        <f>(1+AL8)/(1+LOOKUP($B8,Prix!$B$6:$B$127,Prix!$L$6:$L$127))-1</f>
        <v>3.4363352576112227E-3</v>
      </c>
      <c r="Q8" s="148">
        <f>(1+AM8)/(1+LOOKUP($B8,Prix!$B$6:$B$127,Prix!$L$6:$L$127))-1</f>
        <v>2.2366415827450137E-2</v>
      </c>
      <c r="R8" s="148">
        <f>(1+AN8)/(1+LOOKUP($B8,Prix!$B$6:$B$127,Prix!$L$6:$L$127))-1</f>
        <v>-9.6599203097606612E-2</v>
      </c>
      <c r="S8" s="266">
        <f>(1+AO8)/(1+LOOKUP($B8,Prix!$B$6:$B$127,Prix!$L$6:$L$127))-1</f>
        <v>3.3382956343768422E-2</v>
      </c>
      <c r="T8" s="266">
        <f>(1+AP8)/(1+LOOKUP($B8,Prix!$B$6:$B$127,Prix!$L$6:$L$127))-1</f>
        <v>-8.8132240124857208E-2</v>
      </c>
      <c r="U8" s="266">
        <f>(1+AQ8)/(1+LOOKUP($B8,Prix!$B$6:$B$127,Prix!$L$6:$L$127))-1</f>
        <v>7.0980808910956483E-2</v>
      </c>
      <c r="V8" s="266">
        <f>(1+AR8)/(1+LOOKUP($B8,Prix!$B$6:$B$127,Prix!$L$6:$L$127))-1</f>
        <v>-1.6157820573038939E-2</v>
      </c>
      <c r="W8" s="266">
        <f>(1+AS8)/(1+LOOKUP($B8,Prix!$B$6:$B$127,Prix!$L$6:$L$127))-1</f>
        <v>4.975960544856739E-2</v>
      </c>
      <c r="X8" s="266">
        <f>(1+AT8)/(1+LOOKUP($B8,Prix!$B$6:$B$127,Prix!$L$6:$L$127))-1</f>
        <v>5.2653187303630666E-4</v>
      </c>
      <c r="Y8" s="291">
        <v>6.7000000000000004E-2</v>
      </c>
      <c r="Z8" s="117">
        <v>6.6999999999999948E-2</v>
      </c>
      <c r="AA8" s="117">
        <v>6.6601371204701554E-2</v>
      </c>
      <c r="AB8" s="117">
        <v>5.28989006154168E-4</v>
      </c>
      <c r="AC8" s="117">
        <v>1.5126499577269525E-2</v>
      </c>
      <c r="AD8" s="117">
        <v>4.4802118921100753E-2</v>
      </c>
      <c r="AE8" s="117">
        <v>6.7570507618549325E-2</v>
      </c>
      <c r="AF8" s="117">
        <v>9.0768003391728191E-2</v>
      </c>
      <c r="AG8" s="117">
        <v>3.6993533859794647E-2</v>
      </c>
      <c r="AH8" s="117">
        <v>4.1710862489519718E-2</v>
      </c>
      <c r="AI8" s="117">
        <v>-3.2652914240360098E-2</v>
      </c>
      <c r="AJ8" s="117">
        <v>9.7951545007322283E-2</v>
      </c>
      <c r="AK8" s="117">
        <v>4.360410519111424E-2</v>
      </c>
      <c r="AL8" s="117">
        <v>1.9915954245896206E-2</v>
      </c>
      <c r="AM8" s="117">
        <v>3.9156927001165354E-2</v>
      </c>
      <c r="AN8" s="117">
        <v>-8.176248610465231E-2</v>
      </c>
      <c r="AO8" s="117">
        <v>5.0354394183081741E-2</v>
      </c>
      <c r="AP8" s="117">
        <v>-7.3156468645956818E-2</v>
      </c>
      <c r="AQ8" s="117">
        <v>8.8569723179330762E-2</v>
      </c>
      <c r="AR8" s="117">
        <v>0</v>
      </c>
      <c r="AS8" s="117">
        <v>6.6999999999999948E-2</v>
      </c>
      <c r="AT8" s="120">
        <v>1.6958362626608547E-2</v>
      </c>
    </row>
    <row r="9" spans="2:46" x14ac:dyDescent="0.25">
      <c r="B9" s="146">
        <f t="shared" si="1"/>
        <v>2022</v>
      </c>
      <c r="C9" s="147">
        <v>-2.0000000000000001E-4</v>
      </c>
      <c r="D9" s="148">
        <f>(1+Z9)/(1+LOOKUP($B9,Prix!$B$6:$B$127,Prix!$L$6:$L$127))-1</f>
        <v>4.1657185047672129E-5</v>
      </c>
      <c r="E9" s="148">
        <f>(1+AA9)/(1+LOOKUP($B9,Prix!$B$6:$B$127,Prix!$L$6:$L$127))-1</f>
        <v>4.1657185047894174E-5</v>
      </c>
      <c r="F9" s="148">
        <f>(1+AB9)/(1+LOOKUP($B9,Prix!$B$6:$B$127,Prix!$L$6:$L$127))-1</f>
        <v>-2.8350085034723693E-2</v>
      </c>
      <c r="G9" s="148">
        <f>(1+AC9)/(1+LOOKUP($B9,Prix!$B$6:$B$127,Prix!$L$6:$L$127))-1</f>
        <v>-1.1616202602985903E-2</v>
      </c>
      <c r="H9" s="148">
        <f>(1+AD9)/(1+LOOKUP($B9,Prix!$B$6:$B$127,Prix!$L$6:$L$127))-1</f>
        <v>-1.3651354963357343E-2</v>
      </c>
      <c r="I9" s="148">
        <f>(1+AE9)/(1+LOOKUP($B9,Prix!$B$6:$B$127,Prix!$L$6:$L$127))-1</f>
        <v>-4.2839469903822591E-3</v>
      </c>
      <c r="J9" s="148">
        <f>(1+AF9)/(1+LOOKUP($B9,Prix!$B$6:$B$127,Prix!$L$6:$L$127))-1</f>
        <v>4.7391512828317106E-2</v>
      </c>
      <c r="K9" s="148">
        <f>(1+AG9)/(1+LOOKUP($B9,Prix!$B$6:$B$127,Prix!$L$6:$L$127))-1</f>
        <v>-1.1711784641663447E-2</v>
      </c>
      <c r="L9" s="148">
        <f>(1+AH9)/(1+LOOKUP($B9,Prix!$B$6:$B$127,Prix!$L$6:$L$127))-1</f>
        <v>-1.9351979437106537E-2</v>
      </c>
      <c r="M9" s="148">
        <f>(1+AI9)/(1+LOOKUP($B9,Prix!$B$6:$B$127,Prix!$L$6:$L$127))-1</f>
        <v>-7.17947954230439E-2</v>
      </c>
      <c r="N9" s="148">
        <f>(1+AJ9)/(1+LOOKUP($B9,Prix!$B$6:$B$127,Prix!$L$6:$L$127))-1</f>
        <v>-8.7824814466925694E-2</v>
      </c>
      <c r="O9" s="148">
        <f>(1+AK9)/(1+LOOKUP($B9,Prix!$B$6:$B$127,Prix!$L$6:$L$127))-1</f>
        <v>-0.11281985110346193</v>
      </c>
      <c r="P9" s="148">
        <f>(1+AL9)/(1+LOOKUP($B9,Prix!$B$6:$B$127,Prix!$L$6:$L$127))-1</f>
        <v>-4.9859052832444961E-3</v>
      </c>
      <c r="Q9" s="148">
        <f>(1+AM9)/(1+LOOKUP($B9,Prix!$B$6:$B$127,Prix!$L$6:$L$127))-1</f>
        <v>1.8319469267327193E-2</v>
      </c>
      <c r="R9" s="148">
        <f>(1+AN9)/(1+LOOKUP($B9,Prix!$B$6:$B$127,Prix!$L$6:$L$127))-1</f>
        <v>-8.7625427912759735E-3</v>
      </c>
      <c r="S9" s="266">
        <f>(1+AO9)/(1+LOOKUP($B9,Prix!$B$6:$B$127,Prix!$L$6:$L$127))-1</f>
        <v>-3.4070957336714169E-2</v>
      </c>
      <c r="T9" s="266">
        <f>(1+AP9)/(1+LOOKUP($B9,Prix!$B$6:$B$127,Prix!$L$6:$L$127))-1</f>
        <v>6.9888278814866922E-2</v>
      </c>
      <c r="U9" s="266">
        <f>(1+AQ9)/(1+LOOKUP($B9,Prix!$B$6:$B$127,Prix!$L$6:$L$127))-1</f>
        <v>-1.9036765791356602E-2</v>
      </c>
      <c r="V9" s="266">
        <f>(1+AR9)/(1+LOOKUP($B9,Prix!$B$6:$B$127,Prix!$L$6:$L$127))-1</f>
        <v>-9.5848778401015355E-3</v>
      </c>
      <c r="W9" s="266">
        <f>(1+AS9)/(1+LOOKUP($B9,Prix!$B$6:$B$127,Prix!$L$6:$L$127))-1</f>
        <v>4.1657185047672129E-5</v>
      </c>
      <c r="X9" s="266">
        <f>(1+AT9)/(1+LOOKUP($B9,Prix!$B$6:$B$127,Prix!$L$6:$L$127))-1</f>
        <v>-2.1576571962234836E-2</v>
      </c>
      <c r="Y9" s="291">
        <v>5.2274927395934201E-2</v>
      </c>
      <c r="Z9" s="117">
        <v>5.2274927395934201E-2</v>
      </c>
      <c r="AA9" s="117">
        <v>5.2274927395934423E-2</v>
      </c>
      <c r="AB9" s="117">
        <v>2.2400253407802717E-2</v>
      </c>
      <c r="AC9" s="117">
        <v>4.0008164832687099E-2</v>
      </c>
      <c r="AD9" s="117">
        <v>3.7866714237241306E-2</v>
      </c>
      <c r="AE9" s="117">
        <v>4.7723392180434754E-2</v>
      </c>
      <c r="AF9" s="117">
        <v>0.10209791781963173</v>
      </c>
      <c r="AG9" s="117">
        <v>3.990759043952341E-2</v>
      </c>
      <c r="AH9" s="117">
        <v>3.1868339908404764E-2</v>
      </c>
      <c r="AI9" s="117">
        <v>-2.33136217504476E-2</v>
      </c>
      <c r="AJ9" s="117">
        <v>-4.0180906232412883E-2</v>
      </c>
      <c r="AK9" s="117">
        <v>-6.6481460987306451E-2</v>
      </c>
      <c r="AL9" s="117">
        <v>4.698476983770572E-2</v>
      </c>
      <c r="AM9" s="117">
        <v>7.1507409606700989E-2</v>
      </c>
      <c r="AN9" s="117">
        <v>4.3010874419437961E-2</v>
      </c>
      <c r="AO9" s="117">
        <v>1.6380573684496413E-2</v>
      </c>
      <c r="AP9" s="117">
        <v>0.12576971451435637</v>
      </c>
      <c r="AQ9" s="117">
        <v>3.2200017507845402E-2</v>
      </c>
      <c r="AR9" s="117">
        <v>4.2145587911040172E-2</v>
      </c>
      <c r="AS9" s="117">
        <v>5.2274927395934201E-2</v>
      </c>
      <c r="AT9" s="120">
        <v>2.9527554481071583E-2</v>
      </c>
    </row>
    <row r="10" spans="2:46" x14ac:dyDescent="0.25">
      <c r="B10" s="146">
        <f t="shared" si="1"/>
        <v>2023</v>
      </c>
      <c r="C10" s="147">
        <v>-9.5999999999999992E-3</v>
      </c>
      <c r="D10" s="148">
        <f>(1+Z10)/(1+LOOKUP($B10,Prix!$B$6:$B$127,Prix!$L$6:$L$127))-1</f>
        <v>-5.0634843148712472E-3</v>
      </c>
      <c r="E10" s="148">
        <f>(1+AA10)/(1+LOOKUP($B10,Prix!$B$6:$B$127,Prix!$L$6:$L$127))-1</f>
        <v>-5.0634843148712472E-3</v>
      </c>
      <c r="F10" s="148">
        <f>(1+AB10)/(1+LOOKUP($B10,Prix!$B$6:$B$127,Prix!$L$6:$L$127))-1</f>
        <v>-4.9015748223246725E-5</v>
      </c>
      <c r="G10" s="148">
        <f>(1+AC10)/(1+LOOKUP($B10,Prix!$B$6:$B$127,Prix!$L$6:$L$127))-1</f>
        <v>-4.14666060560831E-3</v>
      </c>
      <c r="H10" s="148">
        <f>(1+AD10)/(1+LOOKUP($B10,Prix!$B$6:$B$127,Prix!$L$6:$L$127))-1</f>
        <v>-1.2911410076343555E-2</v>
      </c>
      <c r="I10" s="148">
        <f>(1+AE10)/(1+LOOKUP($B10,Prix!$B$6:$B$127,Prix!$L$6:$L$127))-1</f>
        <v>-3.4333821688240507E-3</v>
      </c>
      <c r="J10" s="148">
        <f>(1+AF10)/(1+LOOKUP($B10,Prix!$B$6:$B$127,Prix!$L$6:$L$127))-1</f>
        <v>-2.4766159741954619E-2</v>
      </c>
      <c r="K10" s="148">
        <f>(1+AG10)/(1+LOOKUP($B10,Prix!$B$6:$B$127,Prix!$L$6:$L$127))-1</f>
        <v>1.2654667347637982E-3</v>
      </c>
      <c r="L10" s="148">
        <f>(1+AH10)/(1+LOOKUP($B10,Prix!$B$6:$B$127,Prix!$L$6:$L$127))-1</f>
        <v>0.2404995036619344</v>
      </c>
      <c r="M10" s="148">
        <f>(1+AI10)/(1+LOOKUP($B10,Prix!$B$6:$B$127,Prix!$L$6:$L$127))-1</f>
        <v>-1.7409252371977768E-2</v>
      </c>
      <c r="N10" s="148">
        <f>(1+AJ10)/(1+LOOKUP($B10,Prix!$B$6:$B$127,Prix!$L$6:$L$127))-1</f>
        <v>-1.4551226596363875E-2</v>
      </c>
      <c r="O10" s="148">
        <f>(1+AK10)/(1+LOOKUP($B10,Prix!$B$6:$B$127,Prix!$L$6:$L$127))-1</f>
        <v>-0.11983625231056283</v>
      </c>
      <c r="P10" s="148">
        <f>(1+AL10)/(1+LOOKUP($B10,Prix!$B$6:$B$127,Prix!$L$6:$L$127))-1</f>
        <v>9.1202390719178128E-2</v>
      </c>
      <c r="Q10" s="148">
        <f>(1+AM10)/(1+LOOKUP($B10,Prix!$B$6:$B$127,Prix!$L$6:$L$127))-1</f>
        <v>-3.0379562066811139E-2</v>
      </c>
      <c r="R10" s="148">
        <f>(1+AN10)/(1+LOOKUP($B10,Prix!$B$6:$B$127,Prix!$L$6:$L$127))-1</f>
        <v>-4.3402676707686716E-2</v>
      </c>
      <c r="S10" s="266">
        <f>(1+AO10)/(1+LOOKUP($B10,Prix!$B$6:$B$127,Prix!$L$6:$L$127))-1</f>
        <v>-3.5912240900380699E-2</v>
      </c>
      <c r="T10" s="266">
        <f>(1+AP10)/(1+LOOKUP($B10,Prix!$B$6:$B$127,Prix!$L$6:$L$127))-1</f>
        <v>-3.0741924226904693E-2</v>
      </c>
      <c r="U10" s="266">
        <f>(1+AQ10)/(1+LOOKUP($B10,Prix!$B$6:$B$127,Prix!$L$6:$L$127))-1</f>
        <v>-7.4045808982863615E-2</v>
      </c>
      <c r="V10" s="266">
        <f>(1+AR10)/(1+LOOKUP($B10,Prix!$B$6:$B$127,Prix!$L$6:$L$127))-1</f>
        <v>-6.5400570228344446E-3</v>
      </c>
      <c r="W10" s="266">
        <f>(1+AS10)/(1+LOOKUP($B10,Prix!$B$6:$B$127,Prix!$L$6:$L$127))-1</f>
        <v>-5.0634843148712472E-3</v>
      </c>
      <c r="X10" s="266">
        <f>(1+AT10)/(1+LOOKUP($B10,Prix!$B$6:$B$127,Prix!$L$6:$L$127))-1</f>
        <v>1.6730303787457768E-2</v>
      </c>
      <c r="Y10" s="291">
        <v>4.3435340572556713E-2</v>
      </c>
      <c r="Z10" s="117">
        <v>4.3435340572556713E-2</v>
      </c>
      <c r="AA10" s="117">
        <v>4.3435340572556713E-2</v>
      </c>
      <c r="AB10" s="117">
        <v>4.8694242657407516E-2</v>
      </c>
      <c r="AC10" s="117">
        <v>4.4396855447363492E-2</v>
      </c>
      <c r="AD10" s="117">
        <v>3.5204862586661223E-2</v>
      </c>
      <c r="AE10" s="117">
        <v>4.5144903103546463E-2</v>
      </c>
      <c r="AF10" s="117">
        <v>2.2772245470159769E-2</v>
      </c>
      <c r="AG10" s="117">
        <v>5.0072800440431164E-2</v>
      </c>
      <c r="AH10" s="117">
        <v>0.30096845545190098</v>
      </c>
      <c r="AI10" s="117">
        <v>3.0487770055028784E-2</v>
      </c>
      <c r="AJ10" s="117">
        <v>3.3485112148246898E-2</v>
      </c>
      <c r="AK10" s="117">
        <v>-7.6932100338557463E-2</v>
      </c>
      <c r="AL10" s="117">
        <v>0.1443937580375132</v>
      </c>
      <c r="AM10" s="117">
        <v>1.6885214213121058E-2</v>
      </c>
      <c r="AN10" s="117">
        <v>3.227279413874129E-3</v>
      </c>
      <c r="AO10" s="117">
        <v>1.1082841366237606E-2</v>
      </c>
      <c r="AP10" s="117">
        <v>1.6505188474828181E-2</v>
      </c>
      <c r="AQ10" s="117">
        <v>-2.8909572191920252E-2</v>
      </c>
      <c r="AR10" s="117">
        <v>4.1886791371552823E-2</v>
      </c>
      <c r="AS10" s="117">
        <v>4.3435340572556713E-2</v>
      </c>
      <c r="AT10" s="120">
        <v>6.6291480991988783E-2</v>
      </c>
    </row>
    <row r="11" spans="2:46" x14ac:dyDescent="0.25">
      <c r="B11" s="146">
        <f t="shared" si="1"/>
        <v>2024</v>
      </c>
      <c r="C11" s="147">
        <v>3.7000000000000002E-3</v>
      </c>
      <c r="D11" s="148">
        <f>(1+Z11)/(1+LOOKUP($B11,Prix!$B$6:$B$127,Prix!$L$6:$L$127))-1</f>
        <v>8.8184777165747352E-3</v>
      </c>
      <c r="E11" s="148">
        <f>(1+AA11)/(1+LOOKUP($B11,Prix!$B$6:$B$127,Prix!$L$6:$L$127))-1</f>
        <v>8.8184777165747352E-3</v>
      </c>
      <c r="F11" s="148">
        <f>(1+AB11)/(1+LOOKUP($B11,Prix!$B$6:$B$127,Prix!$L$6:$L$127))-1</f>
        <v>-1.5115915916452449E-2</v>
      </c>
      <c r="G11" s="148">
        <f>(1+AC11)/(1+LOOKUP($B11,Prix!$B$6:$B$127,Prix!$L$6:$L$127))-1</f>
        <v>1.2069784020340313E-2</v>
      </c>
      <c r="H11" s="148">
        <f>(1+AD11)/(1+LOOKUP($B11,Prix!$B$6:$B$127,Prix!$L$6:$L$127))-1</f>
        <v>2.7281372245453461E-2</v>
      </c>
      <c r="I11" s="148">
        <f>(1+AE11)/(1+LOOKUP($B11,Prix!$B$6:$B$127,Prix!$L$6:$L$127))-1</f>
        <v>-2.2092103403982821E-2</v>
      </c>
      <c r="J11" s="148">
        <f>(1+AF11)/(1+LOOKUP($B11,Prix!$B$6:$B$127,Prix!$L$6:$L$127))-1</f>
        <v>4.9930879043171172E-2</v>
      </c>
      <c r="K11" s="148">
        <f>(1+AG11)/(1+LOOKUP($B11,Prix!$B$6:$B$127,Prix!$L$6:$L$127))-1</f>
        <v>7.5776208005533086E-2</v>
      </c>
      <c r="L11" s="148">
        <f>(1+AH11)/(1+LOOKUP($B11,Prix!$B$6:$B$127,Prix!$L$6:$L$127))-1</f>
        <v>-4.1102195518854523E-2</v>
      </c>
      <c r="M11" s="148">
        <f>(1+AI11)/(1+LOOKUP($B11,Prix!$B$6:$B$127,Prix!$L$6:$L$127))-1</f>
        <v>1.7648144080315564E-2</v>
      </c>
      <c r="N11" s="148">
        <f>(1+AJ11)/(1+LOOKUP($B11,Prix!$B$6:$B$127,Prix!$L$6:$L$127))-1</f>
        <v>3.4506974251105715E-2</v>
      </c>
      <c r="O11" s="148">
        <f>(1+AK11)/(1+LOOKUP($B11,Prix!$B$6:$B$127,Prix!$L$6:$L$127))-1</f>
        <v>-3.7637618086379887E-2</v>
      </c>
      <c r="P11" s="148">
        <f>(1+AL11)/(1+LOOKUP($B11,Prix!$B$6:$B$127,Prix!$L$6:$L$127))-1</f>
        <v>-2.4645271177277217E-2</v>
      </c>
      <c r="Q11" s="148">
        <f>(1+AM11)/(1+LOOKUP($B11,Prix!$B$6:$B$127,Prix!$L$6:$L$127))-1</f>
        <v>3.5183484693892764E-2</v>
      </c>
      <c r="R11" s="148">
        <f>(1+AN11)/(1+LOOKUP($B11,Prix!$B$6:$B$127,Prix!$L$6:$L$127))-1</f>
        <v>-1.902930599290209E-2</v>
      </c>
      <c r="S11" s="266">
        <f>(1+AO11)/(1+LOOKUP($B11,Prix!$B$6:$B$127,Prix!$L$6:$L$127))-1</f>
        <v>6.3352230238731044E-2</v>
      </c>
      <c r="T11" s="266">
        <f>(1+AP11)/(1+LOOKUP($B11,Prix!$B$6:$B$127,Prix!$L$6:$L$127))-1</f>
        <v>0.18814545460107235</v>
      </c>
      <c r="U11" s="266">
        <f>(1+AQ11)/(1+LOOKUP($B11,Prix!$B$6:$B$127,Prix!$L$6:$L$127))-1</f>
        <v>1.5093992280740931E-2</v>
      </c>
      <c r="V11" s="266">
        <f>(1+AR11)/(1+LOOKUP($B11,Prix!$B$6:$B$127,Prix!$L$6:$L$127))-1</f>
        <v>6.6897594501473812E-3</v>
      </c>
      <c r="W11" s="266">
        <f>(1+AS11)/(1+LOOKUP($B11,Prix!$B$6:$B$127,Prix!$L$6:$L$127))-1</f>
        <v>8.8184777165747352E-3</v>
      </c>
      <c r="X11" s="266">
        <f>(1+AT11)/(1+LOOKUP($B11,Prix!$B$6:$B$127,Prix!$L$6:$L$127))-1</f>
        <v>1.1159253109223055E-2</v>
      </c>
      <c r="Y11" s="291">
        <f>(C11+1)*(1+Prix!I81)-1</f>
        <v>2.3779126585511179E-2</v>
      </c>
      <c r="Z11" s="117">
        <v>2.8999999999999915E-2</v>
      </c>
      <c r="AA11" s="117">
        <v>2.8999999999999915E-2</v>
      </c>
      <c r="AB11" s="117">
        <v>4.5867962449193111E-3</v>
      </c>
      <c r="AC11" s="117">
        <v>3.2316349036495939E-2</v>
      </c>
      <c r="AD11" s="117">
        <v>4.7832246722143923E-2</v>
      </c>
      <c r="AE11" s="117">
        <v>-2.5289506245442794E-3</v>
      </c>
      <c r="AF11" s="117">
        <v>7.093485934240884E-2</v>
      </c>
      <c r="AG11" s="117">
        <v>9.7297226893870548E-2</v>
      </c>
      <c r="AH11" s="117">
        <v>-2.1919341679315085E-2</v>
      </c>
      <c r="AI11" s="117">
        <v>3.8006304790188183E-2</v>
      </c>
      <c r="AJ11" s="117">
        <v>5.5202397674023018E-2</v>
      </c>
      <c r="AK11" s="117">
        <v>-1.8385455002213558E-2</v>
      </c>
      <c r="AL11" s="117">
        <v>-5.1331947940865819E-3</v>
      </c>
      <c r="AM11" s="117">
        <v>5.5892441781069557E-2</v>
      </c>
      <c r="AN11" s="117">
        <v>5.9511837856884853E-4</v>
      </c>
      <c r="AO11" s="117">
        <v>8.4624706113942016E-2</v>
      </c>
      <c r="AP11" s="117">
        <v>0.21191443236826846</v>
      </c>
      <c r="AQ11" s="117">
        <v>3.5401056908814121E-2</v>
      </c>
      <c r="AR11" s="117">
        <v>2.6828696495417192E-2</v>
      </c>
      <c r="AS11" s="117">
        <v>2.8999999999999915E-2</v>
      </c>
      <c r="AT11" s="120">
        <v>3.1387602856449481E-2</v>
      </c>
    </row>
    <row r="12" spans="2:46" x14ac:dyDescent="0.25">
      <c r="B12" s="146">
        <f t="shared" si="1"/>
        <v>2025</v>
      </c>
      <c r="C12" s="147">
        <v>3.9000000000000003E-3</v>
      </c>
      <c r="D12" s="148">
        <f>(1+Z12)/(1+LOOKUP($B12,Prix!$B$6:$B$127,Prix!$L$6:$L$127))-1</f>
        <v>9.92028629620334E-3</v>
      </c>
      <c r="E12" s="148">
        <f>(1+AA12)/(1+LOOKUP($B12,Prix!$B$6:$B$127,Prix!$L$6:$L$127))-1</f>
        <v>9.92028629620334E-3</v>
      </c>
      <c r="F12" s="148">
        <f>(1+AB12)/(1+LOOKUP($B12,Prix!$B$6:$B$127,Prix!$L$6:$L$127))-1</f>
        <v>3.4031539375616315E-3</v>
      </c>
      <c r="G12" s="148">
        <f>(1+AC12)/(1+LOOKUP($B12,Prix!$B$6:$B$127,Prix!$L$6:$L$127))-1</f>
        <v>-2.0439012323156813E-3</v>
      </c>
      <c r="H12" s="148">
        <f>(1+AD12)/(1+LOOKUP($B12,Prix!$B$6:$B$127,Prix!$L$6:$L$127))-1</f>
        <v>-2.7767995775592746E-3</v>
      </c>
      <c r="I12" s="148">
        <f>(1+AE12)/(1+LOOKUP($B12,Prix!$B$6:$B$127,Prix!$L$6:$L$127))-1</f>
        <v>-3.8487958745137774E-2</v>
      </c>
      <c r="J12" s="148">
        <f>(1+AF12)/(1+LOOKUP($B12,Prix!$B$6:$B$127,Prix!$L$6:$L$127))-1</f>
        <v>-1.1475188996578067E-3</v>
      </c>
      <c r="K12" s="148">
        <f>(1+AG12)/(1+LOOKUP($B12,Prix!$B$6:$B$127,Prix!$L$6:$L$127))-1</f>
        <v>1.1476104792301767E-2</v>
      </c>
      <c r="L12" s="148">
        <f>(1+AH12)/(1+LOOKUP($B12,Prix!$B$6:$B$127,Prix!$L$6:$L$127))-1</f>
        <v>4.7114551718080433E-2</v>
      </c>
      <c r="M12" s="148">
        <f>(1+AI12)/(1+LOOKUP($B12,Prix!$B$6:$B$127,Prix!$L$6:$L$127))-1</f>
        <v>1.527434989915033E-3</v>
      </c>
      <c r="N12" s="148">
        <f>(1+AJ12)/(1+LOOKUP($B12,Prix!$B$6:$B$127,Prix!$L$6:$L$127))-1</f>
        <v>3.3265986735149244E-3</v>
      </c>
      <c r="O12" s="148">
        <f>(1+AK12)/(1+LOOKUP($B12,Prix!$B$6:$B$127,Prix!$L$6:$L$127))-1</f>
        <v>-2.105952819450474E-3</v>
      </c>
      <c r="P12" s="148">
        <f>(1+AL12)/(1+LOOKUP($B12,Prix!$B$6:$B$127,Prix!$L$6:$L$127))-1</f>
        <v>1.7680902214705085E-2</v>
      </c>
      <c r="Q12" s="148">
        <f>(1+AM12)/(1+LOOKUP($B12,Prix!$B$6:$B$127,Prix!$L$6:$L$127))-1</f>
        <v>1.7680902214705085E-2</v>
      </c>
      <c r="R12" s="148">
        <f>(1+AN12)/(1+LOOKUP($B12,Prix!$B$6:$B$127,Prix!$L$6:$L$127))-1</f>
        <v>1.790037205456807E-2</v>
      </c>
      <c r="S12" s="266">
        <f>(1+AO12)/(1+LOOKUP($B12,Prix!$B$6:$B$127,Prix!$L$6:$L$127))-1</f>
        <v>1.7680902214705085E-2</v>
      </c>
      <c r="T12" s="266">
        <f>(1+AP12)/(1+LOOKUP($B12,Prix!$B$6:$B$127,Prix!$L$6:$L$127))-1</f>
        <v>1.790037205456807E-2</v>
      </c>
      <c r="U12" s="266">
        <f>(1+AQ12)/(1+LOOKUP($B12,Prix!$B$6:$B$127,Prix!$L$6:$L$127))-1</f>
        <v>1.7680902214705085E-2</v>
      </c>
      <c r="V12" s="266">
        <f>(1+AR12)/(1+LOOKUP($B12,Prix!$B$6:$B$127,Prix!$L$6:$L$127))-1</f>
        <v>1.2062906210527524E-2</v>
      </c>
      <c r="W12" s="266">
        <f>(1+AS12)/(1+LOOKUP($B12,Prix!$B$6:$B$127,Prix!$L$6:$L$127))-1</f>
        <v>9.92028629620334E-3</v>
      </c>
      <c r="X12" s="266">
        <f>(1+AT12)/(1+LOOKUP($B12,Prix!$B$6:$B$127,Prix!$L$6:$L$127))-1</f>
        <v>1.4539333825078771E-3</v>
      </c>
      <c r="Y12" s="291">
        <f>(C12+1)*(1+Prix!I82)-1</f>
        <v>1.3367593056251126E-2</v>
      </c>
      <c r="Z12" s="117">
        <v>1.9444655546033918E-2</v>
      </c>
      <c r="AA12" s="117">
        <v>1.9444655546033918E-2</v>
      </c>
      <c r="AB12" s="117">
        <v>1.286606133156476E-2</v>
      </c>
      <c r="AC12" s="117">
        <v>7.367636003600575E-3</v>
      </c>
      <c r="AD12" s="117">
        <v>6.627825831198475E-3</v>
      </c>
      <c r="AE12" s="117">
        <v>-2.9420118596431455E-2</v>
      </c>
      <c r="AF12" s="117">
        <v>8.2724719503119992E-3</v>
      </c>
      <c r="AG12" s="117">
        <v>2.1015146675253726E-2</v>
      </c>
      <c r="AH12" s="117">
        <v>5.6989693125536922E-2</v>
      </c>
      <c r="AI12" s="117">
        <v>1.0972652829496221E-2</v>
      </c>
      <c r="AJ12" s="117">
        <v>1.2788784089147409E-2</v>
      </c>
      <c r="AK12" s="117">
        <v>7.3049992195581837E-3</v>
      </c>
      <c r="AL12" s="117">
        <v>2.7278460381143343E-2</v>
      </c>
      <c r="AM12" s="117">
        <v>2.7278460381143343E-2</v>
      </c>
      <c r="AN12" s="117">
        <v>2.750000000000008E-2</v>
      </c>
      <c r="AO12" s="117">
        <v>2.7278460381143343E-2</v>
      </c>
      <c r="AP12" s="117">
        <v>2.750000000000008E-2</v>
      </c>
      <c r="AQ12" s="117">
        <v>2.7278460381143343E-2</v>
      </c>
      <c r="AR12" s="117">
        <v>2.1607482107856013E-2</v>
      </c>
      <c r="AS12" s="117">
        <v>1.9444655546033918E-2</v>
      </c>
      <c r="AT12" s="120">
        <v>1.0898458042182702E-2</v>
      </c>
    </row>
    <row r="13" spans="2:46" x14ac:dyDescent="0.25">
      <c r="B13" s="146">
        <f t="shared" si="1"/>
        <v>2026</v>
      </c>
      <c r="C13" s="147">
        <v>-2E-3</v>
      </c>
      <c r="D13" s="148">
        <f>(1+Z13)/(1+LOOKUP($B13,Prix!$B$6:$B$127,Prix!$L$6:$L$127))-1</f>
        <v>3.5065059549850286E-3</v>
      </c>
      <c r="E13" s="148">
        <f>(1+AA13)/(1+LOOKUP($B13,Prix!$B$6:$B$127,Prix!$L$6:$L$127))-1</f>
        <v>3.5065059549850286E-3</v>
      </c>
      <c r="F13" s="148">
        <f>(1+AB13)/(1+LOOKUP($B13,Prix!$B$6:$B$127,Prix!$L$6:$L$127))-1</f>
        <v>-1.7375085893786224E-2</v>
      </c>
      <c r="G13" s="148">
        <f>(1+AC13)/(1+LOOKUP($B13,Prix!$B$6:$B$127,Prix!$L$6:$L$127))-1</f>
        <v>-4.1914498236801379E-3</v>
      </c>
      <c r="H13" s="148">
        <f>(1+AD13)/(1+LOOKUP($B13,Prix!$B$6:$B$127,Prix!$L$6:$L$127))-1</f>
        <v>-1.7410065441879952E-2</v>
      </c>
      <c r="I13" s="148">
        <f>(1+AE13)/(1+LOOKUP($B13,Prix!$B$6:$B$127,Prix!$L$6:$L$127))-1</f>
        <v>3.1831047246688726E-4</v>
      </c>
      <c r="J13" s="148">
        <f>(1+AF13)/(1+LOOKUP($B13,Prix!$B$6:$B$127,Prix!$L$6:$L$127))-1</f>
        <v>1.3015429122842592E-2</v>
      </c>
      <c r="K13" s="148">
        <f>(1+AG13)/(1+LOOKUP($B13,Prix!$B$6:$B$127,Prix!$L$6:$L$127))-1</f>
        <v>3.0517071471378721E-3</v>
      </c>
      <c r="L13" s="148">
        <f>(1+AH13)/(1+LOOKUP($B13,Prix!$B$6:$B$127,Prix!$L$6:$L$127))-1</f>
        <v>1.3575891089816938E-2</v>
      </c>
      <c r="M13" s="148">
        <f>(1+AI13)/(1+LOOKUP($B13,Prix!$B$6:$B$127,Prix!$L$6:$L$127))-1</f>
        <v>-3.4857987948558877E-3</v>
      </c>
      <c r="N13" s="148">
        <f>(1+AJ13)/(1+LOOKUP($B13,Prix!$B$6:$B$127,Prix!$L$6:$L$127))-1</f>
        <v>-1.3124089128185634E-2</v>
      </c>
      <c r="O13" s="148">
        <f>(1+AK13)/(1+LOOKUP($B13,Prix!$B$6:$B$127,Prix!$L$6:$L$127))-1</f>
        <v>-2.0000000000001128E-3</v>
      </c>
      <c r="P13" s="148">
        <f>(1+AL13)/(1+LOOKUP($B13,Prix!$B$6:$B$127,Prix!$L$6:$L$127))-1</f>
        <v>8.2751565336058874E-3</v>
      </c>
      <c r="Q13" s="148">
        <f>(1+AM13)/(1+LOOKUP($B13,Prix!$B$6:$B$127,Prix!$L$6:$L$127))-1</f>
        <v>8.2751565336058874E-3</v>
      </c>
      <c r="R13" s="148">
        <f>(1+AN13)/(1+LOOKUP($B13,Prix!$B$6:$B$127,Prix!$L$6:$L$127))-1</f>
        <v>8.6384607833513982E-3</v>
      </c>
      <c r="S13" s="266">
        <f>(1+AO13)/(1+LOOKUP($B13,Prix!$B$6:$B$127,Prix!$L$6:$L$127))-1</f>
        <v>8.2751565336058874E-3</v>
      </c>
      <c r="T13" s="266">
        <f>(1+AP13)/(1+LOOKUP($B13,Prix!$B$6:$B$127,Prix!$L$6:$L$127))-1</f>
        <v>8.6384607833513982E-3</v>
      </c>
      <c r="U13" s="266">
        <f>(1+AQ13)/(1+LOOKUP($B13,Prix!$B$6:$B$127,Prix!$L$6:$L$127))-1</f>
        <v>8.2751565336058874E-3</v>
      </c>
      <c r="V13" s="266">
        <f>(1+AR13)/(1+LOOKUP($B13,Prix!$B$6:$B$127,Prix!$L$6:$L$127))-1</f>
        <v>-1.4492430077117646E-4</v>
      </c>
      <c r="W13" s="266">
        <f>(1+AS13)/(1+LOOKUP($B13,Prix!$B$6:$B$127,Prix!$L$6:$L$127))-1</f>
        <v>3.5065059549850286E-3</v>
      </c>
      <c r="X13" s="266">
        <f>(1+AT13)/(1+LOOKUP($B13,Prix!$B$6:$B$127,Prix!$L$6:$L$127))-1</f>
        <v>-1.8974343464361887E-4</v>
      </c>
      <c r="Y13" s="291">
        <f>(C13+1)*(1+Prix!I83)-1</f>
        <v>1.6662599999999861E-2</v>
      </c>
      <c r="Z13" s="117">
        <v>2.22720776163432E-2</v>
      </c>
      <c r="AA13" s="117">
        <v>2.22720776163432E-2</v>
      </c>
      <c r="AB13" s="117">
        <v>9.9999999999988987E-4</v>
      </c>
      <c r="AC13" s="117">
        <v>1.4430170064616998E-2</v>
      </c>
      <c r="AD13" s="117">
        <v>9.6436633435681429E-4</v>
      </c>
      <c r="AE13" s="117">
        <v>1.9024262878301945E-2</v>
      </c>
      <c r="AF13" s="117">
        <v>3.1958817647439686E-2</v>
      </c>
      <c r="AG13" s="117">
        <v>2.1808774070789294E-2</v>
      </c>
      <c r="AH13" s="117">
        <v>3.2529760253196427E-2</v>
      </c>
      <c r="AI13" s="117">
        <v>1.5149016767680212E-2</v>
      </c>
      <c r="AJ13" s="117">
        <v>5.3304904051172386E-3</v>
      </c>
      <c r="AK13" s="117">
        <v>1.6662599999999861E-2</v>
      </c>
      <c r="AL13" s="117">
        <v>2.7129901960784242E-2</v>
      </c>
      <c r="AM13" s="117">
        <v>2.7129901960784242E-2</v>
      </c>
      <c r="AN13" s="117">
        <v>2.750000000000008E-2</v>
      </c>
      <c r="AO13" s="117">
        <v>2.7129901960784242E-2</v>
      </c>
      <c r="AP13" s="117">
        <v>2.750000000000008E-2</v>
      </c>
      <c r="AQ13" s="117">
        <v>2.7129901960784242E-2</v>
      </c>
      <c r="AR13" s="117">
        <v>1.8552365614804334E-2</v>
      </c>
      <c r="AS13" s="117">
        <v>2.22720776163432E-2</v>
      </c>
      <c r="AT13" s="120">
        <v>1.850670836312851E-2</v>
      </c>
    </row>
    <row r="14" spans="2:46" x14ac:dyDescent="0.25">
      <c r="B14" s="146">
        <f t="shared" si="1"/>
        <v>2027</v>
      </c>
      <c r="C14" s="147">
        <v>4.7999999999999996E-3</v>
      </c>
      <c r="D14" s="148">
        <f>(1+Z14)/(1+LOOKUP($B14,Prix!$B$6:$B$127,Prix!$L$6:$L$127))-1</f>
        <v>1.1986398648964558E-2</v>
      </c>
      <c r="E14" s="148">
        <f>(1+AA14)/(1+LOOKUP($B14,Prix!$B$6:$B$127,Prix!$L$6:$L$127))-1</f>
        <v>1.1986398648964558E-2</v>
      </c>
      <c r="F14" s="148">
        <f>(1+AB14)/(1+LOOKUP($B14,Prix!$B$6:$B$127,Prix!$L$6:$L$127))-1</f>
        <v>-1.4860742052947629E-2</v>
      </c>
      <c r="G14" s="148">
        <f>(1+AC14)/(1+LOOKUP($B14,Prix!$B$6:$B$127,Prix!$L$6:$L$127))-1</f>
        <v>1.9379282944276266E-3</v>
      </c>
      <c r="H14" s="148">
        <f>(1+AD14)/(1+LOOKUP($B14,Prix!$B$6:$B$127,Prix!$L$6:$L$127))-1</f>
        <v>-1.4860742052947629E-2</v>
      </c>
      <c r="I14" s="148">
        <f>(1+AE14)/(1+LOOKUP($B14,Prix!$B$6:$B$127,Prix!$L$6:$L$127))-1</f>
        <v>5.7014142866502748E-3</v>
      </c>
      <c r="J14" s="148">
        <f>(1+AF14)/(1+LOOKUP($B14,Prix!$B$6:$B$127,Prix!$L$6:$L$127))-1</f>
        <v>1.6621973082615815E-2</v>
      </c>
      <c r="K14" s="148">
        <f>(1+AG14)/(1+LOOKUP($B14,Prix!$B$6:$B$127,Prix!$L$6:$L$127))-1</f>
        <v>7.9975638489537815E-3</v>
      </c>
      <c r="L14" s="148">
        <f>(1+AH14)/(1+LOOKUP($B14,Prix!$B$6:$B$127,Prix!$L$6:$L$127))-1</f>
        <v>1.3476748298524521E-2</v>
      </c>
      <c r="M14" s="148">
        <f>(1+AI14)/(1+LOOKUP($B14,Prix!$B$6:$B$127,Prix!$L$6:$L$127))-1</f>
        <v>8.1119315322675245E-3</v>
      </c>
      <c r="N14" s="148">
        <f>(1+AJ14)/(1+LOOKUP($B14,Prix!$B$6:$B$127,Prix!$L$6:$L$127))-1</f>
        <v>-1.0621143955981793E-2</v>
      </c>
      <c r="O14" s="148">
        <f>(1+AK14)/(1+LOOKUP($B14,Prix!$B$6:$B$127,Prix!$L$6:$L$127))-1</f>
        <v>4.7999999999999154E-3</v>
      </c>
      <c r="P14" s="148">
        <f>(1+AL14)/(1+LOOKUP($B14,Prix!$B$6:$B$127,Prix!$L$6:$L$127))-1</f>
        <v>1.0855134298577207E-2</v>
      </c>
      <c r="Q14" s="148">
        <f>(1+AM14)/(1+LOOKUP($B14,Prix!$B$6:$B$127,Prix!$L$6:$L$127))-1</f>
        <v>1.0855134298577207E-2</v>
      </c>
      <c r="R14" s="148">
        <f>(1+AN14)/(1+LOOKUP($B14,Prix!$B$6:$B$127,Prix!$L$6:$L$127))-1</f>
        <v>1.1219368172423971E-2</v>
      </c>
      <c r="S14" s="266">
        <f>(1+AO14)/(1+LOOKUP($B14,Prix!$B$6:$B$127,Prix!$L$6:$L$127))-1</f>
        <v>1.0855134298577207E-2</v>
      </c>
      <c r="T14" s="266">
        <f>(1+AP14)/(1+LOOKUP($B14,Prix!$B$6:$B$127,Prix!$L$6:$L$127))-1</f>
        <v>1.1219368172423971E-2</v>
      </c>
      <c r="U14" s="266">
        <f>(1+AQ14)/(1+LOOKUP($B14,Prix!$B$6:$B$127,Prix!$L$6:$L$127))-1</f>
        <v>1.0855134298577207E-2</v>
      </c>
      <c r="V14" s="266">
        <f>(1+AR14)/(1+LOOKUP($B14,Prix!$B$6:$B$127,Prix!$L$6:$L$127))-1</f>
        <v>6.8168744767578282E-3</v>
      </c>
      <c r="W14" s="266">
        <f>(1+AS14)/(1+LOOKUP($B14,Prix!$B$6:$B$127,Prix!$L$6:$L$127))-1</f>
        <v>1.1986398648964558E-2</v>
      </c>
      <c r="X14" s="266">
        <f>(1+AT14)/(1+LOOKUP($B14,Prix!$B$6:$B$127,Prix!$L$6:$L$127))-1</f>
        <v>-1.8238979850138115E-4</v>
      </c>
      <c r="Y14" s="291">
        <f>(C14+1)*(1+Prix!I84)-1</f>
        <v>2.0977279999999876E-2</v>
      </c>
      <c r="Z14" s="117">
        <v>2.8279379667212945E-2</v>
      </c>
      <c r="AA14" s="117">
        <v>2.8279379667212945E-2</v>
      </c>
      <c r="AB14" s="117">
        <v>9.9999999999988987E-4</v>
      </c>
      <c r="AC14" s="117">
        <v>1.8069128939967927E-2</v>
      </c>
      <c r="AD14" s="117">
        <v>9.9999999999988987E-4</v>
      </c>
      <c r="AE14" s="117">
        <v>2.1893207056665309E-2</v>
      </c>
      <c r="AF14" s="117">
        <v>3.2989586849246022E-2</v>
      </c>
      <c r="AG14" s="117">
        <v>2.4226324626921869E-2</v>
      </c>
      <c r="AH14" s="117">
        <v>2.9793723946130779E-2</v>
      </c>
      <c r="AI14" s="117">
        <v>2.4342533629936991E-2</v>
      </c>
      <c r="AJ14" s="117">
        <v>5.3078556263268517E-3</v>
      </c>
      <c r="AK14" s="117">
        <v>2.0977279999999876E-2</v>
      </c>
      <c r="AL14" s="117">
        <v>2.7129901960784242E-2</v>
      </c>
      <c r="AM14" s="117">
        <v>2.7129901960784242E-2</v>
      </c>
      <c r="AN14" s="117">
        <v>2.750000000000008E-2</v>
      </c>
      <c r="AO14" s="117">
        <v>2.7129901960784242E-2</v>
      </c>
      <c r="AP14" s="117">
        <v>2.750000000000008E-2</v>
      </c>
      <c r="AQ14" s="117">
        <v>2.7129901960784242E-2</v>
      </c>
      <c r="AR14" s="117">
        <v>2.3026626155833618E-2</v>
      </c>
      <c r="AS14" s="117">
        <v>2.8279379667212945E-2</v>
      </c>
      <c r="AT14" s="120">
        <v>1.5914673725742734E-2</v>
      </c>
    </row>
    <row r="15" spans="2:46" x14ac:dyDescent="0.25">
      <c r="B15" s="146">
        <f t="shared" si="1"/>
        <v>2028</v>
      </c>
      <c r="C15" s="147">
        <v>5.3E-3</v>
      </c>
      <c r="D15" s="148">
        <f>(1+Z15)/(1+LOOKUP($B15,Prix!$B$6:$B$127,Prix!$L$6:$L$127))-1</f>
        <v>1.1022416228022358E-2</v>
      </c>
      <c r="E15" s="148">
        <f>(1+AA15)/(1+LOOKUP($B15,Prix!$B$6:$B$127,Prix!$L$6:$L$127))-1</f>
        <v>1.1022416228022358E-2</v>
      </c>
      <c r="F15" s="148">
        <f>(1+AB15)/(1+LOOKUP($B15,Prix!$B$6:$B$127,Prix!$L$6:$L$127))-1</f>
        <v>-1.1592972972973126E-2</v>
      </c>
      <c r="G15" s="148">
        <f>(1+AC15)/(1+LOOKUP($B15,Prix!$B$6:$B$127,Prix!$L$6:$L$127))-1</f>
        <v>5.3000000000000824E-3</v>
      </c>
      <c r="H15" s="148">
        <f>(1+AD15)/(1+LOOKUP($B15,Prix!$B$6:$B$127,Prix!$L$6:$L$127))-1</f>
        <v>-1.158596881265006E-2</v>
      </c>
      <c r="I15" s="148">
        <f>(1+AE15)/(1+LOOKUP($B15,Prix!$B$6:$B$127,Prix!$L$6:$L$127))-1</f>
        <v>5.3000000000000824E-3</v>
      </c>
      <c r="J15" s="148">
        <f>(1+AF15)/(1+LOOKUP($B15,Prix!$B$6:$B$127,Prix!$L$6:$L$127))-1</f>
        <v>5.3000000000000824E-3</v>
      </c>
      <c r="K15" s="148">
        <f>(1+AG15)/(1+LOOKUP($B15,Prix!$B$6:$B$127,Prix!$L$6:$L$127))-1</f>
        <v>5.3000000000000824E-3</v>
      </c>
      <c r="L15" s="148">
        <f>(1+AH15)/(1+LOOKUP($B15,Prix!$B$6:$B$127,Prix!$L$6:$L$127))-1</f>
        <v>5.3000000000000824E-3</v>
      </c>
      <c r="M15" s="148">
        <f>(1+AI15)/(1+LOOKUP($B15,Prix!$B$6:$B$127,Prix!$L$6:$L$127))-1</f>
        <v>5.3000000000000824E-3</v>
      </c>
      <c r="N15" s="148">
        <f>(1+AJ15)/(1+LOOKUP($B15,Prix!$B$6:$B$127,Prix!$L$6:$L$127))-1</f>
        <v>5.3000000000000824E-3</v>
      </c>
      <c r="O15" s="148">
        <f>(1+AK15)/(1+LOOKUP($B15,Prix!$B$6:$B$127,Prix!$L$6:$L$127))-1</f>
        <v>5.3000000000000824E-3</v>
      </c>
      <c r="P15" s="148">
        <f>(1+AL15)/(1+LOOKUP($B15,Prix!$B$6:$B$127,Prix!$L$6:$L$127))-1</f>
        <v>5.3000000000000824E-3</v>
      </c>
      <c r="Q15" s="148">
        <f>(1+AM15)/(1+LOOKUP($B15,Prix!$B$6:$B$127,Prix!$L$6:$L$127))-1</f>
        <v>5.3000000000000824E-3</v>
      </c>
      <c r="R15" s="148">
        <f>(1+AN15)/(1+LOOKUP($B15,Prix!$B$6:$B$127,Prix!$L$6:$L$127))-1</f>
        <v>5.3000000000000824E-3</v>
      </c>
      <c r="S15" s="266">
        <f>(1+AO15)/(1+LOOKUP($B15,Prix!$B$6:$B$127,Prix!$L$6:$L$127))-1</f>
        <v>5.3000000000000824E-3</v>
      </c>
      <c r="T15" s="266">
        <f>(1+AP15)/(1+LOOKUP($B15,Prix!$B$6:$B$127,Prix!$L$6:$L$127))-1</f>
        <v>5.3000000000000824E-3</v>
      </c>
      <c r="U15" s="266">
        <f>(1+AQ15)/(1+LOOKUP($B15,Prix!$B$6:$B$127,Prix!$L$6:$L$127))-1</f>
        <v>5.3000000000000824E-3</v>
      </c>
      <c r="V15" s="266">
        <f>(1+AR15)/(1+LOOKUP($B15,Prix!$B$6:$B$127,Prix!$L$6:$L$127))-1</f>
        <v>7.9223564338803953E-3</v>
      </c>
      <c r="W15" s="266">
        <f>(1+AS15)/(1+LOOKUP($B15,Prix!$B$6:$B$127,Prix!$L$6:$L$127))-1</f>
        <v>1.1022416228022358E-2</v>
      </c>
      <c r="X15" s="266">
        <f>(1+AT15)/(1+LOOKUP($B15,Prix!$B$6:$B$127,Prix!$L$6:$L$127))-1</f>
        <v>3.1230486088684728E-4</v>
      </c>
      <c r="Y15" s="291">
        <f>(C15+1)*(1+Prix!I85)-1</f>
        <v>2.2892750000000239E-2</v>
      </c>
      <c r="Z15" s="117">
        <v>2.8715308512012871E-2</v>
      </c>
      <c r="AA15" s="117">
        <v>2.8715308512012871E-2</v>
      </c>
      <c r="AB15" s="117">
        <v>5.7041499999999079E-3</v>
      </c>
      <c r="AC15" s="117">
        <v>2.2892750000000239E-2</v>
      </c>
      <c r="AD15" s="117">
        <v>5.7112767331286562E-3</v>
      </c>
      <c r="AE15" s="117">
        <v>2.2892750000000239E-2</v>
      </c>
      <c r="AF15" s="117">
        <v>2.2892750000000239E-2</v>
      </c>
      <c r="AG15" s="117">
        <v>2.2892750000000239E-2</v>
      </c>
      <c r="AH15" s="117">
        <v>2.2892750000000239E-2</v>
      </c>
      <c r="AI15" s="117">
        <v>2.2892750000000239E-2</v>
      </c>
      <c r="AJ15" s="117">
        <v>2.2892750000000239E-2</v>
      </c>
      <c r="AK15" s="117">
        <v>2.2892750000000239E-2</v>
      </c>
      <c r="AL15" s="117">
        <v>2.2892750000000239E-2</v>
      </c>
      <c r="AM15" s="117">
        <v>2.2892750000000239E-2</v>
      </c>
      <c r="AN15" s="117">
        <v>2.2892750000000239E-2</v>
      </c>
      <c r="AO15" s="117">
        <v>2.2892750000000239E-2</v>
      </c>
      <c r="AP15" s="117">
        <v>2.2892750000000239E-2</v>
      </c>
      <c r="AQ15" s="117">
        <v>2.2892750000000239E-2</v>
      </c>
      <c r="AR15" s="117">
        <v>2.5560997671473462E-2</v>
      </c>
      <c r="AS15" s="117">
        <v>2.8715308512012871E-2</v>
      </c>
      <c r="AT15" s="120">
        <v>1.7817770195952543E-2</v>
      </c>
    </row>
    <row r="16" spans="2:46" x14ac:dyDescent="0.25">
      <c r="B16" s="146">
        <f t="shared" si="1"/>
        <v>2029</v>
      </c>
      <c r="C16" s="147">
        <v>6.0000000000000001E-3</v>
      </c>
      <c r="D16" s="148">
        <f>(1+Z16)/(1+LOOKUP($B16,Prix!$B$6:$B$127,Prix!$L$6:$L$127))-1</f>
        <v>1.1110881140545814E-2</v>
      </c>
      <c r="E16" s="148">
        <f>(1+AA16)/(1+LOOKUP($B16,Prix!$B$6:$B$127,Prix!$L$6:$L$127))-1</f>
        <v>1.1110881140546036E-2</v>
      </c>
      <c r="F16" s="148">
        <f>(1+AB16)/(1+LOOKUP($B16,Prix!$B$6:$B$127,Prix!$L$6:$L$127))-1</f>
        <v>-6.9697297297298677E-3</v>
      </c>
      <c r="G16" s="148">
        <f>(1+AC16)/(1+LOOKUP($B16,Prix!$B$6:$B$127,Prix!$L$6:$L$127))-1</f>
        <v>6.0000000000000053E-3</v>
      </c>
      <c r="H16" s="148">
        <f>(1+AD16)/(1+LOOKUP($B16,Prix!$B$6:$B$127,Prix!$L$6:$L$127))-1</f>
        <v>-6.9557214090838482E-3</v>
      </c>
      <c r="I16" s="148">
        <f>(1+AE16)/(1+LOOKUP($B16,Prix!$B$6:$B$127,Prix!$L$6:$L$127))-1</f>
        <v>6.0000000000000053E-3</v>
      </c>
      <c r="J16" s="148">
        <f>(1+AF16)/(1+LOOKUP($B16,Prix!$B$6:$B$127,Prix!$L$6:$L$127))-1</f>
        <v>6.0000000000000053E-3</v>
      </c>
      <c r="K16" s="148">
        <f>(1+AG16)/(1+LOOKUP($B16,Prix!$B$6:$B$127,Prix!$L$6:$L$127))-1</f>
        <v>6.0000000000000053E-3</v>
      </c>
      <c r="L16" s="148">
        <f>(1+AH16)/(1+LOOKUP($B16,Prix!$B$6:$B$127,Prix!$L$6:$L$127))-1</f>
        <v>6.0000000000000053E-3</v>
      </c>
      <c r="M16" s="148">
        <f>(1+AI16)/(1+LOOKUP($B16,Prix!$B$6:$B$127,Prix!$L$6:$L$127))-1</f>
        <v>6.0000000000000053E-3</v>
      </c>
      <c r="N16" s="148">
        <f>(1+AJ16)/(1+LOOKUP($B16,Prix!$B$6:$B$127,Prix!$L$6:$L$127))-1</f>
        <v>6.0000000000000053E-3</v>
      </c>
      <c r="O16" s="148">
        <f>(1+AK16)/(1+LOOKUP($B16,Prix!$B$6:$B$127,Prix!$L$6:$L$127))-1</f>
        <v>6.0000000000000053E-3</v>
      </c>
      <c r="P16" s="148">
        <f>(1+AL16)/(1+LOOKUP($B16,Prix!$B$6:$B$127,Prix!$L$6:$L$127))-1</f>
        <v>6.0000000000000053E-3</v>
      </c>
      <c r="Q16" s="148">
        <f>(1+AM16)/(1+LOOKUP($B16,Prix!$B$6:$B$127,Prix!$L$6:$L$127))-1</f>
        <v>6.0000000000000053E-3</v>
      </c>
      <c r="R16" s="148">
        <f>(1+AN16)/(1+LOOKUP($B16,Prix!$B$6:$B$127,Prix!$L$6:$L$127))-1</f>
        <v>6.0000000000000053E-3</v>
      </c>
      <c r="S16" s="266">
        <f>(1+AO16)/(1+LOOKUP($B16,Prix!$B$6:$B$127,Prix!$L$6:$L$127))-1</f>
        <v>6.0000000000000053E-3</v>
      </c>
      <c r="T16" s="266">
        <f>(1+AP16)/(1+LOOKUP($B16,Prix!$B$6:$B$127,Prix!$L$6:$L$127))-1</f>
        <v>6.0000000000000053E-3</v>
      </c>
      <c r="U16" s="266">
        <f>(1+AQ16)/(1+LOOKUP($B16,Prix!$B$6:$B$127,Prix!$L$6:$L$127))-1</f>
        <v>6.0000000000000053E-3</v>
      </c>
      <c r="V16" s="266">
        <f>(1+AR16)/(1+LOOKUP($B16,Prix!$B$6:$B$127,Prix!$L$6:$L$127))-1</f>
        <v>8.2589300463362658E-3</v>
      </c>
      <c r="W16" s="266">
        <f>(1+AS16)/(1+LOOKUP($B16,Prix!$B$6:$B$127,Prix!$L$6:$L$127))-1</f>
        <v>1.1110881140545814E-2</v>
      </c>
      <c r="X16" s="266">
        <f>(1+AT16)/(1+LOOKUP($B16,Prix!$B$6:$B$127,Prix!$L$6:$L$127))-1</f>
        <v>2.1310872052546781E-3</v>
      </c>
      <c r="Y16" s="291">
        <f>(C16+1)*(1+Prix!I86)-1</f>
        <v>2.3605000000000098E-2</v>
      </c>
      <c r="Z16" s="117">
        <v>2.8805321560505526E-2</v>
      </c>
      <c r="AA16" s="117">
        <v>2.8805321560505748E-2</v>
      </c>
      <c r="AB16" s="117">
        <v>1.0408299999999926E-2</v>
      </c>
      <c r="AC16" s="117">
        <v>2.3605000000000098E-2</v>
      </c>
      <c r="AD16" s="117">
        <v>1.0422553466257201E-2</v>
      </c>
      <c r="AE16" s="117">
        <v>2.3605000000000098E-2</v>
      </c>
      <c r="AF16" s="117">
        <v>2.3605000000000098E-2</v>
      </c>
      <c r="AG16" s="117">
        <v>2.3605000000000098E-2</v>
      </c>
      <c r="AH16" s="117">
        <v>2.3605000000000098E-2</v>
      </c>
      <c r="AI16" s="117">
        <v>2.3605000000000098E-2</v>
      </c>
      <c r="AJ16" s="117">
        <v>2.3605000000000098E-2</v>
      </c>
      <c r="AK16" s="117">
        <v>2.3605000000000098E-2</v>
      </c>
      <c r="AL16" s="117">
        <v>2.3605000000000098E-2</v>
      </c>
      <c r="AM16" s="117">
        <v>2.3605000000000098E-2</v>
      </c>
      <c r="AN16" s="117">
        <v>2.3605000000000098E-2</v>
      </c>
      <c r="AO16" s="117">
        <v>2.3605000000000098E-2</v>
      </c>
      <c r="AP16" s="117">
        <v>2.3605000000000098E-2</v>
      </c>
      <c r="AQ16" s="117">
        <v>2.3605000000000098E-2</v>
      </c>
      <c r="AR16" s="117">
        <v>2.5903461322147159E-2</v>
      </c>
      <c r="AS16" s="117">
        <v>2.8805321560505526E-2</v>
      </c>
      <c r="AT16" s="120">
        <v>1.9668381231346732E-2</v>
      </c>
    </row>
    <row r="17" spans="2:46" x14ac:dyDescent="0.25">
      <c r="B17" s="146">
        <f t="shared" si="1"/>
        <v>2030</v>
      </c>
      <c r="C17" s="147">
        <v>7.7000000000000002E-3</v>
      </c>
      <c r="D17" s="148">
        <f>(1+Z17)/(1+LOOKUP($B17,Prix!$B$6:$B$127,Prix!$L$6:$L$127))-1</f>
        <v>1.1127211157744288E-2</v>
      </c>
      <c r="E17" s="148">
        <f>(1+AA17)/(1+LOOKUP($B17,Prix!$B$6:$B$127,Prix!$L$6:$L$127))-1</f>
        <v>1.1127211157744288E-2</v>
      </c>
      <c r="F17" s="148">
        <f>(1+AB17)/(1+LOOKUP($B17,Prix!$B$6:$B$127,Prix!$L$6:$L$127))-1</f>
        <v>-2.3464864864863877E-3</v>
      </c>
      <c r="G17" s="148">
        <f>(1+AC17)/(1+LOOKUP($B17,Prix!$B$6:$B$127,Prix!$L$6:$L$127))-1</f>
        <v>7.7000000000000401E-3</v>
      </c>
      <c r="H17" s="148">
        <f>(1+AD17)/(1+LOOKUP($B17,Prix!$B$6:$B$127,Prix!$L$6:$L$127))-1</f>
        <v>-2.3254740055175249E-3</v>
      </c>
      <c r="I17" s="148">
        <f>(1+AE17)/(1+LOOKUP($B17,Prix!$B$6:$B$127,Prix!$L$6:$L$127))-1</f>
        <v>7.7000000000000401E-3</v>
      </c>
      <c r="J17" s="148">
        <f>(1+AF17)/(1+LOOKUP($B17,Prix!$B$6:$B$127,Prix!$L$6:$L$127))-1</f>
        <v>7.7000000000000401E-3</v>
      </c>
      <c r="K17" s="148">
        <f>(1+AG17)/(1+LOOKUP($B17,Prix!$B$6:$B$127,Prix!$L$6:$L$127))-1</f>
        <v>7.7000000000000401E-3</v>
      </c>
      <c r="L17" s="148">
        <f>(1+AH17)/(1+LOOKUP($B17,Prix!$B$6:$B$127,Prix!$L$6:$L$127))-1</f>
        <v>7.7000000000000401E-3</v>
      </c>
      <c r="M17" s="148">
        <f>(1+AI17)/(1+LOOKUP($B17,Prix!$B$6:$B$127,Prix!$L$6:$L$127))-1</f>
        <v>7.7000000000000401E-3</v>
      </c>
      <c r="N17" s="148">
        <f>(1+AJ17)/(1+LOOKUP($B17,Prix!$B$6:$B$127,Prix!$L$6:$L$127))-1</f>
        <v>7.7000000000000401E-3</v>
      </c>
      <c r="O17" s="148">
        <f>(1+AK17)/(1+LOOKUP($B17,Prix!$B$6:$B$127,Prix!$L$6:$L$127))-1</f>
        <v>7.7000000000000401E-3</v>
      </c>
      <c r="P17" s="148">
        <f>(1+AL17)/(1+LOOKUP($B17,Prix!$B$6:$B$127,Prix!$L$6:$L$127))-1</f>
        <v>7.7000000000000401E-3</v>
      </c>
      <c r="Q17" s="148">
        <f>(1+AM17)/(1+LOOKUP($B17,Prix!$B$6:$B$127,Prix!$L$6:$L$127))-1</f>
        <v>7.7000000000000401E-3</v>
      </c>
      <c r="R17" s="148">
        <f>(1+AN17)/(1+LOOKUP($B17,Prix!$B$6:$B$127,Prix!$L$6:$L$127))-1</f>
        <v>7.7000000000000401E-3</v>
      </c>
      <c r="S17" s="266">
        <f>(1+AO17)/(1+LOOKUP($B17,Prix!$B$6:$B$127,Prix!$L$6:$L$127))-1</f>
        <v>7.7000000000000401E-3</v>
      </c>
      <c r="T17" s="266">
        <f>(1+AP17)/(1+LOOKUP($B17,Prix!$B$6:$B$127,Prix!$L$6:$L$127))-1</f>
        <v>7.7000000000000401E-3</v>
      </c>
      <c r="U17" s="266">
        <f>(1+AQ17)/(1+LOOKUP($B17,Prix!$B$6:$B$127,Prix!$L$6:$L$127))-1</f>
        <v>7.7000000000000401E-3</v>
      </c>
      <c r="V17" s="266">
        <f>(1+AR17)/(1+LOOKUP($B17,Prix!$B$6:$B$127,Prix!$L$6:$L$127))-1</f>
        <v>1.2031267565304482E-2</v>
      </c>
      <c r="W17" s="266">
        <f>(1+AS17)/(1+LOOKUP($B17,Prix!$B$6:$B$127,Prix!$L$6:$L$127))-1</f>
        <v>1.1127211157744288E-2</v>
      </c>
      <c r="X17" s="266">
        <f>(1+AT17)/(1+LOOKUP($B17,Prix!$B$6:$B$127,Prix!$L$6:$L$127))-1</f>
        <v>3.9500242932455354E-3</v>
      </c>
      <c r="Y17" s="291">
        <f>(C17+1)*(1+Prix!I87)-1</f>
        <v>2.5334750000000072E-2</v>
      </c>
      <c r="Z17" s="117">
        <v>2.8821937353004978E-2</v>
      </c>
      <c r="AA17" s="117">
        <v>2.8821937353004978E-2</v>
      </c>
      <c r="AB17" s="117">
        <v>1.5112450000000166E-2</v>
      </c>
      <c r="AC17" s="117">
        <v>2.5334750000000072E-2</v>
      </c>
      <c r="AD17" s="117">
        <v>1.5133830199385967E-2</v>
      </c>
      <c r="AE17" s="117">
        <v>2.5334750000000072E-2</v>
      </c>
      <c r="AF17" s="117">
        <v>2.5334750000000072E-2</v>
      </c>
      <c r="AG17" s="117">
        <v>2.5334750000000072E-2</v>
      </c>
      <c r="AH17" s="117">
        <v>2.5334750000000072E-2</v>
      </c>
      <c r="AI17" s="117">
        <v>2.5334750000000072E-2</v>
      </c>
      <c r="AJ17" s="117">
        <v>2.5334750000000072E-2</v>
      </c>
      <c r="AK17" s="117">
        <v>2.5334750000000072E-2</v>
      </c>
      <c r="AL17" s="117">
        <v>2.5334750000000072E-2</v>
      </c>
      <c r="AM17" s="117">
        <v>2.5334750000000072E-2</v>
      </c>
      <c r="AN17" s="117">
        <v>2.5334750000000072E-2</v>
      </c>
      <c r="AO17" s="117">
        <v>2.5334750000000072E-2</v>
      </c>
      <c r="AP17" s="117">
        <v>2.5334750000000072E-2</v>
      </c>
      <c r="AQ17" s="117">
        <v>2.5334750000000072E-2</v>
      </c>
      <c r="AR17" s="117">
        <v>2.9741814747697326E-2</v>
      </c>
      <c r="AS17" s="117">
        <v>2.8821937353004978E-2</v>
      </c>
      <c r="AT17" s="120">
        <v>2.1519149718377317E-2</v>
      </c>
    </row>
    <row r="18" spans="2:46" x14ac:dyDescent="0.25">
      <c r="B18" s="146">
        <f t="shared" si="1"/>
        <v>2031</v>
      </c>
      <c r="C18" s="147">
        <v>7.3000000000000001E-3</v>
      </c>
      <c r="D18" s="148">
        <f>(1+Z18)/(1+LOOKUP($B18,Prix!$B$6:$B$127,Prix!$L$6:$L$127))-1</f>
        <v>9.9080508225097841E-3</v>
      </c>
      <c r="E18" s="148">
        <f>(1+AA18)/(1+LOOKUP($B18,Prix!$B$6:$B$127,Prix!$L$6:$L$127))-1</f>
        <v>9.9080508225097841E-3</v>
      </c>
      <c r="F18" s="148">
        <f>(1+AB18)/(1+LOOKUP($B18,Prix!$B$6:$B$127,Prix!$L$6:$L$127))-1</f>
        <v>9.8280098280079109E-4</v>
      </c>
      <c r="G18" s="148">
        <f>(1+AC18)/(1+LOOKUP($B18,Prix!$B$6:$B$127,Prix!$L$6:$L$127))-1</f>
        <v>7.3000000000000842E-3</v>
      </c>
      <c r="H18" s="148">
        <f>(1+AD18)/(1+LOOKUP($B18,Prix!$B$6:$B$127,Prix!$L$6:$L$127))-1</f>
        <v>9.8280098280079109E-4</v>
      </c>
      <c r="I18" s="148">
        <f>(1+AE18)/(1+LOOKUP($B18,Prix!$B$6:$B$127,Prix!$L$6:$L$127))-1</f>
        <v>7.3000000000000842E-3</v>
      </c>
      <c r="J18" s="148">
        <f>(1+AF18)/(1+LOOKUP($B18,Prix!$B$6:$B$127,Prix!$L$6:$L$127))-1</f>
        <v>7.3000000000000842E-3</v>
      </c>
      <c r="K18" s="148">
        <f>(1+AG18)/(1+LOOKUP($B18,Prix!$B$6:$B$127,Prix!$L$6:$L$127))-1</f>
        <v>7.3000000000000842E-3</v>
      </c>
      <c r="L18" s="148">
        <f>(1+AH18)/(1+LOOKUP($B18,Prix!$B$6:$B$127,Prix!$L$6:$L$127))-1</f>
        <v>7.3000000000000842E-3</v>
      </c>
      <c r="M18" s="148">
        <f>(1+AI18)/(1+LOOKUP($B18,Prix!$B$6:$B$127,Prix!$L$6:$L$127))-1</f>
        <v>7.3000000000000842E-3</v>
      </c>
      <c r="N18" s="148">
        <f>(1+AJ18)/(1+LOOKUP($B18,Prix!$B$6:$B$127,Prix!$L$6:$L$127))-1</f>
        <v>7.3000000000000842E-3</v>
      </c>
      <c r="O18" s="148">
        <f>(1+AK18)/(1+LOOKUP($B18,Prix!$B$6:$B$127,Prix!$L$6:$L$127))-1</f>
        <v>7.3000000000000842E-3</v>
      </c>
      <c r="P18" s="148">
        <f>(1+AL18)/(1+LOOKUP($B18,Prix!$B$6:$B$127,Prix!$L$6:$L$127))-1</f>
        <v>7.3000000000000842E-3</v>
      </c>
      <c r="Q18" s="148">
        <f>(1+AM18)/(1+LOOKUP($B18,Prix!$B$6:$B$127,Prix!$L$6:$L$127))-1</f>
        <v>7.3000000000000842E-3</v>
      </c>
      <c r="R18" s="148">
        <f>(1+AN18)/(1+LOOKUP($B18,Prix!$B$6:$B$127,Prix!$L$6:$L$127))-1</f>
        <v>7.3000000000000842E-3</v>
      </c>
      <c r="S18" s="266">
        <f>(1+AO18)/(1+LOOKUP($B18,Prix!$B$6:$B$127,Prix!$L$6:$L$127))-1</f>
        <v>7.3000000000000842E-3</v>
      </c>
      <c r="T18" s="266">
        <f>(1+AP18)/(1+LOOKUP($B18,Prix!$B$6:$B$127,Prix!$L$6:$L$127))-1</f>
        <v>7.3000000000000842E-3</v>
      </c>
      <c r="U18" s="266">
        <f>(1+AQ18)/(1+LOOKUP($B18,Prix!$B$6:$B$127,Prix!$L$6:$L$127))-1</f>
        <v>7.3000000000000842E-3</v>
      </c>
      <c r="V18" s="266">
        <f>(1+AR18)/(1+LOOKUP($B18,Prix!$B$6:$B$127,Prix!$L$6:$L$127))-1</f>
        <v>7.7746950387935776E-3</v>
      </c>
      <c r="W18" s="266">
        <f>(1+AS18)/(1+LOOKUP($B18,Prix!$B$6:$B$127,Prix!$L$6:$L$127))-1</f>
        <v>9.5661556110011592E-3</v>
      </c>
      <c r="X18" s="266">
        <f>(1+AT18)/(1+LOOKUP($B18,Prix!$B$6:$B$127,Prix!$L$6:$L$127))-1</f>
        <v>5.7782307525342524E-3</v>
      </c>
      <c r="Y18" s="291">
        <f>(C18+1)*(1+Prix!I88)-1</f>
        <v>2.4927750000000248E-2</v>
      </c>
      <c r="Z18" s="117">
        <v>2.7581441711903798E-2</v>
      </c>
      <c r="AA18" s="117">
        <v>2.7581441711903798E-2</v>
      </c>
      <c r="AB18" s="117">
        <v>1.8499999999999961E-2</v>
      </c>
      <c r="AC18" s="117">
        <v>2.4927750000000248E-2</v>
      </c>
      <c r="AD18" s="117">
        <v>1.8499999999999961E-2</v>
      </c>
      <c r="AE18" s="117">
        <v>2.4927750000000248E-2</v>
      </c>
      <c r="AF18" s="117">
        <v>2.4927750000000248E-2</v>
      </c>
      <c r="AG18" s="117">
        <v>2.4927750000000248E-2</v>
      </c>
      <c r="AH18" s="117">
        <v>2.4927750000000248E-2</v>
      </c>
      <c r="AI18" s="117">
        <v>2.4927750000000248E-2</v>
      </c>
      <c r="AJ18" s="117">
        <v>2.4927750000000248E-2</v>
      </c>
      <c r="AK18" s="117">
        <v>2.4927750000000248E-2</v>
      </c>
      <c r="AL18" s="117">
        <v>2.4927750000000248E-2</v>
      </c>
      <c r="AM18" s="117">
        <v>2.4927750000000248E-2</v>
      </c>
      <c r="AN18" s="117">
        <v>2.4927750000000248E-2</v>
      </c>
      <c r="AO18" s="117">
        <v>2.4927750000000248E-2</v>
      </c>
      <c r="AP18" s="117">
        <v>2.4927750000000248E-2</v>
      </c>
      <c r="AQ18" s="117">
        <v>2.4927750000000248E-2</v>
      </c>
      <c r="AR18" s="117">
        <v>2.5410752201972642E-2</v>
      </c>
      <c r="AS18" s="117">
        <v>2.72335633341938E-2</v>
      </c>
      <c r="AT18" s="120">
        <v>2.3379349790703774E-2</v>
      </c>
    </row>
    <row r="19" spans="2:46" x14ac:dyDescent="0.25">
      <c r="B19" s="146">
        <f t="shared" si="1"/>
        <v>2032</v>
      </c>
      <c r="C19" s="147">
        <v>6.8999999999999999E-3</v>
      </c>
      <c r="D19" s="148">
        <f>(1+Z19)/(1+LOOKUP($B19,Prix!$B$6:$B$127,Prix!$L$6:$L$127))-1</f>
        <v>8.6888904872752803E-3</v>
      </c>
      <c r="E19" s="148">
        <f>(1+AA19)/(1+LOOKUP($B19,Prix!$B$6:$B$127,Prix!$L$6:$L$127))-1</f>
        <v>8.6888904872755024E-3</v>
      </c>
      <c r="F19" s="148">
        <f>(1+AB19)/(1+LOOKUP($B19,Prix!$B$6:$B$127,Prix!$L$6:$L$127))-1</f>
        <v>9.8280098280079109E-4</v>
      </c>
      <c r="G19" s="148">
        <f>(1+AC19)/(1+LOOKUP($B19,Prix!$B$6:$B$127,Prix!$L$6:$L$127))-1</f>
        <v>6.8999999999999062E-3</v>
      </c>
      <c r="H19" s="148">
        <f>(1+AD19)/(1+LOOKUP($B19,Prix!$B$6:$B$127,Prix!$L$6:$L$127))-1</f>
        <v>9.8280098280079109E-4</v>
      </c>
      <c r="I19" s="148">
        <f>(1+AE19)/(1+LOOKUP($B19,Prix!$B$6:$B$127,Prix!$L$6:$L$127))-1</f>
        <v>6.8999999999999062E-3</v>
      </c>
      <c r="J19" s="148">
        <f>(1+AF19)/(1+LOOKUP($B19,Prix!$B$6:$B$127,Prix!$L$6:$L$127))-1</f>
        <v>6.8999999999999062E-3</v>
      </c>
      <c r="K19" s="148">
        <f>(1+AG19)/(1+LOOKUP($B19,Prix!$B$6:$B$127,Prix!$L$6:$L$127))-1</f>
        <v>6.8999999999999062E-3</v>
      </c>
      <c r="L19" s="148">
        <f>(1+AH19)/(1+LOOKUP($B19,Prix!$B$6:$B$127,Prix!$L$6:$L$127))-1</f>
        <v>6.8999999999999062E-3</v>
      </c>
      <c r="M19" s="148">
        <f>(1+AI19)/(1+LOOKUP($B19,Prix!$B$6:$B$127,Prix!$L$6:$L$127))-1</f>
        <v>6.8999999999999062E-3</v>
      </c>
      <c r="N19" s="148">
        <f>(1+AJ19)/(1+LOOKUP($B19,Prix!$B$6:$B$127,Prix!$L$6:$L$127))-1</f>
        <v>6.8999999999999062E-3</v>
      </c>
      <c r="O19" s="148">
        <f>(1+AK19)/(1+LOOKUP($B19,Prix!$B$6:$B$127,Prix!$L$6:$L$127))-1</f>
        <v>6.8999999999999062E-3</v>
      </c>
      <c r="P19" s="148">
        <f>(1+AL19)/(1+LOOKUP($B19,Prix!$B$6:$B$127,Prix!$L$6:$L$127))-1</f>
        <v>6.8999999999999062E-3</v>
      </c>
      <c r="Q19" s="148">
        <f>(1+AM19)/(1+LOOKUP($B19,Prix!$B$6:$B$127,Prix!$L$6:$L$127))-1</f>
        <v>6.8999999999999062E-3</v>
      </c>
      <c r="R19" s="148">
        <f>(1+AN19)/(1+LOOKUP($B19,Prix!$B$6:$B$127,Prix!$L$6:$L$127))-1</f>
        <v>6.8999999999999062E-3</v>
      </c>
      <c r="S19" s="266">
        <f>(1+AO19)/(1+LOOKUP($B19,Prix!$B$6:$B$127,Prix!$L$6:$L$127))-1</f>
        <v>6.8999999999999062E-3</v>
      </c>
      <c r="T19" s="266">
        <f>(1+AP19)/(1+LOOKUP($B19,Prix!$B$6:$B$127,Prix!$L$6:$L$127))-1</f>
        <v>6.8999999999999062E-3</v>
      </c>
      <c r="U19" s="266">
        <f>(1+AQ19)/(1+LOOKUP($B19,Prix!$B$6:$B$127,Prix!$L$6:$L$127))-1</f>
        <v>6.8999999999999062E-3</v>
      </c>
      <c r="V19" s="266">
        <f>(1+AR19)/(1+LOOKUP($B19,Prix!$B$6:$B$127,Prix!$L$6:$L$127))-1</f>
        <v>6.8799322348407355E-3</v>
      </c>
      <c r="W19" s="266">
        <f>(1+AS19)/(1+LOOKUP($B19,Prix!$B$6:$B$127,Prix!$L$6:$L$127))-1</f>
        <v>7.5310503477679092E-3</v>
      </c>
      <c r="X19" s="266">
        <f>(1+AT19)/(1+LOOKUP($B19,Prix!$B$6:$B$127,Prix!$L$6:$L$127))-1</f>
        <v>7.5908240682849293E-3</v>
      </c>
      <c r="Y19" s="291">
        <f>(C19+1)*(1+Prix!I89)-1</f>
        <v>2.452074999999998E-2</v>
      </c>
      <c r="Z19" s="117">
        <v>2.6340946070802618E-2</v>
      </c>
      <c r="AA19" s="117">
        <v>2.634094607080284E-2</v>
      </c>
      <c r="AB19" s="117">
        <v>1.8499999999999961E-2</v>
      </c>
      <c r="AC19" s="117">
        <v>2.452074999999998E-2</v>
      </c>
      <c r="AD19" s="117">
        <v>1.8499999999999961E-2</v>
      </c>
      <c r="AE19" s="117">
        <v>2.452074999999998E-2</v>
      </c>
      <c r="AF19" s="117">
        <v>2.452074999999998E-2</v>
      </c>
      <c r="AG19" s="117">
        <v>2.452074999999998E-2</v>
      </c>
      <c r="AH19" s="117">
        <v>2.452074999999998E-2</v>
      </c>
      <c r="AI19" s="117">
        <v>2.452074999999998E-2</v>
      </c>
      <c r="AJ19" s="117">
        <v>2.452074999999998E-2</v>
      </c>
      <c r="AK19" s="117">
        <v>2.452074999999998E-2</v>
      </c>
      <c r="AL19" s="117">
        <v>2.452074999999998E-2</v>
      </c>
      <c r="AM19" s="117">
        <v>2.452074999999998E-2</v>
      </c>
      <c r="AN19" s="117">
        <v>2.452074999999998E-2</v>
      </c>
      <c r="AO19" s="117">
        <v>2.452074999999998E-2</v>
      </c>
      <c r="AP19" s="117">
        <v>2.452074999999998E-2</v>
      </c>
      <c r="AQ19" s="117">
        <v>2.452074999999998E-2</v>
      </c>
      <c r="AR19" s="117">
        <v>2.4500331048950441E-2</v>
      </c>
      <c r="AS19" s="117">
        <v>2.5162843728854023E-2</v>
      </c>
      <c r="AT19" s="120">
        <v>2.5223663489480019E-2</v>
      </c>
    </row>
    <row r="20" spans="2:46" x14ac:dyDescent="0.25">
      <c r="B20" s="146">
        <f t="shared" si="1"/>
        <v>2033</v>
      </c>
      <c r="C20" s="147">
        <v>6.6E-3</v>
      </c>
      <c r="D20" s="148">
        <f>(1+Z20)/(1+LOOKUP($B20,Prix!$B$6:$B$127,Prix!$L$6:$L$127))-1</f>
        <v>7.4697301520405546E-3</v>
      </c>
      <c r="E20" s="148">
        <f>(1+AA20)/(1+LOOKUP($B20,Prix!$B$6:$B$127,Prix!$L$6:$L$127))-1</f>
        <v>7.4697301520405546E-3</v>
      </c>
      <c r="F20" s="148">
        <f>(1+AB20)/(1+LOOKUP($B20,Prix!$B$6:$B$127,Prix!$L$6:$L$127))-1</f>
        <v>1.8062407862409202E-3</v>
      </c>
      <c r="G20" s="148">
        <f>(1+AC20)/(1+LOOKUP($B20,Prix!$B$6:$B$127,Prix!$L$6:$L$127))-1</f>
        <v>6.5999999999999392E-3</v>
      </c>
      <c r="H20" s="148">
        <f>(1+AD20)/(1+LOOKUP($B20,Prix!$B$6:$B$127,Prix!$L$6:$L$127))-1</f>
        <v>1.8062407862409202E-3</v>
      </c>
      <c r="I20" s="148">
        <f>(1+AE20)/(1+LOOKUP($B20,Prix!$B$6:$B$127,Prix!$L$6:$L$127))-1</f>
        <v>6.5999999999999392E-3</v>
      </c>
      <c r="J20" s="148">
        <f>(1+AF20)/(1+LOOKUP($B20,Prix!$B$6:$B$127,Prix!$L$6:$L$127))-1</f>
        <v>6.5999999999999392E-3</v>
      </c>
      <c r="K20" s="148">
        <f>(1+AG20)/(1+LOOKUP($B20,Prix!$B$6:$B$127,Prix!$L$6:$L$127))-1</f>
        <v>6.5999999999999392E-3</v>
      </c>
      <c r="L20" s="148">
        <f>(1+AH20)/(1+LOOKUP($B20,Prix!$B$6:$B$127,Prix!$L$6:$L$127))-1</f>
        <v>6.5999999999999392E-3</v>
      </c>
      <c r="M20" s="148">
        <f>(1+AI20)/(1+LOOKUP($B20,Prix!$B$6:$B$127,Prix!$L$6:$L$127))-1</f>
        <v>6.5999999999999392E-3</v>
      </c>
      <c r="N20" s="148">
        <f>(1+AJ20)/(1+LOOKUP($B20,Prix!$B$6:$B$127,Prix!$L$6:$L$127))-1</f>
        <v>6.5999999999999392E-3</v>
      </c>
      <c r="O20" s="148">
        <f>(1+AK20)/(1+LOOKUP($B20,Prix!$B$6:$B$127,Prix!$L$6:$L$127))-1</f>
        <v>6.5999999999999392E-3</v>
      </c>
      <c r="P20" s="148">
        <f>(1+AL20)/(1+LOOKUP($B20,Prix!$B$6:$B$127,Prix!$L$6:$L$127))-1</f>
        <v>6.5999999999999392E-3</v>
      </c>
      <c r="Q20" s="148">
        <f>(1+AM20)/(1+LOOKUP($B20,Prix!$B$6:$B$127,Prix!$L$6:$L$127))-1</f>
        <v>6.5999999999999392E-3</v>
      </c>
      <c r="R20" s="148">
        <f>(1+AN20)/(1+LOOKUP($B20,Prix!$B$6:$B$127,Prix!$L$6:$L$127))-1</f>
        <v>6.5999999999999392E-3</v>
      </c>
      <c r="S20" s="266">
        <f>(1+AO20)/(1+LOOKUP($B20,Prix!$B$6:$B$127,Prix!$L$6:$L$127))-1</f>
        <v>6.5999999999999392E-3</v>
      </c>
      <c r="T20" s="266">
        <f>(1+AP20)/(1+LOOKUP($B20,Prix!$B$6:$B$127,Prix!$L$6:$L$127))-1</f>
        <v>6.5999999999999392E-3</v>
      </c>
      <c r="U20" s="266">
        <f>(1+AQ20)/(1+LOOKUP($B20,Prix!$B$6:$B$127,Prix!$L$6:$L$127))-1</f>
        <v>6.5999999999999392E-3</v>
      </c>
      <c r="V20" s="266">
        <f>(1+AR20)/(1+LOOKUP($B20,Prix!$B$6:$B$127,Prix!$L$6:$L$127))-1</f>
        <v>6.1709028192737936E-3</v>
      </c>
      <c r="W20" s="266">
        <f>(1+AS20)/(1+LOOKUP($B20,Prix!$B$6:$B$127,Prix!$L$6:$L$127))-1</f>
        <v>6.3634681397701787E-3</v>
      </c>
      <c r="X20" s="266">
        <f>(1+AT20)/(1+LOOKUP($B20,Prix!$B$6:$B$127,Prix!$L$6:$L$127))-1</f>
        <v>7.5461029509944488E-3</v>
      </c>
      <c r="Y20" s="291">
        <f>(C20+1)*(1+Prix!I90)-1</f>
        <v>2.4215499999999945E-2</v>
      </c>
      <c r="Z20" s="117">
        <v>2.5100450429701437E-2</v>
      </c>
      <c r="AA20" s="117">
        <v>2.5100450429701437E-2</v>
      </c>
      <c r="AB20" s="117">
        <v>1.9337850000000101E-2</v>
      </c>
      <c r="AC20" s="117">
        <v>2.4215499999999945E-2</v>
      </c>
      <c r="AD20" s="117">
        <v>1.9337850000000101E-2</v>
      </c>
      <c r="AE20" s="117">
        <v>2.4215499999999945E-2</v>
      </c>
      <c r="AF20" s="117">
        <v>2.4215499999999945E-2</v>
      </c>
      <c r="AG20" s="117">
        <v>2.4215499999999945E-2</v>
      </c>
      <c r="AH20" s="117">
        <v>2.4215499999999945E-2</v>
      </c>
      <c r="AI20" s="117">
        <v>2.4215499999999945E-2</v>
      </c>
      <c r="AJ20" s="117">
        <v>2.4215499999999945E-2</v>
      </c>
      <c r="AK20" s="117">
        <v>2.4215499999999945E-2</v>
      </c>
      <c r="AL20" s="117">
        <v>2.4215499999999945E-2</v>
      </c>
      <c r="AM20" s="117">
        <v>2.4215499999999945E-2</v>
      </c>
      <c r="AN20" s="117">
        <v>2.4215499999999945E-2</v>
      </c>
      <c r="AO20" s="117">
        <v>2.4215499999999945E-2</v>
      </c>
      <c r="AP20" s="117">
        <v>2.4215499999999945E-2</v>
      </c>
      <c r="AQ20" s="117">
        <v>2.4215499999999945E-2</v>
      </c>
      <c r="AR20" s="117">
        <v>2.3778893618611185E-2</v>
      </c>
      <c r="AS20" s="117">
        <v>2.3974828832216133E-2</v>
      </c>
      <c r="AT20" s="120">
        <v>2.5178159752636819E-2</v>
      </c>
    </row>
    <row r="21" spans="2:46" x14ac:dyDescent="0.25">
      <c r="B21" s="146">
        <f t="shared" si="1"/>
        <v>2034</v>
      </c>
      <c r="C21" s="147">
        <v>6.1999999999999998E-3</v>
      </c>
      <c r="D21" s="148">
        <f>(1+Z21)/(1+LOOKUP($B21,Prix!$B$6:$B$127,Prix!$L$6:$L$127))-1</f>
        <v>6.2505698168060508E-3</v>
      </c>
      <c r="E21" s="148">
        <f>(1+AA21)/(1+LOOKUP($B21,Prix!$B$6:$B$127,Prix!$L$6:$L$127))-1</f>
        <v>6.2505698168060508E-3</v>
      </c>
      <c r="F21" s="148">
        <f>(1+AB21)/(1+LOOKUP($B21,Prix!$B$6:$B$127,Prix!$L$6:$L$127))-1</f>
        <v>2.6296805896806053E-3</v>
      </c>
      <c r="G21" s="148">
        <f>(1+AC21)/(1+LOOKUP($B21,Prix!$B$6:$B$127,Prix!$L$6:$L$127))-1</f>
        <v>6.1999999999999833E-3</v>
      </c>
      <c r="H21" s="148">
        <f>(1+AD21)/(1+LOOKUP($B21,Prix!$B$6:$B$127,Prix!$L$6:$L$127))-1</f>
        <v>2.6296805896806053E-3</v>
      </c>
      <c r="I21" s="148">
        <f>(1+AE21)/(1+LOOKUP($B21,Prix!$B$6:$B$127,Prix!$L$6:$L$127))-1</f>
        <v>6.1999999999999833E-3</v>
      </c>
      <c r="J21" s="148">
        <f>(1+AF21)/(1+LOOKUP($B21,Prix!$B$6:$B$127,Prix!$L$6:$L$127))-1</f>
        <v>6.1999999999999833E-3</v>
      </c>
      <c r="K21" s="148">
        <f>(1+AG21)/(1+LOOKUP($B21,Prix!$B$6:$B$127,Prix!$L$6:$L$127))-1</f>
        <v>6.1999999999999833E-3</v>
      </c>
      <c r="L21" s="148">
        <f>(1+AH21)/(1+LOOKUP($B21,Prix!$B$6:$B$127,Prix!$L$6:$L$127))-1</f>
        <v>6.1999999999999833E-3</v>
      </c>
      <c r="M21" s="148">
        <f>(1+AI21)/(1+LOOKUP($B21,Prix!$B$6:$B$127,Prix!$L$6:$L$127))-1</f>
        <v>6.1999999999999833E-3</v>
      </c>
      <c r="N21" s="148">
        <f>(1+AJ21)/(1+LOOKUP($B21,Prix!$B$6:$B$127,Prix!$L$6:$L$127))-1</f>
        <v>6.1999999999999833E-3</v>
      </c>
      <c r="O21" s="148">
        <f>(1+AK21)/(1+LOOKUP($B21,Prix!$B$6:$B$127,Prix!$L$6:$L$127))-1</f>
        <v>6.1999999999999833E-3</v>
      </c>
      <c r="P21" s="148">
        <f>(1+AL21)/(1+LOOKUP($B21,Prix!$B$6:$B$127,Prix!$L$6:$L$127))-1</f>
        <v>6.1999999999999833E-3</v>
      </c>
      <c r="Q21" s="148">
        <f>(1+AM21)/(1+LOOKUP($B21,Prix!$B$6:$B$127,Prix!$L$6:$L$127))-1</f>
        <v>6.1999999999999833E-3</v>
      </c>
      <c r="R21" s="148">
        <f>(1+AN21)/(1+LOOKUP($B21,Prix!$B$6:$B$127,Prix!$L$6:$L$127))-1</f>
        <v>6.1999999999999833E-3</v>
      </c>
      <c r="S21" s="266">
        <f>(1+AO21)/(1+LOOKUP($B21,Prix!$B$6:$B$127,Prix!$L$6:$L$127))-1</f>
        <v>6.1999999999999833E-3</v>
      </c>
      <c r="T21" s="266">
        <f>(1+AP21)/(1+LOOKUP($B21,Prix!$B$6:$B$127,Prix!$L$6:$L$127))-1</f>
        <v>6.1999999999999833E-3</v>
      </c>
      <c r="U21" s="266">
        <f>(1+AQ21)/(1+LOOKUP($B21,Prix!$B$6:$B$127,Prix!$L$6:$L$127))-1</f>
        <v>6.1999999999999833E-3</v>
      </c>
      <c r="V21" s="266">
        <f>(1+AR21)/(1+LOOKUP($B21,Prix!$B$6:$B$127,Prix!$L$6:$L$127))-1</f>
        <v>6.2054419762795909E-3</v>
      </c>
      <c r="W21" s="266">
        <f>(1+AS21)/(1+LOOKUP($B21,Prix!$B$6:$B$127,Prix!$L$6:$L$127))-1</f>
        <v>6.2505698168060508E-3</v>
      </c>
      <c r="X21" s="266">
        <f>(1+AT21)/(1+LOOKUP($B21,Prix!$B$6:$B$127,Prix!$L$6:$L$127))-1</f>
        <v>7.3941434459821043E-3</v>
      </c>
      <c r="Y21" s="291">
        <f>(C21+1)*(1+Prix!I91)-1</f>
        <v>2.3808500000000121E-2</v>
      </c>
      <c r="Z21" s="117">
        <v>2.3859954788600257E-2</v>
      </c>
      <c r="AA21" s="117">
        <v>2.3859954788600257E-2</v>
      </c>
      <c r="AB21" s="117">
        <v>2.0175700000000019E-2</v>
      </c>
      <c r="AC21" s="117">
        <v>2.3808500000000121E-2</v>
      </c>
      <c r="AD21" s="117">
        <v>2.0175700000000019E-2</v>
      </c>
      <c r="AE21" s="117">
        <v>2.3808500000000121E-2</v>
      </c>
      <c r="AF21" s="117">
        <v>2.3808500000000121E-2</v>
      </c>
      <c r="AG21" s="117">
        <v>2.3808500000000121E-2</v>
      </c>
      <c r="AH21" s="117">
        <v>2.3808500000000121E-2</v>
      </c>
      <c r="AI21" s="117">
        <v>2.3808500000000121E-2</v>
      </c>
      <c r="AJ21" s="117">
        <v>2.3808500000000121E-2</v>
      </c>
      <c r="AK21" s="117">
        <v>2.3808500000000121E-2</v>
      </c>
      <c r="AL21" s="117">
        <v>2.3808500000000121E-2</v>
      </c>
      <c r="AM21" s="117">
        <v>2.3808500000000121E-2</v>
      </c>
      <c r="AN21" s="117">
        <v>2.3808500000000121E-2</v>
      </c>
      <c r="AO21" s="117">
        <v>2.3808500000000121E-2</v>
      </c>
      <c r="AP21" s="117">
        <v>2.3808500000000121E-2</v>
      </c>
      <c r="AQ21" s="117">
        <v>2.3808500000000121E-2</v>
      </c>
      <c r="AR21" s="117">
        <v>2.3814037210864614E-2</v>
      </c>
      <c r="AS21" s="117">
        <v>2.3859954788600257E-2</v>
      </c>
      <c r="AT21" s="120">
        <v>2.5023540956286894E-2</v>
      </c>
    </row>
    <row r="22" spans="2:46" x14ac:dyDescent="0.25">
      <c r="B22" s="146">
        <f t="shared" si="1"/>
        <v>2035</v>
      </c>
      <c r="C22" s="147">
        <v>5.7999999999999996E-3</v>
      </c>
      <c r="D22" s="148">
        <f>(1+Z22)/(1+LOOKUP($B22,Prix!$B$6:$B$127,Prix!$L$6:$L$127))-1</f>
        <v>6.2505698168060508E-3</v>
      </c>
      <c r="E22" s="148">
        <f>(1+AA22)/(1+LOOKUP($B22,Prix!$B$6:$B$127,Prix!$L$6:$L$127))-1</f>
        <v>6.2505698168060508E-3</v>
      </c>
      <c r="F22" s="148">
        <f>(1+AB22)/(1+LOOKUP($B22,Prix!$B$6:$B$127,Prix!$L$6:$L$127))-1</f>
        <v>3.4531203931205123E-3</v>
      </c>
      <c r="G22" s="148">
        <f>(1+AC22)/(1+LOOKUP($B22,Prix!$B$6:$B$127,Prix!$L$6:$L$127))-1</f>
        <v>5.8000000000000274E-3</v>
      </c>
      <c r="H22" s="148">
        <f>(1+AD22)/(1+LOOKUP($B22,Prix!$B$6:$B$127,Prix!$L$6:$L$127))-1</f>
        <v>3.4531203931205123E-3</v>
      </c>
      <c r="I22" s="148">
        <f>(1+AE22)/(1+LOOKUP($B22,Prix!$B$6:$B$127,Prix!$L$6:$L$127))-1</f>
        <v>5.8000000000000274E-3</v>
      </c>
      <c r="J22" s="148">
        <f>(1+AF22)/(1+LOOKUP($B22,Prix!$B$6:$B$127,Prix!$L$6:$L$127))-1</f>
        <v>5.8000000000000274E-3</v>
      </c>
      <c r="K22" s="148">
        <f>(1+AG22)/(1+LOOKUP($B22,Prix!$B$6:$B$127,Prix!$L$6:$L$127))-1</f>
        <v>5.8000000000000274E-3</v>
      </c>
      <c r="L22" s="148">
        <f>(1+AH22)/(1+LOOKUP($B22,Prix!$B$6:$B$127,Prix!$L$6:$L$127))-1</f>
        <v>5.8000000000000274E-3</v>
      </c>
      <c r="M22" s="148">
        <f>(1+AI22)/(1+LOOKUP($B22,Prix!$B$6:$B$127,Prix!$L$6:$L$127))-1</f>
        <v>5.8000000000000274E-3</v>
      </c>
      <c r="N22" s="148">
        <f>(1+AJ22)/(1+LOOKUP($B22,Prix!$B$6:$B$127,Prix!$L$6:$L$127))-1</f>
        <v>5.8000000000000274E-3</v>
      </c>
      <c r="O22" s="148">
        <f>(1+AK22)/(1+LOOKUP($B22,Prix!$B$6:$B$127,Prix!$L$6:$L$127))-1</f>
        <v>5.8000000000000274E-3</v>
      </c>
      <c r="P22" s="148">
        <f>(1+AL22)/(1+LOOKUP($B22,Prix!$B$6:$B$127,Prix!$L$6:$L$127))-1</f>
        <v>5.8000000000000274E-3</v>
      </c>
      <c r="Q22" s="148">
        <f>(1+AM22)/(1+LOOKUP($B22,Prix!$B$6:$B$127,Prix!$L$6:$L$127))-1</f>
        <v>5.8000000000000274E-3</v>
      </c>
      <c r="R22" s="148">
        <f>(1+AN22)/(1+LOOKUP($B22,Prix!$B$6:$B$127,Prix!$L$6:$L$127))-1</f>
        <v>5.8000000000000274E-3</v>
      </c>
      <c r="S22" s="266">
        <f>(1+AO22)/(1+LOOKUP($B22,Prix!$B$6:$B$127,Prix!$L$6:$L$127))-1</f>
        <v>5.8000000000000274E-3</v>
      </c>
      <c r="T22" s="266">
        <f>(1+AP22)/(1+LOOKUP($B22,Prix!$B$6:$B$127,Prix!$L$6:$L$127))-1</f>
        <v>5.8000000000000274E-3</v>
      </c>
      <c r="U22" s="266">
        <f>(1+AQ22)/(1+LOOKUP($B22,Prix!$B$6:$B$127,Prix!$L$6:$L$127))-1</f>
        <v>5.8000000000000274E-3</v>
      </c>
      <c r="V22" s="266">
        <f>(1+AR22)/(1+LOOKUP($B22,Prix!$B$6:$B$127,Prix!$L$6:$L$127))-1</f>
        <v>5.805189087041196E-3</v>
      </c>
      <c r="W22" s="266">
        <f>(1+AS22)/(1+LOOKUP($B22,Prix!$B$6:$B$127,Prix!$L$6:$L$127))-1</f>
        <v>5.752996593618942E-3</v>
      </c>
      <c r="X22" s="266">
        <f>(1+AT22)/(1+LOOKUP($B22,Prix!$B$6:$B$127,Prix!$L$6:$L$127))-1</f>
        <v>7.303711337097063E-3</v>
      </c>
      <c r="Y22" s="291">
        <f>(C22+1)*(1+Prix!I92)-1</f>
        <v>2.3401500000000075E-2</v>
      </c>
      <c r="Z22" s="117">
        <v>2.3859954788600257E-2</v>
      </c>
      <c r="AA22" s="117">
        <v>2.3859954788600257E-2</v>
      </c>
      <c r="AB22" s="117">
        <v>2.1013550000000158E-2</v>
      </c>
      <c r="AC22" s="117">
        <v>2.3401500000000075E-2</v>
      </c>
      <c r="AD22" s="117">
        <v>2.1013550000000158E-2</v>
      </c>
      <c r="AE22" s="117">
        <v>2.3401500000000075E-2</v>
      </c>
      <c r="AF22" s="117">
        <v>2.3401500000000075E-2</v>
      </c>
      <c r="AG22" s="117">
        <v>2.3401500000000075E-2</v>
      </c>
      <c r="AH22" s="117">
        <v>2.3401500000000075E-2</v>
      </c>
      <c r="AI22" s="117">
        <v>2.3401500000000075E-2</v>
      </c>
      <c r="AJ22" s="117">
        <v>2.3401500000000075E-2</v>
      </c>
      <c r="AK22" s="117">
        <v>2.3401500000000075E-2</v>
      </c>
      <c r="AL22" s="117">
        <v>2.3401500000000075E-2</v>
      </c>
      <c r="AM22" s="117">
        <v>2.3401500000000075E-2</v>
      </c>
      <c r="AN22" s="117">
        <v>2.3401500000000075E-2</v>
      </c>
      <c r="AO22" s="117">
        <v>2.3401500000000075E-2</v>
      </c>
      <c r="AP22" s="117">
        <v>2.3401500000000075E-2</v>
      </c>
      <c r="AQ22" s="117">
        <v>2.3401500000000075E-2</v>
      </c>
      <c r="AR22" s="117">
        <v>2.3406779896064434E-2</v>
      </c>
      <c r="AS22" s="117">
        <v>2.3353674034007232E-2</v>
      </c>
      <c r="AT22" s="120">
        <v>2.493152628549633E-2</v>
      </c>
    </row>
    <row r="23" spans="2:46" x14ac:dyDescent="0.25">
      <c r="B23" s="146">
        <f t="shared" si="1"/>
        <v>2036</v>
      </c>
      <c r="C23" s="147">
        <v>5.5000000000000005E-3</v>
      </c>
      <c r="D23" s="148">
        <f>(1+Z23)/(1+LOOKUP($B23,Prix!$B$6:$B$127,Prix!$L$6:$L$127))-1</f>
        <v>5.8844965423798801E-3</v>
      </c>
      <c r="E23" s="148">
        <f>(1+AA23)/(1+LOOKUP($B23,Prix!$B$6:$B$127,Prix!$L$6:$L$127))-1</f>
        <v>5.884496542379658E-3</v>
      </c>
      <c r="F23" s="148">
        <f>(1+AB23)/(1+LOOKUP($B23,Prix!$B$6:$B$127,Prix!$L$6:$L$127))-1</f>
        <v>4.2765601965601974E-3</v>
      </c>
      <c r="G23" s="148">
        <f>(1+AC23)/(1+LOOKUP($B23,Prix!$B$6:$B$127,Prix!$L$6:$L$127))-1</f>
        <v>5.5000000000000604E-3</v>
      </c>
      <c r="H23" s="148">
        <f>(1+AD23)/(1+LOOKUP($B23,Prix!$B$6:$B$127,Prix!$L$6:$L$127))-1</f>
        <v>4.2765601965601974E-3</v>
      </c>
      <c r="I23" s="148">
        <f>(1+AE23)/(1+LOOKUP($B23,Prix!$B$6:$B$127,Prix!$L$6:$L$127))-1</f>
        <v>5.5000000000000604E-3</v>
      </c>
      <c r="J23" s="148">
        <f>(1+AF23)/(1+LOOKUP($B23,Prix!$B$6:$B$127,Prix!$L$6:$L$127))-1</f>
        <v>5.5000000000000604E-3</v>
      </c>
      <c r="K23" s="148">
        <f>(1+AG23)/(1+LOOKUP($B23,Prix!$B$6:$B$127,Prix!$L$6:$L$127))-1</f>
        <v>5.5000000000000604E-3</v>
      </c>
      <c r="L23" s="148">
        <f>(1+AH23)/(1+LOOKUP($B23,Prix!$B$6:$B$127,Prix!$L$6:$L$127))-1</f>
        <v>5.5000000000000604E-3</v>
      </c>
      <c r="M23" s="148">
        <f>(1+AI23)/(1+LOOKUP($B23,Prix!$B$6:$B$127,Prix!$L$6:$L$127))-1</f>
        <v>5.5000000000000604E-3</v>
      </c>
      <c r="N23" s="148">
        <f>(1+AJ23)/(1+LOOKUP($B23,Prix!$B$6:$B$127,Prix!$L$6:$L$127))-1</f>
        <v>5.5000000000000604E-3</v>
      </c>
      <c r="O23" s="148">
        <f>(1+AK23)/(1+LOOKUP($B23,Prix!$B$6:$B$127,Prix!$L$6:$L$127))-1</f>
        <v>5.5000000000000604E-3</v>
      </c>
      <c r="P23" s="148">
        <f>(1+AL23)/(1+LOOKUP($B23,Prix!$B$6:$B$127,Prix!$L$6:$L$127))-1</f>
        <v>5.5000000000000604E-3</v>
      </c>
      <c r="Q23" s="148">
        <f>(1+AM23)/(1+LOOKUP($B23,Prix!$B$6:$B$127,Prix!$L$6:$L$127))-1</f>
        <v>5.5000000000000604E-3</v>
      </c>
      <c r="R23" s="148">
        <f>(1+AN23)/(1+LOOKUP($B23,Prix!$B$6:$B$127,Prix!$L$6:$L$127))-1</f>
        <v>5.5000000000000604E-3</v>
      </c>
      <c r="S23" s="266">
        <f>(1+AO23)/(1+LOOKUP($B23,Prix!$B$6:$B$127,Prix!$L$6:$L$127))-1</f>
        <v>5.5000000000000604E-3</v>
      </c>
      <c r="T23" s="266">
        <f>(1+AP23)/(1+LOOKUP($B23,Prix!$B$6:$B$127,Prix!$L$6:$L$127))-1</f>
        <v>5.5000000000000604E-3</v>
      </c>
      <c r="U23" s="266">
        <f>(1+AQ23)/(1+LOOKUP($B23,Prix!$B$6:$B$127,Prix!$L$6:$L$127))-1</f>
        <v>5.5000000000000604E-3</v>
      </c>
      <c r="V23" s="266">
        <f>(1+AR23)/(1+LOOKUP($B23,Prix!$B$6:$B$127,Prix!$L$6:$L$127))-1</f>
        <v>5.5043258446545451E-3</v>
      </c>
      <c r="W23" s="266">
        <f>(1+AS23)/(1+LOOKUP($B23,Prix!$B$6:$B$127,Prix!$L$6:$L$127))-1</f>
        <v>5.5574842000054581E-3</v>
      </c>
      <c r="X23" s="266">
        <f>(1+AT23)/(1+LOOKUP($B23,Prix!$B$6:$B$127,Prix!$L$6:$L$127))-1</f>
        <v>7.2682327501663035E-3</v>
      </c>
      <c r="Y23" s="291">
        <f>(C23+1)*(1+Prix!I93)-1</f>
        <v>2.309625000000004E-2</v>
      </c>
      <c r="Z23" s="117">
        <v>2.3487475231871668E-2</v>
      </c>
      <c r="AA23" s="117">
        <v>2.3487475231871446E-2</v>
      </c>
      <c r="AB23" s="117">
        <v>2.1851400000000076E-2</v>
      </c>
      <c r="AC23" s="117">
        <v>2.309625000000004E-2</v>
      </c>
      <c r="AD23" s="117">
        <v>2.1851400000000076E-2</v>
      </c>
      <c r="AE23" s="117">
        <v>2.309625000000004E-2</v>
      </c>
      <c r="AF23" s="117">
        <v>2.309625000000004E-2</v>
      </c>
      <c r="AG23" s="117">
        <v>2.309625000000004E-2</v>
      </c>
      <c r="AH23" s="117">
        <v>2.309625000000004E-2</v>
      </c>
      <c r="AI23" s="117">
        <v>2.309625000000004E-2</v>
      </c>
      <c r="AJ23" s="117">
        <v>2.309625000000004E-2</v>
      </c>
      <c r="AK23" s="117">
        <v>2.309625000000004E-2</v>
      </c>
      <c r="AL23" s="117">
        <v>2.309625000000004E-2</v>
      </c>
      <c r="AM23" s="117">
        <v>2.309625000000004E-2</v>
      </c>
      <c r="AN23" s="117">
        <v>2.309625000000004E-2</v>
      </c>
      <c r="AO23" s="117">
        <v>2.309625000000004E-2</v>
      </c>
      <c r="AP23" s="117">
        <v>2.309625000000004E-2</v>
      </c>
      <c r="AQ23" s="117">
        <v>2.309625000000004E-2</v>
      </c>
      <c r="AR23" s="117">
        <v>2.310065154693608E-2</v>
      </c>
      <c r="AS23" s="117">
        <v>2.3154740173505717E-2</v>
      </c>
      <c r="AT23" s="120">
        <v>2.4895426823294375E-2</v>
      </c>
    </row>
    <row r="24" spans="2:46" x14ac:dyDescent="0.25">
      <c r="B24" s="146">
        <f t="shared" si="1"/>
        <v>2037</v>
      </c>
      <c r="C24" s="147">
        <v>5.1000000000000004E-3</v>
      </c>
      <c r="D24" s="148">
        <f>(1+Z24)/(1+LOOKUP($B24,Prix!$B$6:$B$127,Prix!$L$6:$L$127))-1</f>
        <v>5.4343238597580612E-3</v>
      </c>
      <c r="E24" s="148">
        <f>(1+AA24)/(1+LOOKUP($B24,Prix!$B$6:$B$127,Prix!$L$6:$L$127))-1</f>
        <v>5.4343238597582832E-3</v>
      </c>
      <c r="F24" s="148">
        <f>(1+AB24)/(1+LOOKUP($B24,Prix!$B$6:$B$127,Prix!$L$6:$L$127))-1</f>
        <v>5.1000000000001044E-3</v>
      </c>
      <c r="G24" s="148">
        <f>(1+AC24)/(1+LOOKUP($B24,Prix!$B$6:$B$127,Prix!$L$6:$L$127))-1</f>
        <v>5.1000000000001044E-3</v>
      </c>
      <c r="H24" s="148">
        <f>(1+AD24)/(1+LOOKUP($B24,Prix!$B$6:$B$127,Prix!$L$6:$L$127))-1</f>
        <v>5.1000000000001044E-3</v>
      </c>
      <c r="I24" s="148">
        <f>(1+AE24)/(1+LOOKUP($B24,Prix!$B$6:$B$127,Prix!$L$6:$L$127))-1</f>
        <v>5.1000000000001044E-3</v>
      </c>
      <c r="J24" s="148">
        <f>(1+AF24)/(1+LOOKUP($B24,Prix!$B$6:$B$127,Prix!$L$6:$L$127))-1</f>
        <v>5.1000000000001044E-3</v>
      </c>
      <c r="K24" s="148">
        <f>(1+AG24)/(1+LOOKUP($B24,Prix!$B$6:$B$127,Prix!$L$6:$L$127))-1</f>
        <v>5.1000000000001044E-3</v>
      </c>
      <c r="L24" s="148">
        <f>(1+AH24)/(1+LOOKUP($B24,Prix!$B$6:$B$127,Prix!$L$6:$L$127))-1</f>
        <v>5.1000000000001044E-3</v>
      </c>
      <c r="M24" s="148">
        <f>(1+AI24)/(1+LOOKUP($B24,Prix!$B$6:$B$127,Prix!$L$6:$L$127))-1</f>
        <v>5.1000000000001044E-3</v>
      </c>
      <c r="N24" s="148">
        <f>(1+AJ24)/(1+LOOKUP($B24,Prix!$B$6:$B$127,Prix!$L$6:$L$127))-1</f>
        <v>5.1000000000001044E-3</v>
      </c>
      <c r="O24" s="148">
        <f>(1+AK24)/(1+LOOKUP($B24,Prix!$B$6:$B$127,Prix!$L$6:$L$127))-1</f>
        <v>5.1000000000001044E-3</v>
      </c>
      <c r="P24" s="148">
        <f>(1+AL24)/(1+LOOKUP($B24,Prix!$B$6:$B$127,Prix!$L$6:$L$127))-1</f>
        <v>5.1000000000001044E-3</v>
      </c>
      <c r="Q24" s="148">
        <f>(1+AM24)/(1+LOOKUP($B24,Prix!$B$6:$B$127,Prix!$L$6:$L$127))-1</f>
        <v>5.1000000000001044E-3</v>
      </c>
      <c r="R24" s="148">
        <f>(1+AN24)/(1+LOOKUP($B24,Prix!$B$6:$B$127,Prix!$L$6:$L$127))-1</f>
        <v>5.1000000000001044E-3</v>
      </c>
      <c r="S24" s="266">
        <f>(1+AO24)/(1+LOOKUP($B24,Prix!$B$6:$B$127,Prix!$L$6:$L$127))-1</f>
        <v>5.1000000000001044E-3</v>
      </c>
      <c r="T24" s="266">
        <f>(1+AP24)/(1+LOOKUP($B24,Prix!$B$6:$B$127,Prix!$L$6:$L$127))-1</f>
        <v>5.1000000000001044E-3</v>
      </c>
      <c r="U24" s="266">
        <f>(1+AQ24)/(1+LOOKUP($B24,Prix!$B$6:$B$127,Prix!$L$6:$L$127))-1</f>
        <v>5.1000000000001044E-3</v>
      </c>
      <c r="V24" s="266">
        <f>(1+AR24)/(1+LOOKUP($B24,Prix!$B$6:$B$127,Prix!$L$6:$L$127))-1</f>
        <v>5.1036776185411359E-3</v>
      </c>
      <c r="W24" s="266">
        <f>(1+AS24)/(1+LOOKUP($B24,Prix!$B$6:$B$127,Prix!$L$6:$L$127))-1</f>
        <v>5.2009877358878409E-3</v>
      </c>
      <c r="X24" s="266">
        <f>(1+AT24)/(1+LOOKUP($B24,Prix!$B$6:$B$127,Prix!$L$6:$L$127))-1</f>
        <v>7.1597268339005371E-3</v>
      </c>
      <c r="Y24" s="291">
        <f>(C24+1)*(1+Prix!I94)-1</f>
        <v>2.2689250000000216E-2</v>
      </c>
      <c r="Z24" s="117">
        <v>2.3029424527303943E-2</v>
      </c>
      <c r="AA24" s="117">
        <v>2.3029424527304165E-2</v>
      </c>
      <c r="AB24" s="117">
        <v>2.2689250000000216E-2</v>
      </c>
      <c r="AC24" s="117">
        <v>2.2689250000000216E-2</v>
      </c>
      <c r="AD24" s="117">
        <v>2.2689250000000216E-2</v>
      </c>
      <c r="AE24" s="117">
        <v>2.2689250000000216E-2</v>
      </c>
      <c r="AF24" s="117">
        <v>2.2689250000000216E-2</v>
      </c>
      <c r="AG24" s="117">
        <v>2.2689250000000216E-2</v>
      </c>
      <c r="AH24" s="117">
        <v>2.2689250000000216E-2</v>
      </c>
      <c r="AI24" s="117">
        <v>2.2689250000000216E-2</v>
      </c>
      <c r="AJ24" s="117">
        <v>2.2689250000000216E-2</v>
      </c>
      <c r="AK24" s="117">
        <v>2.2689250000000216E-2</v>
      </c>
      <c r="AL24" s="117">
        <v>2.2689250000000216E-2</v>
      </c>
      <c r="AM24" s="117">
        <v>2.2689250000000216E-2</v>
      </c>
      <c r="AN24" s="117">
        <v>2.2689250000000216E-2</v>
      </c>
      <c r="AO24" s="117">
        <v>2.2689250000000216E-2</v>
      </c>
      <c r="AP24" s="117">
        <v>2.2689250000000216E-2</v>
      </c>
      <c r="AQ24" s="117">
        <v>2.2689250000000216E-2</v>
      </c>
      <c r="AR24" s="117">
        <v>2.2692991976865695E-2</v>
      </c>
      <c r="AS24" s="117">
        <v>2.2792005021265993E-2</v>
      </c>
      <c r="AT24" s="120">
        <v>2.4785022053493977E-2</v>
      </c>
    </row>
    <row r="25" spans="2:46" x14ac:dyDescent="0.25">
      <c r="B25" s="146">
        <f t="shared" si="1"/>
        <v>2038</v>
      </c>
      <c r="C25" s="147">
        <v>4.6999999999999993E-3</v>
      </c>
      <c r="D25" s="148">
        <f>(1+Z25)/(1+LOOKUP($B25,Prix!$B$6:$B$127,Prix!$L$6:$L$127))-1</f>
        <v>5.0108274694691257E-3</v>
      </c>
      <c r="E25" s="148">
        <f>(1+AA25)/(1+LOOKUP($B25,Prix!$B$6:$B$127,Prix!$L$6:$L$127))-1</f>
        <v>5.0108274694693478E-3</v>
      </c>
      <c r="F25" s="148">
        <f>(1+AB25)/(1+LOOKUP($B25,Prix!$B$6:$B$127,Prix!$L$6:$L$127))-1</f>
        <v>4.6999999999999265E-3</v>
      </c>
      <c r="G25" s="148">
        <f>(1+AC25)/(1+LOOKUP($B25,Prix!$B$6:$B$127,Prix!$L$6:$L$127))-1</f>
        <v>4.6999999999999265E-3</v>
      </c>
      <c r="H25" s="148">
        <f>(1+AD25)/(1+LOOKUP($B25,Prix!$B$6:$B$127,Prix!$L$6:$L$127))-1</f>
        <v>4.6999999999999265E-3</v>
      </c>
      <c r="I25" s="148">
        <f>(1+AE25)/(1+LOOKUP($B25,Prix!$B$6:$B$127,Prix!$L$6:$L$127))-1</f>
        <v>4.6999999999999265E-3</v>
      </c>
      <c r="J25" s="148">
        <f>(1+AF25)/(1+LOOKUP($B25,Prix!$B$6:$B$127,Prix!$L$6:$L$127))-1</f>
        <v>4.6999999999999265E-3</v>
      </c>
      <c r="K25" s="148">
        <f>(1+AG25)/(1+LOOKUP($B25,Prix!$B$6:$B$127,Prix!$L$6:$L$127))-1</f>
        <v>4.6999999999999265E-3</v>
      </c>
      <c r="L25" s="148">
        <f>(1+AH25)/(1+LOOKUP($B25,Prix!$B$6:$B$127,Prix!$L$6:$L$127))-1</f>
        <v>4.6999999999999265E-3</v>
      </c>
      <c r="M25" s="148">
        <f>(1+AI25)/(1+LOOKUP($B25,Prix!$B$6:$B$127,Prix!$L$6:$L$127))-1</f>
        <v>4.6999999999999265E-3</v>
      </c>
      <c r="N25" s="148">
        <f>(1+AJ25)/(1+LOOKUP($B25,Prix!$B$6:$B$127,Prix!$L$6:$L$127))-1</f>
        <v>4.6999999999999265E-3</v>
      </c>
      <c r="O25" s="148">
        <f>(1+AK25)/(1+LOOKUP($B25,Prix!$B$6:$B$127,Prix!$L$6:$L$127))-1</f>
        <v>4.6999999999999265E-3</v>
      </c>
      <c r="P25" s="148">
        <f>(1+AL25)/(1+LOOKUP($B25,Prix!$B$6:$B$127,Prix!$L$6:$L$127))-1</f>
        <v>4.6999999999999265E-3</v>
      </c>
      <c r="Q25" s="148">
        <f>(1+AM25)/(1+LOOKUP($B25,Prix!$B$6:$B$127,Prix!$L$6:$L$127))-1</f>
        <v>4.6999999999999265E-3</v>
      </c>
      <c r="R25" s="148">
        <f>(1+AN25)/(1+LOOKUP($B25,Prix!$B$6:$B$127,Prix!$L$6:$L$127))-1</f>
        <v>4.6999999999999265E-3</v>
      </c>
      <c r="S25" s="266">
        <f>(1+AO25)/(1+LOOKUP($B25,Prix!$B$6:$B$127,Prix!$L$6:$L$127))-1</f>
        <v>4.6999999999999265E-3</v>
      </c>
      <c r="T25" s="266">
        <f>(1+AP25)/(1+LOOKUP($B25,Prix!$B$6:$B$127,Prix!$L$6:$L$127))-1</f>
        <v>4.6999999999999265E-3</v>
      </c>
      <c r="U25" s="266">
        <f>(1+AQ25)/(1+LOOKUP($B25,Prix!$B$6:$B$127,Prix!$L$6:$L$127))-1</f>
        <v>4.6999999999999265E-3</v>
      </c>
      <c r="V25" s="266">
        <f>(1+AR25)/(1+LOOKUP($B25,Prix!$B$6:$B$127,Prix!$L$6:$L$127))-1</f>
        <v>4.7034452696144147E-3</v>
      </c>
      <c r="W25" s="266">
        <f>(1+AS25)/(1+LOOKUP($B25,Prix!$B$6:$B$127,Prix!$L$6:$L$127))-1</f>
        <v>4.786662600434477E-3</v>
      </c>
      <c r="X25" s="266">
        <f>(1+AT25)/(1+LOOKUP($B25,Prix!$B$6:$B$127,Prix!$L$6:$L$127))-1</f>
        <v>7.0163098393023482E-3</v>
      </c>
      <c r="Y25" s="291">
        <f>(C25+1)*(1+Prix!I95)-1</f>
        <v>2.2282249999999948E-2</v>
      </c>
      <c r="Z25" s="117">
        <v>2.2598516950184999E-2</v>
      </c>
      <c r="AA25" s="117">
        <v>2.2598516950185221E-2</v>
      </c>
      <c r="AB25" s="117">
        <v>2.2282249999999948E-2</v>
      </c>
      <c r="AC25" s="117">
        <v>2.2282249999999948E-2</v>
      </c>
      <c r="AD25" s="117">
        <v>2.2282249999999948E-2</v>
      </c>
      <c r="AE25" s="117">
        <v>2.2282249999999948E-2</v>
      </c>
      <c r="AF25" s="117">
        <v>2.2282249999999948E-2</v>
      </c>
      <c r="AG25" s="117">
        <v>2.2282249999999948E-2</v>
      </c>
      <c r="AH25" s="117">
        <v>2.2282249999999948E-2</v>
      </c>
      <c r="AI25" s="117">
        <v>2.2282249999999948E-2</v>
      </c>
      <c r="AJ25" s="117">
        <v>2.2282249999999948E-2</v>
      </c>
      <c r="AK25" s="117">
        <v>2.2282249999999948E-2</v>
      </c>
      <c r="AL25" s="117">
        <v>2.2282249999999948E-2</v>
      </c>
      <c r="AM25" s="117">
        <v>2.2282249999999948E-2</v>
      </c>
      <c r="AN25" s="117">
        <v>2.2282249999999948E-2</v>
      </c>
      <c r="AO25" s="117">
        <v>2.2282249999999948E-2</v>
      </c>
      <c r="AP25" s="117">
        <v>2.2282249999999948E-2</v>
      </c>
      <c r="AQ25" s="117">
        <v>2.2282249999999948E-2</v>
      </c>
      <c r="AR25" s="117">
        <v>2.2285755561832765E-2</v>
      </c>
      <c r="AS25" s="117">
        <v>2.2370429195942121E-2</v>
      </c>
      <c r="AT25" s="120">
        <v>2.4639095261490107E-2</v>
      </c>
    </row>
    <row r="26" spans="2:46" x14ac:dyDescent="0.25">
      <c r="B26" s="146">
        <f t="shared" si="1"/>
        <v>2039</v>
      </c>
      <c r="C26" s="147">
        <v>4.4000000000000003E-3</v>
      </c>
      <c r="D26" s="148">
        <f>(1+Z26)/(1+LOOKUP($B26,Prix!$B$6:$B$127,Prix!$L$6:$L$127))-1</f>
        <v>4.6950049941851812E-3</v>
      </c>
      <c r="E26" s="148">
        <f>(1+AA26)/(1+LOOKUP($B26,Prix!$B$6:$B$127,Prix!$L$6:$L$127))-1</f>
        <v>4.6950049941851812E-3</v>
      </c>
      <c r="F26" s="148">
        <f>(1+AB26)/(1+LOOKUP($B26,Prix!$B$6:$B$127,Prix!$L$6:$L$127))-1</f>
        <v>4.3999999999999595E-3</v>
      </c>
      <c r="G26" s="148">
        <f>(1+AC26)/(1+LOOKUP($B26,Prix!$B$6:$B$127,Prix!$L$6:$L$127))-1</f>
        <v>4.3999999999999595E-3</v>
      </c>
      <c r="H26" s="148">
        <f>(1+AD26)/(1+LOOKUP($B26,Prix!$B$6:$B$127,Prix!$L$6:$L$127))-1</f>
        <v>4.3999999999999595E-3</v>
      </c>
      <c r="I26" s="148">
        <f>(1+AE26)/(1+LOOKUP($B26,Prix!$B$6:$B$127,Prix!$L$6:$L$127))-1</f>
        <v>4.3999999999999595E-3</v>
      </c>
      <c r="J26" s="148">
        <f>(1+AF26)/(1+LOOKUP($B26,Prix!$B$6:$B$127,Prix!$L$6:$L$127))-1</f>
        <v>4.3999999999999595E-3</v>
      </c>
      <c r="K26" s="148">
        <f>(1+AG26)/(1+LOOKUP($B26,Prix!$B$6:$B$127,Prix!$L$6:$L$127))-1</f>
        <v>4.3999999999999595E-3</v>
      </c>
      <c r="L26" s="148">
        <f>(1+AH26)/(1+LOOKUP($B26,Prix!$B$6:$B$127,Prix!$L$6:$L$127))-1</f>
        <v>4.3999999999999595E-3</v>
      </c>
      <c r="M26" s="148">
        <f>(1+AI26)/(1+LOOKUP($B26,Prix!$B$6:$B$127,Prix!$L$6:$L$127))-1</f>
        <v>4.3999999999999595E-3</v>
      </c>
      <c r="N26" s="148">
        <f>(1+AJ26)/(1+LOOKUP($B26,Prix!$B$6:$B$127,Prix!$L$6:$L$127))-1</f>
        <v>4.3999999999999595E-3</v>
      </c>
      <c r="O26" s="148">
        <f>(1+AK26)/(1+LOOKUP($B26,Prix!$B$6:$B$127,Prix!$L$6:$L$127))-1</f>
        <v>4.3999999999999595E-3</v>
      </c>
      <c r="P26" s="148">
        <f>(1+AL26)/(1+LOOKUP($B26,Prix!$B$6:$B$127,Prix!$L$6:$L$127))-1</f>
        <v>4.3999999999999595E-3</v>
      </c>
      <c r="Q26" s="148">
        <f>(1+AM26)/(1+LOOKUP($B26,Prix!$B$6:$B$127,Prix!$L$6:$L$127))-1</f>
        <v>4.3999999999999595E-3</v>
      </c>
      <c r="R26" s="148">
        <f>(1+AN26)/(1+LOOKUP($B26,Prix!$B$6:$B$127,Prix!$L$6:$L$127))-1</f>
        <v>4.3999999999999595E-3</v>
      </c>
      <c r="S26" s="266">
        <f>(1+AO26)/(1+LOOKUP($B26,Prix!$B$6:$B$127,Prix!$L$6:$L$127))-1</f>
        <v>4.3999999999999595E-3</v>
      </c>
      <c r="T26" s="266">
        <f>(1+AP26)/(1+LOOKUP($B26,Prix!$B$6:$B$127,Prix!$L$6:$L$127))-1</f>
        <v>4.3999999999999595E-3</v>
      </c>
      <c r="U26" s="266">
        <f>(1+AQ26)/(1+LOOKUP($B26,Prix!$B$6:$B$127,Prix!$L$6:$L$127))-1</f>
        <v>4.3999999999999595E-3</v>
      </c>
      <c r="V26" s="266">
        <f>(1+AR26)/(1+LOOKUP($B26,Prix!$B$6:$B$127,Prix!$L$6:$L$127))-1</f>
        <v>4.4033552827789091E-3</v>
      </c>
      <c r="W26" s="266">
        <f>(1+AS26)/(1+LOOKUP($B26,Prix!$B$6:$B$127,Prix!$L$6:$L$127))-1</f>
        <v>4.4612893583422242E-3</v>
      </c>
      <c r="X26" s="266">
        <f>(1+AT26)/(1+LOOKUP($B26,Prix!$B$6:$B$127,Prix!$L$6:$L$127))-1</f>
        <v>6.9722212352467672E-3</v>
      </c>
      <c r="Y26" s="291">
        <f>(C26+1)*(1+Prix!I96)-1</f>
        <v>2.1977000000000135E-2</v>
      </c>
      <c r="Z26" s="117">
        <v>2.2277167581583601E-2</v>
      </c>
      <c r="AA26" s="117">
        <v>2.2277167581583601E-2</v>
      </c>
      <c r="AB26" s="117">
        <v>2.1977000000000135E-2</v>
      </c>
      <c r="AC26" s="117">
        <v>2.1977000000000135E-2</v>
      </c>
      <c r="AD26" s="117">
        <v>2.1977000000000135E-2</v>
      </c>
      <c r="AE26" s="117">
        <v>2.1977000000000135E-2</v>
      </c>
      <c r="AF26" s="117">
        <v>2.1977000000000135E-2</v>
      </c>
      <c r="AG26" s="117">
        <v>2.1977000000000135E-2</v>
      </c>
      <c r="AH26" s="117">
        <v>2.1977000000000135E-2</v>
      </c>
      <c r="AI26" s="117">
        <v>2.1977000000000135E-2</v>
      </c>
      <c r="AJ26" s="117">
        <v>2.1977000000000135E-2</v>
      </c>
      <c r="AK26" s="117">
        <v>2.1977000000000135E-2</v>
      </c>
      <c r="AL26" s="117">
        <v>2.1977000000000135E-2</v>
      </c>
      <c r="AM26" s="117">
        <v>2.1977000000000135E-2</v>
      </c>
      <c r="AN26" s="117">
        <v>2.1977000000000135E-2</v>
      </c>
      <c r="AO26" s="117">
        <v>2.1977000000000135E-2</v>
      </c>
      <c r="AP26" s="117">
        <v>2.1977000000000135E-2</v>
      </c>
      <c r="AQ26" s="117">
        <v>2.1977000000000135E-2</v>
      </c>
      <c r="AR26" s="117">
        <v>2.1980414000227544E-2</v>
      </c>
      <c r="AS26" s="117">
        <v>2.203936192211331E-2</v>
      </c>
      <c r="AT26" s="120">
        <v>2.459423510686376E-2</v>
      </c>
    </row>
    <row r="27" spans="2:46" x14ac:dyDescent="0.25">
      <c r="B27" s="146">
        <f t="shared" si="1"/>
        <v>2040</v>
      </c>
      <c r="C27" s="147">
        <v>4.0000000000000001E-3</v>
      </c>
      <c r="D27" s="148">
        <f>(1+Z27)/(1+LOOKUP($B27,Prix!$B$6:$B$127,Prix!$L$6:$L$127))-1</f>
        <v>4.2479082309638816E-3</v>
      </c>
      <c r="E27" s="148">
        <f>(1+AA27)/(1+LOOKUP($B27,Prix!$B$6:$B$127,Prix!$L$6:$L$127))-1</f>
        <v>4.2479082309638816E-3</v>
      </c>
      <c r="F27" s="148">
        <f>(1+AB27)/(1+LOOKUP($B27,Prix!$B$6:$B$127,Prix!$L$6:$L$127))-1</f>
        <v>4.0000000000000036E-3</v>
      </c>
      <c r="G27" s="148">
        <f>(1+AC27)/(1+LOOKUP($B27,Prix!$B$6:$B$127,Prix!$L$6:$L$127))-1</f>
        <v>4.0000000000000036E-3</v>
      </c>
      <c r="H27" s="148">
        <f>(1+AD27)/(1+LOOKUP($B27,Prix!$B$6:$B$127,Prix!$L$6:$L$127))-1</f>
        <v>4.0000000000000036E-3</v>
      </c>
      <c r="I27" s="148">
        <f>(1+AE27)/(1+LOOKUP($B27,Prix!$B$6:$B$127,Prix!$L$6:$L$127))-1</f>
        <v>4.0000000000000036E-3</v>
      </c>
      <c r="J27" s="148">
        <f>(1+AF27)/(1+LOOKUP($B27,Prix!$B$6:$B$127,Prix!$L$6:$L$127))-1</f>
        <v>4.0000000000000036E-3</v>
      </c>
      <c r="K27" s="148">
        <f>(1+AG27)/(1+LOOKUP($B27,Prix!$B$6:$B$127,Prix!$L$6:$L$127))-1</f>
        <v>4.0000000000000036E-3</v>
      </c>
      <c r="L27" s="148">
        <f>(1+AH27)/(1+LOOKUP($B27,Prix!$B$6:$B$127,Prix!$L$6:$L$127))-1</f>
        <v>4.0000000000000036E-3</v>
      </c>
      <c r="M27" s="148">
        <f>(1+AI27)/(1+LOOKUP($B27,Prix!$B$6:$B$127,Prix!$L$6:$L$127))-1</f>
        <v>4.0000000000000036E-3</v>
      </c>
      <c r="N27" s="148">
        <f>(1+AJ27)/(1+LOOKUP($B27,Prix!$B$6:$B$127,Prix!$L$6:$L$127))-1</f>
        <v>4.0000000000000036E-3</v>
      </c>
      <c r="O27" s="148">
        <f>(1+AK27)/(1+LOOKUP($B27,Prix!$B$6:$B$127,Prix!$L$6:$L$127))-1</f>
        <v>4.0000000000000036E-3</v>
      </c>
      <c r="P27" s="148">
        <f>(1+AL27)/(1+LOOKUP($B27,Prix!$B$6:$B$127,Prix!$L$6:$L$127))-1</f>
        <v>4.0000000000000036E-3</v>
      </c>
      <c r="Q27" s="148">
        <f>(1+AM27)/(1+LOOKUP($B27,Prix!$B$6:$B$127,Prix!$L$6:$L$127))-1</f>
        <v>4.0000000000000036E-3</v>
      </c>
      <c r="R27" s="148">
        <f>(1+AN27)/(1+LOOKUP($B27,Prix!$B$6:$B$127,Prix!$L$6:$L$127))-1</f>
        <v>4.0000000000000036E-3</v>
      </c>
      <c r="S27" s="266">
        <f>(1+AO27)/(1+LOOKUP($B27,Prix!$B$6:$B$127,Prix!$L$6:$L$127))-1</f>
        <v>4.0000000000000036E-3</v>
      </c>
      <c r="T27" s="266">
        <f>(1+AP27)/(1+LOOKUP($B27,Prix!$B$6:$B$127,Prix!$L$6:$L$127))-1</f>
        <v>4.0000000000000036E-3</v>
      </c>
      <c r="U27" s="266">
        <f>(1+AQ27)/(1+LOOKUP($B27,Prix!$B$6:$B$127,Prix!$L$6:$L$127))-1</f>
        <v>4.0000000000000036E-3</v>
      </c>
      <c r="V27" s="266">
        <f>(1+AR27)/(1+LOOKUP($B27,Prix!$B$6:$B$127,Prix!$L$6:$L$127))-1</f>
        <v>4.0027053477522667E-3</v>
      </c>
      <c r="W27" s="266">
        <f>(1+AS27)/(1+LOOKUP($B27,Prix!$B$6:$B$127,Prix!$L$6:$L$127))-1</f>
        <v>4.151047239578487E-3</v>
      </c>
      <c r="X27" s="266">
        <f>(1+AT27)/(1+LOOKUP($B27,Prix!$B$6:$B$127,Prix!$L$6:$L$127))-1</f>
        <v>6.8736208617103944E-3</v>
      </c>
      <c r="Y27" s="291">
        <f>(C27+1)*(1+Prix!I97)-1</f>
        <v>2.1570000000000089E-2</v>
      </c>
      <c r="Z27" s="117">
        <v>2.1822246625005759E-2</v>
      </c>
      <c r="AA27" s="117">
        <v>2.1822246625005759E-2</v>
      </c>
      <c r="AB27" s="117">
        <v>2.1570000000000089E-2</v>
      </c>
      <c r="AC27" s="117">
        <v>2.1570000000000089E-2</v>
      </c>
      <c r="AD27" s="117">
        <v>2.1570000000000089E-2</v>
      </c>
      <c r="AE27" s="117">
        <v>2.1570000000000089E-2</v>
      </c>
      <c r="AF27" s="117">
        <v>2.1570000000000089E-2</v>
      </c>
      <c r="AG27" s="117">
        <v>2.1570000000000089E-2</v>
      </c>
      <c r="AH27" s="117">
        <v>2.1570000000000089E-2</v>
      </c>
      <c r="AI27" s="117">
        <v>2.1570000000000089E-2</v>
      </c>
      <c r="AJ27" s="117">
        <v>2.1570000000000089E-2</v>
      </c>
      <c r="AK27" s="117">
        <v>2.1570000000000089E-2</v>
      </c>
      <c r="AL27" s="117">
        <v>2.1570000000000089E-2</v>
      </c>
      <c r="AM27" s="117">
        <v>2.1570000000000089E-2</v>
      </c>
      <c r="AN27" s="117">
        <v>2.1570000000000089E-2</v>
      </c>
      <c r="AO27" s="117">
        <v>2.1570000000000089E-2</v>
      </c>
      <c r="AP27" s="117">
        <v>2.1570000000000089E-2</v>
      </c>
      <c r="AQ27" s="117">
        <v>2.1570000000000089E-2</v>
      </c>
      <c r="AR27" s="117">
        <v>2.1572752691338071E-2</v>
      </c>
      <c r="AS27" s="117">
        <v>2.1723690566271214E-2</v>
      </c>
      <c r="AT27" s="120">
        <v>2.44939092267904E-2</v>
      </c>
    </row>
    <row r="28" spans="2:46" x14ac:dyDescent="0.25">
      <c r="B28" s="146">
        <f t="shared" si="1"/>
        <v>2041</v>
      </c>
      <c r="C28" s="147">
        <v>4.0000000000000001E-3</v>
      </c>
      <c r="D28" s="148">
        <f>(1+Z28)/(1+LOOKUP($B28,Prix!$B$6:$B$127,Prix!$L$6:$L$127))-1</f>
        <v>4.1972624535495662E-3</v>
      </c>
      <c r="E28" s="148">
        <f>(1+AA28)/(1+LOOKUP($B28,Prix!$B$6:$B$127,Prix!$L$6:$L$127))-1</f>
        <v>4.1972624535493441E-3</v>
      </c>
      <c r="F28" s="148">
        <f>(1+AB28)/(1+LOOKUP($B28,Prix!$B$6:$B$127,Prix!$L$6:$L$127))-1</f>
        <v>4.0000000000000036E-3</v>
      </c>
      <c r="G28" s="148">
        <f>(1+AC28)/(1+LOOKUP($B28,Prix!$B$6:$B$127,Prix!$L$6:$L$127))-1</f>
        <v>4.0000000000000036E-3</v>
      </c>
      <c r="H28" s="148">
        <f>(1+AD28)/(1+LOOKUP($B28,Prix!$B$6:$B$127,Prix!$L$6:$L$127))-1</f>
        <v>4.0000000000000036E-3</v>
      </c>
      <c r="I28" s="148">
        <f>(1+AE28)/(1+LOOKUP($B28,Prix!$B$6:$B$127,Prix!$L$6:$L$127))-1</f>
        <v>4.0000000000000036E-3</v>
      </c>
      <c r="J28" s="148">
        <f>(1+AF28)/(1+LOOKUP($B28,Prix!$B$6:$B$127,Prix!$L$6:$L$127))-1</f>
        <v>4.0000000000000036E-3</v>
      </c>
      <c r="K28" s="148">
        <f>(1+AG28)/(1+LOOKUP($B28,Prix!$B$6:$B$127,Prix!$L$6:$L$127))-1</f>
        <v>4.0000000000000036E-3</v>
      </c>
      <c r="L28" s="148">
        <f>(1+AH28)/(1+LOOKUP($B28,Prix!$B$6:$B$127,Prix!$L$6:$L$127))-1</f>
        <v>4.0000000000000036E-3</v>
      </c>
      <c r="M28" s="148">
        <f>(1+AI28)/(1+LOOKUP($B28,Prix!$B$6:$B$127,Prix!$L$6:$L$127))-1</f>
        <v>4.0000000000000036E-3</v>
      </c>
      <c r="N28" s="148">
        <f>(1+AJ28)/(1+LOOKUP($B28,Prix!$B$6:$B$127,Prix!$L$6:$L$127))-1</f>
        <v>4.0000000000000036E-3</v>
      </c>
      <c r="O28" s="148">
        <f>(1+AK28)/(1+LOOKUP($B28,Prix!$B$6:$B$127,Prix!$L$6:$L$127))-1</f>
        <v>4.0000000000000036E-3</v>
      </c>
      <c r="P28" s="148">
        <f>(1+AL28)/(1+LOOKUP($B28,Prix!$B$6:$B$127,Prix!$L$6:$L$127))-1</f>
        <v>4.0000000000000036E-3</v>
      </c>
      <c r="Q28" s="148">
        <f>(1+AM28)/(1+LOOKUP($B28,Prix!$B$6:$B$127,Prix!$L$6:$L$127))-1</f>
        <v>4.0000000000000036E-3</v>
      </c>
      <c r="R28" s="148">
        <f>(1+AN28)/(1+LOOKUP($B28,Prix!$B$6:$B$127,Prix!$L$6:$L$127))-1</f>
        <v>4.0000000000000036E-3</v>
      </c>
      <c r="S28" s="266">
        <f>(1+AO28)/(1+LOOKUP($B28,Prix!$B$6:$B$127,Prix!$L$6:$L$127))-1</f>
        <v>4.0000000000000036E-3</v>
      </c>
      <c r="T28" s="266">
        <f>(1+AP28)/(1+LOOKUP($B28,Prix!$B$6:$B$127,Prix!$L$6:$L$127))-1</f>
        <v>4.0000000000000036E-3</v>
      </c>
      <c r="U28" s="266">
        <f>(1+AQ28)/(1+LOOKUP($B28,Prix!$B$6:$B$127,Prix!$L$6:$L$127))-1</f>
        <v>4.0000000000000036E-3</v>
      </c>
      <c r="V28" s="266">
        <f>(1+AR28)/(1+LOOKUP($B28,Prix!$B$6:$B$127,Prix!$L$6:$L$127))-1</f>
        <v>4.0019436276235165E-3</v>
      </c>
      <c r="W28" s="266">
        <f>(1+AS28)/(1+LOOKUP($B28,Prix!$B$6:$B$127,Prix!$L$6:$L$127))-1</f>
        <v>4.2731905634345591E-3</v>
      </c>
      <c r="X28" s="266">
        <f>(1+AT28)/(1+LOOKUP($B28,Prix!$B$6:$B$127,Prix!$L$6:$L$127))-1</f>
        <v>4.0000000000000036E-3</v>
      </c>
      <c r="Y28" s="291">
        <f>(C28+1)*(1+Prix!I98)-1</f>
        <v>2.1570000000000089E-2</v>
      </c>
      <c r="Z28" s="117">
        <v>2.1770714546486714E-2</v>
      </c>
      <c r="AA28" s="117">
        <v>2.1770714546486492E-2</v>
      </c>
      <c r="AB28" s="117">
        <v>2.1570000000000089E-2</v>
      </c>
      <c r="AC28" s="117">
        <v>2.1570000000000089E-2</v>
      </c>
      <c r="AD28" s="117">
        <v>2.1570000000000089E-2</v>
      </c>
      <c r="AE28" s="117">
        <v>2.1570000000000089E-2</v>
      </c>
      <c r="AF28" s="117">
        <v>2.1570000000000089E-2</v>
      </c>
      <c r="AG28" s="117">
        <v>2.1570000000000089E-2</v>
      </c>
      <c r="AH28" s="117">
        <v>2.1570000000000089E-2</v>
      </c>
      <c r="AI28" s="117">
        <v>2.1570000000000089E-2</v>
      </c>
      <c r="AJ28" s="117">
        <v>2.1570000000000089E-2</v>
      </c>
      <c r="AK28" s="117">
        <v>2.1570000000000089E-2</v>
      </c>
      <c r="AL28" s="117">
        <v>2.1570000000000089E-2</v>
      </c>
      <c r="AM28" s="117">
        <v>2.1570000000000089E-2</v>
      </c>
      <c r="AN28" s="117">
        <v>2.1570000000000089E-2</v>
      </c>
      <c r="AO28" s="117">
        <v>2.1570000000000089E-2</v>
      </c>
      <c r="AP28" s="117">
        <v>2.1570000000000089E-2</v>
      </c>
      <c r="AQ28" s="117">
        <v>2.1570000000000089E-2</v>
      </c>
      <c r="AR28" s="117">
        <v>2.1571977641106965E-2</v>
      </c>
      <c r="AS28" s="117">
        <v>2.1847971398294641E-2</v>
      </c>
      <c r="AT28" s="120">
        <v>2.1570000000000089E-2</v>
      </c>
    </row>
    <row r="29" spans="2:46" x14ac:dyDescent="0.25">
      <c r="B29" s="146">
        <f t="shared" si="1"/>
        <v>2042</v>
      </c>
      <c r="C29" s="147">
        <v>4.0000000000000001E-3</v>
      </c>
      <c r="D29" s="148">
        <f>(1+Z29)/(1+LOOKUP($B29,Prix!$B$6:$B$127,Prix!$L$6:$L$127))-1</f>
        <v>4.1777510806275675E-3</v>
      </c>
      <c r="E29" s="148">
        <f>(1+AA29)/(1+LOOKUP($B29,Prix!$B$6:$B$127,Prix!$L$6:$L$127))-1</f>
        <v>4.1777510806275675E-3</v>
      </c>
      <c r="F29" s="148">
        <f>(1+AB29)/(1+LOOKUP($B29,Prix!$B$6:$B$127,Prix!$L$6:$L$127))-1</f>
        <v>4.0000000000000036E-3</v>
      </c>
      <c r="G29" s="148">
        <f>(1+AC29)/(1+LOOKUP($B29,Prix!$B$6:$B$127,Prix!$L$6:$L$127))-1</f>
        <v>4.0000000000000036E-3</v>
      </c>
      <c r="H29" s="148">
        <f>(1+AD29)/(1+LOOKUP($B29,Prix!$B$6:$B$127,Prix!$L$6:$L$127))-1</f>
        <v>4.0000000000000036E-3</v>
      </c>
      <c r="I29" s="148">
        <f>(1+AE29)/(1+LOOKUP($B29,Prix!$B$6:$B$127,Prix!$L$6:$L$127))-1</f>
        <v>4.0000000000000036E-3</v>
      </c>
      <c r="J29" s="148">
        <f>(1+AF29)/(1+LOOKUP($B29,Prix!$B$6:$B$127,Prix!$L$6:$L$127))-1</f>
        <v>4.0000000000000036E-3</v>
      </c>
      <c r="K29" s="148">
        <f>(1+AG29)/(1+LOOKUP($B29,Prix!$B$6:$B$127,Prix!$L$6:$L$127))-1</f>
        <v>4.0000000000000036E-3</v>
      </c>
      <c r="L29" s="148">
        <f>(1+AH29)/(1+LOOKUP($B29,Prix!$B$6:$B$127,Prix!$L$6:$L$127))-1</f>
        <v>4.0000000000000036E-3</v>
      </c>
      <c r="M29" s="148">
        <f>(1+AI29)/(1+LOOKUP($B29,Prix!$B$6:$B$127,Prix!$L$6:$L$127))-1</f>
        <v>4.0000000000000036E-3</v>
      </c>
      <c r="N29" s="148">
        <f>(1+AJ29)/(1+LOOKUP($B29,Prix!$B$6:$B$127,Prix!$L$6:$L$127))-1</f>
        <v>4.0000000000000036E-3</v>
      </c>
      <c r="O29" s="148">
        <f>(1+AK29)/(1+LOOKUP($B29,Prix!$B$6:$B$127,Prix!$L$6:$L$127))-1</f>
        <v>4.0000000000000036E-3</v>
      </c>
      <c r="P29" s="148">
        <f>(1+AL29)/(1+LOOKUP($B29,Prix!$B$6:$B$127,Prix!$L$6:$L$127))-1</f>
        <v>4.0000000000000036E-3</v>
      </c>
      <c r="Q29" s="148">
        <f>(1+AM29)/(1+LOOKUP($B29,Prix!$B$6:$B$127,Prix!$L$6:$L$127))-1</f>
        <v>4.0000000000000036E-3</v>
      </c>
      <c r="R29" s="148">
        <f>(1+AN29)/(1+LOOKUP($B29,Prix!$B$6:$B$127,Prix!$L$6:$L$127))-1</f>
        <v>4.0000000000000036E-3</v>
      </c>
      <c r="S29" s="266">
        <f>(1+AO29)/(1+LOOKUP($B29,Prix!$B$6:$B$127,Prix!$L$6:$L$127))-1</f>
        <v>4.0000000000000036E-3</v>
      </c>
      <c r="T29" s="266">
        <f>(1+AP29)/(1+LOOKUP($B29,Prix!$B$6:$B$127,Prix!$L$6:$L$127))-1</f>
        <v>4.0000000000000036E-3</v>
      </c>
      <c r="U29" s="266">
        <f>(1+AQ29)/(1+LOOKUP($B29,Prix!$B$6:$B$127,Prix!$L$6:$L$127))-1</f>
        <v>4.0000000000000036E-3</v>
      </c>
      <c r="V29" s="266">
        <f>(1+AR29)/(1+LOOKUP($B29,Prix!$B$6:$B$127,Prix!$L$6:$L$127))-1</f>
        <v>4.0016732845247205E-3</v>
      </c>
      <c r="W29" s="266">
        <f>(1+AS29)/(1+LOOKUP($B29,Prix!$B$6:$B$127,Prix!$L$6:$L$127))-1</f>
        <v>4.3119629356747069E-3</v>
      </c>
      <c r="X29" s="266">
        <f>(1+AT29)/(1+LOOKUP($B29,Prix!$B$6:$B$127,Prix!$L$6:$L$127))-1</f>
        <v>4.0000000000000036E-3</v>
      </c>
      <c r="Y29" s="291">
        <f>(C29+1)*(1+Prix!I99)-1</f>
        <v>2.1570000000000089E-2</v>
      </c>
      <c r="Z29" s="117">
        <v>2.175086172453855E-2</v>
      </c>
      <c r="AA29" s="117">
        <v>2.175086172453855E-2</v>
      </c>
      <c r="AB29" s="117">
        <v>2.1570000000000089E-2</v>
      </c>
      <c r="AC29" s="117">
        <v>2.1570000000000089E-2</v>
      </c>
      <c r="AD29" s="117">
        <v>2.1570000000000089E-2</v>
      </c>
      <c r="AE29" s="117">
        <v>2.1570000000000089E-2</v>
      </c>
      <c r="AF29" s="117">
        <v>2.1570000000000089E-2</v>
      </c>
      <c r="AG29" s="117">
        <v>2.1570000000000089E-2</v>
      </c>
      <c r="AH29" s="117">
        <v>2.1570000000000089E-2</v>
      </c>
      <c r="AI29" s="117">
        <v>2.1570000000000089E-2</v>
      </c>
      <c r="AJ29" s="117">
        <v>2.1570000000000089E-2</v>
      </c>
      <c r="AK29" s="117">
        <v>2.1570000000000089E-2</v>
      </c>
      <c r="AL29" s="117">
        <v>2.1570000000000089E-2</v>
      </c>
      <c r="AM29" s="117">
        <v>2.1570000000000089E-2</v>
      </c>
      <c r="AN29" s="117">
        <v>2.1570000000000089E-2</v>
      </c>
      <c r="AO29" s="117">
        <v>2.1570000000000089E-2</v>
      </c>
      <c r="AP29" s="117">
        <v>2.1570000000000089E-2</v>
      </c>
      <c r="AQ29" s="117">
        <v>2.1570000000000089E-2</v>
      </c>
      <c r="AR29" s="117">
        <v>2.1571702567003914E-2</v>
      </c>
      <c r="AS29" s="117">
        <v>2.1887422287049096E-2</v>
      </c>
      <c r="AT29" s="120">
        <v>2.1570000000000089E-2</v>
      </c>
    </row>
    <row r="30" spans="2:46" x14ac:dyDescent="0.25">
      <c r="B30" s="146">
        <f t="shared" si="1"/>
        <v>2043</v>
      </c>
      <c r="C30" s="147">
        <v>4.0000000000000001E-3</v>
      </c>
      <c r="D30" s="148">
        <f>(1+Z30)/(1+LOOKUP($B30,Prix!$B$6:$B$127,Prix!$L$6:$L$127))-1</f>
        <v>4.1541854919262544E-3</v>
      </c>
      <c r="E30" s="148">
        <f>(1+AA30)/(1+LOOKUP($B30,Prix!$B$6:$B$127,Prix!$L$6:$L$127))-1</f>
        <v>4.1541854919262544E-3</v>
      </c>
      <c r="F30" s="148">
        <f>(1+AB30)/(1+LOOKUP($B30,Prix!$B$6:$B$127,Prix!$L$6:$L$127))-1</f>
        <v>4.0000000000000036E-3</v>
      </c>
      <c r="G30" s="148">
        <f>(1+AC30)/(1+LOOKUP($B30,Prix!$B$6:$B$127,Prix!$L$6:$L$127))-1</f>
        <v>4.0000000000000036E-3</v>
      </c>
      <c r="H30" s="148">
        <f>(1+AD30)/(1+LOOKUP($B30,Prix!$B$6:$B$127,Prix!$L$6:$L$127))-1</f>
        <v>4.0000000000000036E-3</v>
      </c>
      <c r="I30" s="148">
        <f>(1+AE30)/(1+LOOKUP($B30,Prix!$B$6:$B$127,Prix!$L$6:$L$127))-1</f>
        <v>4.0000000000000036E-3</v>
      </c>
      <c r="J30" s="148">
        <f>(1+AF30)/(1+LOOKUP($B30,Prix!$B$6:$B$127,Prix!$L$6:$L$127))-1</f>
        <v>4.0000000000000036E-3</v>
      </c>
      <c r="K30" s="148">
        <f>(1+AG30)/(1+LOOKUP($B30,Prix!$B$6:$B$127,Prix!$L$6:$L$127))-1</f>
        <v>4.0000000000000036E-3</v>
      </c>
      <c r="L30" s="148">
        <f>(1+AH30)/(1+LOOKUP($B30,Prix!$B$6:$B$127,Prix!$L$6:$L$127))-1</f>
        <v>4.0000000000000036E-3</v>
      </c>
      <c r="M30" s="148">
        <f>(1+AI30)/(1+LOOKUP($B30,Prix!$B$6:$B$127,Prix!$L$6:$L$127))-1</f>
        <v>4.0000000000000036E-3</v>
      </c>
      <c r="N30" s="148">
        <f>(1+AJ30)/(1+LOOKUP($B30,Prix!$B$6:$B$127,Prix!$L$6:$L$127))-1</f>
        <v>4.0000000000000036E-3</v>
      </c>
      <c r="O30" s="148">
        <f>(1+AK30)/(1+LOOKUP($B30,Prix!$B$6:$B$127,Prix!$L$6:$L$127))-1</f>
        <v>4.0000000000000036E-3</v>
      </c>
      <c r="P30" s="148">
        <f>(1+AL30)/(1+LOOKUP($B30,Prix!$B$6:$B$127,Prix!$L$6:$L$127))-1</f>
        <v>4.0000000000000036E-3</v>
      </c>
      <c r="Q30" s="148">
        <f>(1+AM30)/(1+LOOKUP($B30,Prix!$B$6:$B$127,Prix!$L$6:$L$127))-1</f>
        <v>4.0000000000000036E-3</v>
      </c>
      <c r="R30" s="148">
        <f>(1+AN30)/(1+LOOKUP($B30,Prix!$B$6:$B$127,Prix!$L$6:$L$127))-1</f>
        <v>4.0000000000000036E-3</v>
      </c>
      <c r="S30" s="266">
        <f>(1+AO30)/(1+LOOKUP($B30,Prix!$B$6:$B$127,Prix!$L$6:$L$127))-1</f>
        <v>4.0000000000000036E-3</v>
      </c>
      <c r="T30" s="266">
        <f>(1+AP30)/(1+LOOKUP($B30,Prix!$B$6:$B$127,Prix!$L$6:$L$127))-1</f>
        <v>4.0000000000000036E-3</v>
      </c>
      <c r="U30" s="266">
        <f>(1+AQ30)/(1+LOOKUP($B30,Prix!$B$6:$B$127,Prix!$L$6:$L$127))-1</f>
        <v>4.0000000000000036E-3</v>
      </c>
      <c r="V30" s="266">
        <f>(1+AR30)/(1+LOOKUP($B30,Prix!$B$6:$B$127,Prix!$L$6:$L$127))-1</f>
        <v>4.0013776717555682E-3</v>
      </c>
      <c r="W30" s="266">
        <f>(1+AS30)/(1+LOOKUP($B30,Prix!$B$6:$B$127,Prix!$L$6:$L$127))-1</f>
        <v>4.2949977585402532E-3</v>
      </c>
      <c r="X30" s="266">
        <f>(1+AT30)/(1+LOOKUP($B30,Prix!$B$6:$B$127,Prix!$L$6:$L$127))-1</f>
        <v>4.0000000000000036E-3</v>
      </c>
      <c r="Y30" s="291">
        <f>(C30+1)*(1+Prix!I100)-1</f>
        <v>2.1570000000000089E-2</v>
      </c>
      <c r="Z30" s="117">
        <v>2.1726883738035108E-2</v>
      </c>
      <c r="AA30" s="117">
        <v>2.1726883738035108E-2</v>
      </c>
      <c r="AB30" s="117">
        <v>2.1570000000000089E-2</v>
      </c>
      <c r="AC30" s="117">
        <v>2.1570000000000089E-2</v>
      </c>
      <c r="AD30" s="117">
        <v>2.1570000000000089E-2</v>
      </c>
      <c r="AE30" s="117">
        <v>2.1570000000000089E-2</v>
      </c>
      <c r="AF30" s="117">
        <v>2.1570000000000089E-2</v>
      </c>
      <c r="AG30" s="117">
        <v>2.1570000000000089E-2</v>
      </c>
      <c r="AH30" s="117">
        <v>2.1570000000000089E-2</v>
      </c>
      <c r="AI30" s="117">
        <v>2.1570000000000089E-2</v>
      </c>
      <c r="AJ30" s="117">
        <v>2.1570000000000089E-2</v>
      </c>
      <c r="AK30" s="117">
        <v>2.1570000000000089E-2</v>
      </c>
      <c r="AL30" s="117">
        <v>2.1570000000000089E-2</v>
      </c>
      <c r="AM30" s="117">
        <v>2.1570000000000089E-2</v>
      </c>
      <c r="AN30" s="117">
        <v>2.1570000000000089E-2</v>
      </c>
      <c r="AO30" s="117">
        <v>2.1570000000000089E-2</v>
      </c>
      <c r="AP30" s="117">
        <v>2.1570000000000089E-2</v>
      </c>
      <c r="AQ30" s="117">
        <v>2.1570000000000089E-2</v>
      </c>
      <c r="AR30" s="117">
        <v>2.1571401781011357E-2</v>
      </c>
      <c r="AS30" s="117">
        <v>2.187016021931476E-2</v>
      </c>
      <c r="AT30" s="120">
        <v>2.1570000000000089E-2</v>
      </c>
    </row>
    <row r="31" spans="2:46" x14ac:dyDescent="0.25">
      <c r="B31" s="146">
        <f t="shared" si="1"/>
        <v>2044</v>
      </c>
      <c r="C31" s="147">
        <v>4.0000000000000001E-3</v>
      </c>
      <c r="D31" s="148">
        <f>(1+Z31)/(1+LOOKUP($B31,Prix!$B$6:$B$127,Prix!$L$6:$L$127))-1</f>
        <v>4.1368980610769768E-3</v>
      </c>
      <c r="E31" s="148">
        <f>(1+AA31)/(1+LOOKUP($B31,Prix!$B$6:$B$127,Prix!$L$6:$L$127))-1</f>
        <v>4.1368980610769768E-3</v>
      </c>
      <c r="F31" s="148">
        <f>(1+AB31)/(1+LOOKUP($B31,Prix!$B$6:$B$127,Prix!$L$6:$L$127))-1</f>
        <v>4.0000000000000036E-3</v>
      </c>
      <c r="G31" s="148">
        <f>(1+AC31)/(1+LOOKUP($B31,Prix!$B$6:$B$127,Prix!$L$6:$L$127))-1</f>
        <v>4.0000000000000036E-3</v>
      </c>
      <c r="H31" s="148">
        <f>(1+AD31)/(1+LOOKUP($B31,Prix!$B$6:$B$127,Prix!$L$6:$L$127))-1</f>
        <v>4.0000000000000036E-3</v>
      </c>
      <c r="I31" s="148">
        <f>(1+AE31)/(1+LOOKUP($B31,Prix!$B$6:$B$127,Prix!$L$6:$L$127))-1</f>
        <v>4.0000000000000036E-3</v>
      </c>
      <c r="J31" s="148">
        <f>(1+AF31)/(1+LOOKUP($B31,Prix!$B$6:$B$127,Prix!$L$6:$L$127))-1</f>
        <v>4.0000000000000036E-3</v>
      </c>
      <c r="K31" s="148">
        <f>(1+AG31)/(1+LOOKUP($B31,Prix!$B$6:$B$127,Prix!$L$6:$L$127))-1</f>
        <v>4.0000000000000036E-3</v>
      </c>
      <c r="L31" s="148">
        <f>(1+AH31)/(1+LOOKUP($B31,Prix!$B$6:$B$127,Prix!$L$6:$L$127))-1</f>
        <v>4.0000000000000036E-3</v>
      </c>
      <c r="M31" s="148">
        <f>(1+AI31)/(1+LOOKUP($B31,Prix!$B$6:$B$127,Prix!$L$6:$L$127))-1</f>
        <v>4.0000000000000036E-3</v>
      </c>
      <c r="N31" s="148">
        <f>(1+AJ31)/(1+LOOKUP($B31,Prix!$B$6:$B$127,Prix!$L$6:$L$127))-1</f>
        <v>4.0000000000000036E-3</v>
      </c>
      <c r="O31" s="148">
        <f>(1+AK31)/(1+LOOKUP($B31,Prix!$B$6:$B$127,Prix!$L$6:$L$127))-1</f>
        <v>4.0000000000000036E-3</v>
      </c>
      <c r="P31" s="148">
        <f>(1+AL31)/(1+LOOKUP($B31,Prix!$B$6:$B$127,Prix!$L$6:$L$127))-1</f>
        <v>4.0000000000000036E-3</v>
      </c>
      <c r="Q31" s="148">
        <f>(1+AM31)/(1+LOOKUP($B31,Prix!$B$6:$B$127,Prix!$L$6:$L$127))-1</f>
        <v>4.0000000000000036E-3</v>
      </c>
      <c r="R31" s="148">
        <f>(1+AN31)/(1+LOOKUP($B31,Prix!$B$6:$B$127,Prix!$L$6:$L$127))-1</f>
        <v>4.0000000000000036E-3</v>
      </c>
      <c r="S31" s="266">
        <f>(1+AO31)/(1+LOOKUP($B31,Prix!$B$6:$B$127,Prix!$L$6:$L$127))-1</f>
        <v>4.0000000000000036E-3</v>
      </c>
      <c r="T31" s="266">
        <f>(1+AP31)/(1+LOOKUP($B31,Prix!$B$6:$B$127,Prix!$L$6:$L$127))-1</f>
        <v>4.0000000000000036E-3</v>
      </c>
      <c r="U31" s="266">
        <f>(1+AQ31)/(1+LOOKUP($B31,Prix!$B$6:$B$127,Prix!$L$6:$L$127))-1</f>
        <v>4.0000000000000036E-3</v>
      </c>
      <c r="V31" s="266">
        <f>(1+AR31)/(1+LOOKUP($B31,Prix!$B$6:$B$127,Prix!$L$6:$L$127))-1</f>
        <v>4.0010535782124546E-3</v>
      </c>
      <c r="W31" s="266">
        <f>(1+AS31)/(1+LOOKUP($B31,Prix!$B$6:$B$127,Prix!$L$6:$L$127))-1</f>
        <v>4.2781604903443515E-3</v>
      </c>
      <c r="X31" s="266">
        <f>(1+AT31)/(1+LOOKUP($B31,Prix!$B$6:$B$127,Prix!$L$6:$L$127))-1</f>
        <v>4.0000000000000036E-3</v>
      </c>
      <c r="Y31" s="291">
        <f>(C31+1)*(1+Prix!I101)-1</f>
        <v>2.1570000000000089E-2</v>
      </c>
      <c r="Z31" s="117">
        <v>2.1709293777145922E-2</v>
      </c>
      <c r="AA31" s="117">
        <v>2.1709293777145922E-2</v>
      </c>
      <c r="AB31" s="117">
        <v>2.1570000000000089E-2</v>
      </c>
      <c r="AC31" s="117">
        <v>2.1570000000000089E-2</v>
      </c>
      <c r="AD31" s="117">
        <v>2.1570000000000089E-2</v>
      </c>
      <c r="AE31" s="117">
        <v>2.1570000000000089E-2</v>
      </c>
      <c r="AF31" s="117">
        <v>2.1570000000000089E-2</v>
      </c>
      <c r="AG31" s="117">
        <v>2.1570000000000089E-2</v>
      </c>
      <c r="AH31" s="117">
        <v>2.1570000000000089E-2</v>
      </c>
      <c r="AI31" s="117">
        <v>2.1570000000000089E-2</v>
      </c>
      <c r="AJ31" s="117">
        <v>2.1570000000000089E-2</v>
      </c>
      <c r="AK31" s="117">
        <v>2.1570000000000089E-2</v>
      </c>
      <c r="AL31" s="117">
        <v>2.1570000000000089E-2</v>
      </c>
      <c r="AM31" s="117">
        <v>2.1570000000000089E-2</v>
      </c>
      <c r="AN31" s="117">
        <v>2.1570000000000089E-2</v>
      </c>
      <c r="AO31" s="117">
        <v>2.1570000000000089E-2</v>
      </c>
      <c r="AP31" s="117">
        <v>2.1570000000000089E-2</v>
      </c>
      <c r="AQ31" s="117">
        <v>2.1570000000000089E-2</v>
      </c>
      <c r="AR31" s="117">
        <v>2.1571072015831305E-2</v>
      </c>
      <c r="AS31" s="117">
        <v>2.1853028298925548E-2</v>
      </c>
      <c r="AT31" s="120">
        <v>2.1570000000000089E-2</v>
      </c>
    </row>
    <row r="32" spans="2:46" x14ac:dyDescent="0.25">
      <c r="B32" s="146">
        <f t="shared" si="1"/>
        <v>2045</v>
      </c>
      <c r="C32" s="147">
        <v>4.0000000000000001E-3</v>
      </c>
      <c r="D32" s="148">
        <f>(1+Z32)/(1+LOOKUP($B32,Prix!$B$6:$B$127,Prix!$L$6:$L$127))-1</f>
        <v>4.1233217947902467E-3</v>
      </c>
      <c r="E32" s="148">
        <f>(1+AA32)/(1+LOOKUP($B32,Prix!$B$6:$B$127,Prix!$L$6:$L$127))-1</f>
        <v>4.1233217947902467E-3</v>
      </c>
      <c r="F32" s="148">
        <f>(1+AB32)/(1+LOOKUP($B32,Prix!$B$6:$B$127,Prix!$L$6:$L$127))-1</f>
        <v>4.0000000000000036E-3</v>
      </c>
      <c r="G32" s="148">
        <f>(1+AC32)/(1+LOOKUP($B32,Prix!$B$6:$B$127,Prix!$L$6:$L$127))-1</f>
        <v>4.0000000000000036E-3</v>
      </c>
      <c r="H32" s="148">
        <f>(1+AD32)/(1+LOOKUP($B32,Prix!$B$6:$B$127,Prix!$L$6:$L$127))-1</f>
        <v>4.0000000000000036E-3</v>
      </c>
      <c r="I32" s="148">
        <f>(1+AE32)/(1+LOOKUP($B32,Prix!$B$6:$B$127,Prix!$L$6:$L$127))-1</f>
        <v>4.0000000000000036E-3</v>
      </c>
      <c r="J32" s="148">
        <f>(1+AF32)/(1+LOOKUP($B32,Prix!$B$6:$B$127,Prix!$L$6:$L$127))-1</f>
        <v>4.0000000000000036E-3</v>
      </c>
      <c r="K32" s="148">
        <f>(1+AG32)/(1+LOOKUP($B32,Prix!$B$6:$B$127,Prix!$L$6:$L$127))-1</f>
        <v>4.0000000000000036E-3</v>
      </c>
      <c r="L32" s="148">
        <f>(1+AH32)/(1+LOOKUP($B32,Prix!$B$6:$B$127,Prix!$L$6:$L$127))-1</f>
        <v>4.0000000000000036E-3</v>
      </c>
      <c r="M32" s="148">
        <f>(1+AI32)/(1+LOOKUP($B32,Prix!$B$6:$B$127,Prix!$L$6:$L$127))-1</f>
        <v>4.0000000000000036E-3</v>
      </c>
      <c r="N32" s="148">
        <f>(1+AJ32)/(1+LOOKUP($B32,Prix!$B$6:$B$127,Prix!$L$6:$L$127))-1</f>
        <v>4.0000000000000036E-3</v>
      </c>
      <c r="O32" s="148">
        <f>(1+AK32)/(1+LOOKUP($B32,Prix!$B$6:$B$127,Prix!$L$6:$L$127))-1</f>
        <v>4.0000000000000036E-3</v>
      </c>
      <c r="P32" s="148">
        <f>(1+AL32)/(1+LOOKUP($B32,Prix!$B$6:$B$127,Prix!$L$6:$L$127))-1</f>
        <v>4.0000000000000036E-3</v>
      </c>
      <c r="Q32" s="148">
        <f>(1+AM32)/(1+LOOKUP($B32,Prix!$B$6:$B$127,Prix!$L$6:$L$127))-1</f>
        <v>4.0000000000000036E-3</v>
      </c>
      <c r="R32" s="148">
        <f>(1+AN32)/(1+LOOKUP($B32,Prix!$B$6:$B$127,Prix!$L$6:$L$127))-1</f>
        <v>4.0000000000000036E-3</v>
      </c>
      <c r="S32" s="266">
        <f>(1+AO32)/(1+LOOKUP($B32,Prix!$B$6:$B$127,Prix!$L$6:$L$127))-1</f>
        <v>4.0000000000000036E-3</v>
      </c>
      <c r="T32" s="266">
        <f>(1+AP32)/(1+LOOKUP($B32,Prix!$B$6:$B$127,Prix!$L$6:$L$127))-1</f>
        <v>4.0000000000000036E-3</v>
      </c>
      <c r="U32" s="266">
        <f>(1+AQ32)/(1+LOOKUP($B32,Prix!$B$6:$B$127,Prix!$L$6:$L$127))-1</f>
        <v>4.0000000000000036E-3</v>
      </c>
      <c r="V32" s="266">
        <f>(1+AR32)/(1+LOOKUP($B32,Prix!$B$6:$B$127,Prix!$L$6:$L$127))-1</f>
        <v>4.0008241918843002E-3</v>
      </c>
      <c r="W32" s="266">
        <f>(1+AS32)/(1+LOOKUP($B32,Prix!$B$6:$B$127,Prix!$L$6:$L$127))-1</f>
        <v>4.2666120500338689E-3</v>
      </c>
      <c r="X32" s="266">
        <f>(1+AT32)/(1+LOOKUP($B32,Prix!$B$6:$B$127,Prix!$L$6:$L$127))-1</f>
        <v>4.0000000000000036E-3</v>
      </c>
      <c r="Y32" s="291">
        <f>(C32+1)*(1+Prix!I102)-1</f>
        <v>2.1570000000000089E-2</v>
      </c>
      <c r="Z32" s="117">
        <v>2.1695479926199246E-2</v>
      </c>
      <c r="AA32" s="117">
        <v>2.1695479926199246E-2</v>
      </c>
      <c r="AB32" s="117">
        <v>2.1570000000000089E-2</v>
      </c>
      <c r="AC32" s="117">
        <v>2.1570000000000089E-2</v>
      </c>
      <c r="AD32" s="117">
        <v>2.1570000000000089E-2</v>
      </c>
      <c r="AE32" s="117">
        <v>2.1570000000000089E-2</v>
      </c>
      <c r="AF32" s="117">
        <v>2.1570000000000089E-2</v>
      </c>
      <c r="AG32" s="117">
        <v>2.1570000000000089E-2</v>
      </c>
      <c r="AH32" s="117">
        <v>2.1570000000000089E-2</v>
      </c>
      <c r="AI32" s="117">
        <v>2.1570000000000089E-2</v>
      </c>
      <c r="AJ32" s="117">
        <v>2.1570000000000089E-2</v>
      </c>
      <c r="AK32" s="117">
        <v>2.1570000000000089E-2</v>
      </c>
      <c r="AL32" s="117">
        <v>2.1570000000000089E-2</v>
      </c>
      <c r="AM32" s="117">
        <v>2.1570000000000089E-2</v>
      </c>
      <c r="AN32" s="117">
        <v>2.1570000000000089E-2</v>
      </c>
      <c r="AO32" s="117">
        <v>2.1570000000000089E-2</v>
      </c>
      <c r="AP32" s="117">
        <v>2.1570000000000089E-2</v>
      </c>
      <c r="AQ32" s="117">
        <v>2.1570000000000089E-2</v>
      </c>
      <c r="AR32" s="117">
        <v>2.1570838615242449E-2</v>
      </c>
      <c r="AS32" s="117">
        <v>2.1841277760909605E-2</v>
      </c>
      <c r="AT32" s="120">
        <v>2.1570000000000089E-2</v>
      </c>
    </row>
    <row r="33" spans="2:46" x14ac:dyDescent="0.25">
      <c r="B33" s="146">
        <f t="shared" si="1"/>
        <v>2046</v>
      </c>
      <c r="C33" s="147">
        <v>4.0000000000000001E-3</v>
      </c>
      <c r="D33" s="148">
        <f>(1+Z33)/(1+LOOKUP($B33,Prix!$B$6:$B$127,Prix!$L$6:$L$127))-1</f>
        <v>4.1233217947902467E-3</v>
      </c>
      <c r="E33" s="148">
        <f>(1+AA33)/(1+LOOKUP($B33,Prix!$B$6:$B$127,Prix!$L$6:$L$127))-1</f>
        <v>4.1233217947902467E-3</v>
      </c>
      <c r="F33" s="148">
        <f>(1+AB33)/(1+LOOKUP($B33,Prix!$B$6:$B$127,Prix!$L$6:$L$127))-1</f>
        <v>4.0000000000000036E-3</v>
      </c>
      <c r="G33" s="148">
        <f>(1+AC33)/(1+LOOKUP($B33,Prix!$B$6:$B$127,Prix!$L$6:$L$127))-1</f>
        <v>4.0000000000000036E-3</v>
      </c>
      <c r="H33" s="148">
        <f>(1+AD33)/(1+LOOKUP($B33,Prix!$B$6:$B$127,Prix!$L$6:$L$127))-1</f>
        <v>4.0000000000000036E-3</v>
      </c>
      <c r="I33" s="148">
        <f>(1+AE33)/(1+LOOKUP($B33,Prix!$B$6:$B$127,Prix!$L$6:$L$127))-1</f>
        <v>4.0000000000000036E-3</v>
      </c>
      <c r="J33" s="148">
        <f>(1+AF33)/(1+LOOKUP($B33,Prix!$B$6:$B$127,Prix!$L$6:$L$127))-1</f>
        <v>4.0000000000000036E-3</v>
      </c>
      <c r="K33" s="148">
        <f>(1+AG33)/(1+LOOKUP($B33,Prix!$B$6:$B$127,Prix!$L$6:$L$127))-1</f>
        <v>4.0000000000000036E-3</v>
      </c>
      <c r="L33" s="148">
        <f>(1+AH33)/(1+LOOKUP($B33,Prix!$B$6:$B$127,Prix!$L$6:$L$127))-1</f>
        <v>4.0000000000000036E-3</v>
      </c>
      <c r="M33" s="148">
        <f>(1+AI33)/(1+LOOKUP($B33,Prix!$B$6:$B$127,Prix!$L$6:$L$127))-1</f>
        <v>4.0000000000000036E-3</v>
      </c>
      <c r="N33" s="148">
        <f>(1+AJ33)/(1+LOOKUP($B33,Prix!$B$6:$B$127,Prix!$L$6:$L$127))-1</f>
        <v>4.0000000000000036E-3</v>
      </c>
      <c r="O33" s="148">
        <f>(1+AK33)/(1+LOOKUP($B33,Prix!$B$6:$B$127,Prix!$L$6:$L$127))-1</f>
        <v>4.0000000000000036E-3</v>
      </c>
      <c r="P33" s="148">
        <f>(1+AL33)/(1+LOOKUP($B33,Prix!$B$6:$B$127,Prix!$L$6:$L$127))-1</f>
        <v>4.0000000000000036E-3</v>
      </c>
      <c r="Q33" s="148">
        <f>(1+AM33)/(1+LOOKUP($B33,Prix!$B$6:$B$127,Prix!$L$6:$L$127))-1</f>
        <v>4.0000000000000036E-3</v>
      </c>
      <c r="R33" s="148">
        <f>(1+AN33)/(1+LOOKUP($B33,Prix!$B$6:$B$127,Prix!$L$6:$L$127))-1</f>
        <v>4.0000000000000036E-3</v>
      </c>
      <c r="S33" s="266">
        <f>(1+AO33)/(1+LOOKUP($B33,Prix!$B$6:$B$127,Prix!$L$6:$L$127))-1</f>
        <v>4.0000000000000036E-3</v>
      </c>
      <c r="T33" s="266">
        <f>(1+AP33)/(1+LOOKUP($B33,Prix!$B$6:$B$127,Prix!$L$6:$L$127))-1</f>
        <v>4.0000000000000036E-3</v>
      </c>
      <c r="U33" s="266">
        <f>(1+AQ33)/(1+LOOKUP($B33,Prix!$B$6:$B$127,Prix!$L$6:$L$127))-1</f>
        <v>4.0000000000000036E-3</v>
      </c>
      <c r="V33" s="266">
        <f>(1+AR33)/(1+LOOKUP($B33,Prix!$B$6:$B$127,Prix!$L$6:$L$127))-1</f>
        <v>4.000655661114294E-3</v>
      </c>
      <c r="W33" s="266">
        <f>(1+AS33)/(1+LOOKUP($B33,Prix!$B$6:$B$127,Prix!$L$6:$L$127))-1</f>
        <v>4.2666176852306226E-3</v>
      </c>
      <c r="X33" s="266">
        <f>(1+AT33)/(1+LOOKUP($B33,Prix!$B$6:$B$127,Prix!$L$6:$L$127))-1</f>
        <v>4.0000000000000036E-3</v>
      </c>
      <c r="Y33" s="291">
        <f>(C33+1)*(1+Prix!I103)-1</f>
        <v>2.1570000000000089E-2</v>
      </c>
      <c r="Z33" s="117">
        <v>2.1695479926199246E-2</v>
      </c>
      <c r="AA33" s="117">
        <v>2.1695479926199246E-2</v>
      </c>
      <c r="AB33" s="117">
        <v>2.1570000000000089E-2</v>
      </c>
      <c r="AC33" s="117">
        <v>2.1570000000000089E-2</v>
      </c>
      <c r="AD33" s="117">
        <v>2.1570000000000089E-2</v>
      </c>
      <c r="AE33" s="117">
        <v>2.1570000000000089E-2</v>
      </c>
      <c r="AF33" s="117">
        <v>2.1570000000000089E-2</v>
      </c>
      <c r="AG33" s="117">
        <v>2.1570000000000089E-2</v>
      </c>
      <c r="AH33" s="117">
        <v>2.1570000000000089E-2</v>
      </c>
      <c r="AI33" s="117">
        <v>2.1570000000000089E-2</v>
      </c>
      <c r="AJ33" s="117">
        <v>2.1570000000000089E-2</v>
      </c>
      <c r="AK33" s="117">
        <v>2.1570000000000089E-2</v>
      </c>
      <c r="AL33" s="117">
        <v>2.1570000000000089E-2</v>
      </c>
      <c r="AM33" s="117">
        <v>2.1570000000000089E-2</v>
      </c>
      <c r="AN33" s="117">
        <v>2.1570000000000089E-2</v>
      </c>
      <c r="AO33" s="117">
        <v>2.1570000000000089E-2</v>
      </c>
      <c r="AP33" s="117">
        <v>2.1570000000000089E-2</v>
      </c>
      <c r="AQ33" s="117">
        <v>2.1570000000000089E-2</v>
      </c>
      <c r="AR33" s="117">
        <v>2.1570667135183852E-2</v>
      </c>
      <c r="AS33" s="117">
        <v>2.1841283494722141E-2</v>
      </c>
      <c r="AT33" s="120">
        <v>2.1570000000000089E-2</v>
      </c>
    </row>
    <row r="34" spans="2:46" x14ac:dyDescent="0.25">
      <c r="B34" s="146">
        <f t="shared" si="1"/>
        <v>2047</v>
      </c>
      <c r="C34" s="147">
        <v>4.0000000000000001E-3</v>
      </c>
      <c r="D34" s="148">
        <f>(1+Z34)/(1+LOOKUP($B34,Prix!$B$6:$B$127,Prix!$L$6:$L$127))-1</f>
        <v>4.1233217947902467E-3</v>
      </c>
      <c r="E34" s="148">
        <f>(1+AA34)/(1+LOOKUP($B34,Prix!$B$6:$B$127,Prix!$L$6:$L$127))-1</f>
        <v>4.1233217947902467E-3</v>
      </c>
      <c r="F34" s="148">
        <f>(1+AB34)/(1+LOOKUP($B34,Prix!$B$6:$B$127,Prix!$L$6:$L$127))-1</f>
        <v>4.0000000000000036E-3</v>
      </c>
      <c r="G34" s="148">
        <f>(1+AC34)/(1+LOOKUP($B34,Prix!$B$6:$B$127,Prix!$L$6:$L$127))-1</f>
        <v>4.0000000000000036E-3</v>
      </c>
      <c r="H34" s="148">
        <f>(1+AD34)/(1+LOOKUP($B34,Prix!$B$6:$B$127,Prix!$L$6:$L$127))-1</f>
        <v>4.0000000000000036E-3</v>
      </c>
      <c r="I34" s="148">
        <f>(1+AE34)/(1+LOOKUP($B34,Prix!$B$6:$B$127,Prix!$L$6:$L$127))-1</f>
        <v>4.0000000000000036E-3</v>
      </c>
      <c r="J34" s="148">
        <f>(1+AF34)/(1+LOOKUP($B34,Prix!$B$6:$B$127,Prix!$L$6:$L$127))-1</f>
        <v>4.0000000000000036E-3</v>
      </c>
      <c r="K34" s="148">
        <f>(1+AG34)/(1+LOOKUP($B34,Prix!$B$6:$B$127,Prix!$L$6:$L$127))-1</f>
        <v>4.0000000000000036E-3</v>
      </c>
      <c r="L34" s="148">
        <f>(1+AH34)/(1+LOOKUP($B34,Prix!$B$6:$B$127,Prix!$L$6:$L$127))-1</f>
        <v>4.0000000000000036E-3</v>
      </c>
      <c r="M34" s="148">
        <f>(1+AI34)/(1+LOOKUP($B34,Prix!$B$6:$B$127,Prix!$L$6:$L$127))-1</f>
        <v>4.0000000000000036E-3</v>
      </c>
      <c r="N34" s="148">
        <f>(1+AJ34)/(1+LOOKUP($B34,Prix!$B$6:$B$127,Prix!$L$6:$L$127))-1</f>
        <v>4.0000000000000036E-3</v>
      </c>
      <c r="O34" s="148">
        <f>(1+AK34)/(1+LOOKUP($B34,Prix!$B$6:$B$127,Prix!$L$6:$L$127))-1</f>
        <v>4.0000000000000036E-3</v>
      </c>
      <c r="P34" s="148">
        <f>(1+AL34)/(1+LOOKUP($B34,Prix!$B$6:$B$127,Prix!$L$6:$L$127))-1</f>
        <v>4.0000000000000036E-3</v>
      </c>
      <c r="Q34" s="148">
        <f>(1+AM34)/(1+LOOKUP($B34,Prix!$B$6:$B$127,Prix!$L$6:$L$127))-1</f>
        <v>4.0000000000000036E-3</v>
      </c>
      <c r="R34" s="148">
        <f>(1+AN34)/(1+LOOKUP($B34,Prix!$B$6:$B$127,Prix!$L$6:$L$127))-1</f>
        <v>4.0000000000000036E-3</v>
      </c>
      <c r="S34" s="266">
        <f>(1+AO34)/(1+LOOKUP($B34,Prix!$B$6:$B$127,Prix!$L$6:$L$127))-1</f>
        <v>4.0000000000000036E-3</v>
      </c>
      <c r="T34" s="266">
        <f>(1+AP34)/(1+LOOKUP($B34,Prix!$B$6:$B$127,Prix!$L$6:$L$127))-1</f>
        <v>4.0000000000000036E-3</v>
      </c>
      <c r="U34" s="266">
        <f>(1+AQ34)/(1+LOOKUP($B34,Prix!$B$6:$B$127,Prix!$L$6:$L$127))-1</f>
        <v>4.0000000000000036E-3</v>
      </c>
      <c r="V34" s="266">
        <f>(1+AR34)/(1+LOOKUP($B34,Prix!$B$6:$B$127,Prix!$L$6:$L$127))-1</f>
        <v>4.0007293676320721E-3</v>
      </c>
      <c r="W34" s="266">
        <f>(1+AS34)/(1+LOOKUP($B34,Prix!$B$6:$B$127,Prix!$L$6:$L$127))-1</f>
        <v>4.2825313928331887E-3</v>
      </c>
      <c r="X34" s="266">
        <f>(1+AT34)/(1+LOOKUP($B34,Prix!$B$6:$B$127,Prix!$L$6:$L$127))-1</f>
        <v>4.0000000000000036E-3</v>
      </c>
      <c r="Y34" s="291">
        <f>(C34+1)*(1+Prix!I104)-1</f>
        <v>2.1570000000000089E-2</v>
      </c>
      <c r="Z34" s="117">
        <v>2.1695479926199246E-2</v>
      </c>
      <c r="AA34" s="117">
        <v>2.1695479926199246E-2</v>
      </c>
      <c r="AB34" s="117">
        <v>2.1570000000000089E-2</v>
      </c>
      <c r="AC34" s="117">
        <v>2.1570000000000089E-2</v>
      </c>
      <c r="AD34" s="117">
        <v>2.1570000000000089E-2</v>
      </c>
      <c r="AE34" s="117">
        <v>2.1570000000000089E-2</v>
      </c>
      <c r="AF34" s="117">
        <v>2.1570000000000089E-2</v>
      </c>
      <c r="AG34" s="117">
        <v>2.1570000000000089E-2</v>
      </c>
      <c r="AH34" s="117">
        <v>2.1570000000000089E-2</v>
      </c>
      <c r="AI34" s="117">
        <v>2.1570000000000089E-2</v>
      </c>
      <c r="AJ34" s="117">
        <v>2.1570000000000089E-2</v>
      </c>
      <c r="AK34" s="117">
        <v>2.1570000000000089E-2</v>
      </c>
      <c r="AL34" s="117">
        <v>2.1570000000000089E-2</v>
      </c>
      <c r="AM34" s="117">
        <v>2.1570000000000089E-2</v>
      </c>
      <c r="AN34" s="117">
        <v>2.1570000000000089E-2</v>
      </c>
      <c r="AO34" s="117">
        <v>2.1570000000000089E-2</v>
      </c>
      <c r="AP34" s="117">
        <v>2.1570000000000089E-2</v>
      </c>
      <c r="AQ34" s="117">
        <v>2.1570000000000089E-2</v>
      </c>
      <c r="AR34" s="117">
        <v>2.1570742131565623E-2</v>
      </c>
      <c r="AS34" s="117">
        <v>2.1857475692207862E-2</v>
      </c>
      <c r="AT34" s="120">
        <v>2.1570000000000089E-2</v>
      </c>
    </row>
    <row r="35" spans="2:46" x14ac:dyDescent="0.25">
      <c r="B35" s="146">
        <f t="shared" si="1"/>
        <v>2048</v>
      </c>
      <c r="C35" s="147">
        <v>4.0000000000000001E-3</v>
      </c>
      <c r="D35" s="148">
        <f>(1+Z35)/(1+LOOKUP($B35,Prix!$B$6:$B$127,Prix!$L$6:$L$127))-1</f>
        <v>4.1233217947902467E-3</v>
      </c>
      <c r="E35" s="148">
        <f>(1+AA35)/(1+LOOKUP($B35,Prix!$B$6:$B$127,Prix!$L$6:$L$127))-1</f>
        <v>4.1233217947902467E-3</v>
      </c>
      <c r="F35" s="148">
        <f>(1+AB35)/(1+LOOKUP($B35,Prix!$B$6:$B$127,Prix!$L$6:$L$127))-1</f>
        <v>4.0000000000000036E-3</v>
      </c>
      <c r="G35" s="148">
        <f>(1+AC35)/(1+LOOKUP($B35,Prix!$B$6:$B$127,Prix!$L$6:$L$127))-1</f>
        <v>4.0000000000000036E-3</v>
      </c>
      <c r="H35" s="148">
        <f>(1+AD35)/(1+LOOKUP($B35,Prix!$B$6:$B$127,Prix!$L$6:$L$127))-1</f>
        <v>4.0000000000000036E-3</v>
      </c>
      <c r="I35" s="148">
        <f>(1+AE35)/(1+LOOKUP($B35,Prix!$B$6:$B$127,Prix!$L$6:$L$127))-1</f>
        <v>4.0000000000000036E-3</v>
      </c>
      <c r="J35" s="148">
        <f>(1+AF35)/(1+LOOKUP($B35,Prix!$B$6:$B$127,Prix!$L$6:$L$127))-1</f>
        <v>4.0000000000000036E-3</v>
      </c>
      <c r="K35" s="148">
        <f>(1+AG35)/(1+LOOKUP($B35,Prix!$B$6:$B$127,Prix!$L$6:$L$127))-1</f>
        <v>4.0000000000000036E-3</v>
      </c>
      <c r="L35" s="148">
        <f>(1+AH35)/(1+LOOKUP($B35,Prix!$B$6:$B$127,Prix!$L$6:$L$127))-1</f>
        <v>4.0000000000000036E-3</v>
      </c>
      <c r="M35" s="148">
        <f>(1+AI35)/(1+LOOKUP($B35,Prix!$B$6:$B$127,Prix!$L$6:$L$127))-1</f>
        <v>4.0000000000000036E-3</v>
      </c>
      <c r="N35" s="148">
        <f>(1+AJ35)/(1+LOOKUP($B35,Prix!$B$6:$B$127,Prix!$L$6:$L$127))-1</f>
        <v>4.0000000000000036E-3</v>
      </c>
      <c r="O35" s="148">
        <f>(1+AK35)/(1+LOOKUP($B35,Prix!$B$6:$B$127,Prix!$L$6:$L$127))-1</f>
        <v>4.0000000000000036E-3</v>
      </c>
      <c r="P35" s="148">
        <f>(1+AL35)/(1+LOOKUP($B35,Prix!$B$6:$B$127,Prix!$L$6:$L$127))-1</f>
        <v>4.0000000000000036E-3</v>
      </c>
      <c r="Q35" s="148">
        <f>(1+AM35)/(1+LOOKUP($B35,Prix!$B$6:$B$127,Prix!$L$6:$L$127))-1</f>
        <v>4.0000000000000036E-3</v>
      </c>
      <c r="R35" s="148">
        <f>(1+AN35)/(1+LOOKUP($B35,Prix!$B$6:$B$127,Prix!$L$6:$L$127))-1</f>
        <v>4.0000000000000036E-3</v>
      </c>
      <c r="S35" s="266">
        <f>(1+AO35)/(1+LOOKUP($B35,Prix!$B$6:$B$127,Prix!$L$6:$L$127))-1</f>
        <v>4.0000000000000036E-3</v>
      </c>
      <c r="T35" s="266">
        <f>(1+AP35)/(1+LOOKUP($B35,Prix!$B$6:$B$127,Prix!$L$6:$L$127))-1</f>
        <v>4.0000000000000036E-3</v>
      </c>
      <c r="U35" s="266">
        <f>(1+AQ35)/(1+LOOKUP($B35,Prix!$B$6:$B$127,Prix!$L$6:$L$127))-1</f>
        <v>4.0000000000000036E-3</v>
      </c>
      <c r="V35" s="266">
        <f>(1+AR35)/(1+LOOKUP($B35,Prix!$B$6:$B$127,Prix!$L$6:$L$127))-1</f>
        <v>4.0007398202861477E-3</v>
      </c>
      <c r="W35" s="266">
        <f>(1+AS35)/(1+LOOKUP($B35,Prix!$B$6:$B$127,Prix!$L$6:$L$127))-1</f>
        <v>4.2937960856472834E-3</v>
      </c>
      <c r="X35" s="266">
        <f>(1+AT35)/(1+LOOKUP($B35,Prix!$B$6:$B$127,Prix!$L$6:$L$127))-1</f>
        <v>4.0000000000000036E-3</v>
      </c>
      <c r="Y35" s="291">
        <f>(C35+1)*(1+Prix!I105)-1</f>
        <v>2.1570000000000089E-2</v>
      </c>
      <c r="Z35" s="117">
        <v>2.1695479926199246E-2</v>
      </c>
      <c r="AA35" s="117">
        <v>2.1695479926199246E-2</v>
      </c>
      <c r="AB35" s="117">
        <v>2.1570000000000089E-2</v>
      </c>
      <c r="AC35" s="117">
        <v>2.1570000000000089E-2</v>
      </c>
      <c r="AD35" s="117">
        <v>2.1570000000000089E-2</v>
      </c>
      <c r="AE35" s="117">
        <v>2.1570000000000089E-2</v>
      </c>
      <c r="AF35" s="117">
        <v>2.1570000000000089E-2</v>
      </c>
      <c r="AG35" s="117">
        <v>2.1570000000000089E-2</v>
      </c>
      <c r="AH35" s="117">
        <v>2.1570000000000089E-2</v>
      </c>
      <c r="AI35" s="117">
        <v>2.1570000000000089E-2</v>
      </c>
      <c r="AJ35" s="117">
        <v>2.1570000000000089E-2</v>
      </c>
      <c r="AK35" s="117">
        <v>2.1570000000000089E-2</v>
      </c>
      <c r="AL35" s="117">
        <v>2.1570000000000089E-2</v>
      </c>
      <c r="AM35" s="117">
        <v>2.1570000000000089E-2</v>
      </c>
      <c r="AN35" s="117">
        <v>2.1570000000000089E-2</v>
      </c>
      <c r="AO35" s="117">
        <v>2.1570000000000089E-2</v>
      </c>
      <c r="AP35" s="117">
        <v>2.1570000000000089E-2</v>
      </c>
      <c r="AQ35" s="117">
        <v>2.1570000000000089E-2</v>
      </c>
      <c r="AR35" s="117">
        <v>2.1570752767141155E-2</v>
      </c>
      <c r="AS35" s="117">
        <v>2.1868937517146136E-2</v>
      </c>
      <c r="AT35" s="120">
        <v>2.1570000000000089E-2</v>
      </c>
    </row>
    <row r="36" spans="2:46" x14ac:dyDescent="0.25">
      <c r="B36" s="146">
        <f t="shared" si="1"/>
        <v>2049</v>
      </c>
      <c r="C36" s="147">
        <v>4.0000000000000001E-3</v>
      </c>
      <c r="D36" s="148">
        <f>(1+Z36)/(1+LOOKUP($B36,Prix!$B$6:$B$127,Prix!$L$6:$L$127))-1</f>
        <v>4.1233217947902467E-3</v>
      </c>
      <c r="E36" s="148">
        <f>(1+AA36)/(1+LOOKUP($B36,Prix!$B$6:$B$127,Prix!$L$6:$L$127))-1</f>
        <v>4.1233217947902467E-3</v>
      </c>
      <c r="F36" s="148">
        <f>(1+AB36)/(1+LOOKUP($B36,Prix!$B$6:$B$127,Prix!$L$6:$L$127))-1</f>
        <v>4.0000000000000036E-3</v>
      </c>
      <c r="G36" s="148">
        <f>(1+AC36)/(1+LOOKUP($B36,Prix!$B$6:$B$127,Prix!$L$6:$L$127))-1</f>
        <v>4.0000000000000036E-3</v>
      </c>
      <c r="H36" s="148">
        <f>(1+AD36)/(1+LOOKUP($B36,Prix!$B$6:$B$127,Prix!$L$6:$L$127))-1</f>
        <v>4.0000000000000036E-3</v>
      </c>
      <c r="I36" s="148">
        <f>(1+AE36)/(1+LOOKUP($B36,Prix!$B$6:$B$127,Prix!$L$6:$L$127))-1</f>
        <v>4.0000000000000036E-3</v>
      </c>
      <c r="J36" s="148">
        <f>(1+AF36)/(1+LOOKUP($B36,Prix!$B$6:$B$127,Prix!$L$6:$L$127))-1</f>
        <v>4.0000000000000036E-3</v>
      </c>
      <c r="K36" s="148">
        <f>(1+AG36)/(1+LOOKUP($B36,Prix!$B$6:$B$127,Prix!$L$6:$L$127))-1</f>
        <v>4.0000000000000036E-3</v>
      </c>
      <c r="L36" s="148">
        <f>(1+AH36)/(1+LOOKUP($B36,Prix!$B$6:$B$127,Prix!$L$6:$L$127))-1</f>
        <v>4.0000000000000036E-3</v>
      </c>
      <c r="M36" s="148">
        <f>(1+AI36)/(1+LOOKUP($B36,Prix!$B$6:$B$127,Prix!$L$6:$L$127))-1</f>
        <v>4.0000000000000036E-3</v>
      </c>
      <c r="N36" s="148">
        <f>(1+AJ36)/(1+LOOKUP($B36,Prix!$B$6:$B$127,Prix!$L$6:$L$127))-1</f>
        <v>4.0000000000000036E-3</v>
      </c>
      <c r="O36" s="148">
        <f>(1+AK36)/(1+LOOKUP($B36,Prix!$B$6:$B$127,Prix!$L$6:$L$127))-1</f>
        <v>4.0000000000000036E-3</v>
      </c>
      <c r="P36" s="148">
        <f>(1+AL36)/(1+LOOKUP($B36,Prix!$B$6:$B$127,Prix!$L$6:$L$127))-1</f>
        <v>4.0000000000000036E-3</v>
      </c>
      <c r="Q36" s="148">
        <f>(1+AM36)/(1+LOOKUP($B36,Prix!$B$6:$B$127,Prix!$L$6:$L$127))-1</f>
        <v>4.0000000000000036E-3</v>
      </c>
      <c r="R36" s="148">
        <f>(1+AN36)/(1+LOOKUP($B36,Prix!$B$6:$B$127,Prix!$L$6:$L$127))-1</f>
        <v>4.0000000000000036E-3</v>
      </c>
      <c r="S36" s="266">
        <f>(1+AO36)/(1+LOOKUP($B36,Prix!$B$6:$B$127,Prix!$L$6:$L$127))-1</f>
        <v>4.0000000000000036E-3</v>
      </c>
      <c r="T36" s="266">
        <f>(1+AP36)/(1+LOOKUP($B36,Prix!$B$6:$B$127,Prix!$L$6:$L$127))-1</f>
        <v>4.0000000000000036E-3</v>
      </c>
      <c r="U36" s="266">
        <f>(1+AQ36)/(1+LOOKUP($B36,Prix!$B$6:$B$127,Prix!$L$6:$L$127))-1</f>
        <v>4.0000000000000036E-3</v>
      </c>
      <c r="V36" s="266">
        <f>(1+AR36)/(1+LOOKUP($B36,Prix!$B$6:$B$127,Prix!$L$6:$L$127))-1</f>
        <v>4.0008334817740465E-3</v>
      </c>
      <c r="W36" s="266">
        <f>(1+AS36)/(1+LOOKUP($B36,Prix!$B$6:$B$127,Prix!$L$6:$L$127))-1</f>
        <v>4.3057185296653255E-3</v>
      </c>
      <c r="X36" s="266">
        <f>(1+AT36)/(1+LOOKUP($B36,Prix!$B$6:$B$127,Prix!$L$6:$L$127))-1</f>
        <v>4.0000000000000036E-3</v>
      </c>
      <c r="Y36" s="291">
        <f>(C36+1)*(1+Prix!I106)-1</f>
        <v>2.1570000000000089E-2</v>
      </c>
      <c r="Z36" s="117">
        <v>2.1695479926199246E-2</v>
      </c>
      <c r="AA36" s="117">
        <v>2.1695479926199246E-2</v>
      </c>
      <c r="AB36" s="117">
        <v>2.1570000000000089E-2</v>
      </c>
      <c r="AC36" s="117">
        <v>2.1570000000000089E-2</v>
      </c>
      <c r="AD36" s="117">
        <v>2.1570000000000089E-2</v>
      </c>
      <c r="AE36" s="117">
        <v>2.1570000000000089E-2</v>
      </c>
      <c r="AF36" s="117">
        <v>2.1570000000000089E-2</v>
      </c>
      <c r="AG36" s="117">
        <v>2.1570000000000089E-2</v>
      </c>
      <c r="AH36" s="117">
        <v>2.1570000000000089E-2</v>
      </c>
      <c r="AI36" s="117">
        <v>2.1570000000000089E-2</v>
      </c>
      <c r="AJ36" s="117">
        <v>2.1570000000000089E-2</v>
      </c>
      <c r="AK36" s="117">
        <v>2.1570000000000089E-2</v>
      </c>
      <c r="AL36" s="117">
        <v>2.1570000000000089E-2</v>
      </c>
      <c r="AM36" s="117">
        <v>2.1570000000000089E-2</v>
      </c>
      <c r="AN36" s="117">
        <v>2.1570000000000089E-2</v>
      </c>
      <c r="AO36" s="117">
        <v>2.1570000000000089E-2</v>
      </c>
      <c r="AP36" s="117">
        <v>2.1570000000000089E-2</v>
      </c>
      <c r="AQ36" s="117">
        <v>2.1570000000000089E-2</v>
      </c>
      <c r="AR36" s="117">
        <v>2.1570848067705262E-2</v>
      </c>
      <c r="AS36" s="117">
        <v>2.1881068603934573E-2</v>
      </c>
      <c r="AT36" s="120">
        <v>2.1570000000000089E-2</v>
      </c>
    </row>
    <row r="37" spans="2:46" x14ac:dyDescent="0.25">
      <c r="B37" s="146">
        <f t="shared" si="1"/>
        <v>2050</v>
      </c>
      <c r="C37" s="147">
        <v>4.0000000000000001E-3</v>
      </c>
      <c r="D37" s="148">
        <f>(1+Z37)/(1+LOOKUP($B37,Prix!$B$6:$B$127,Prix!$L$6:$L$127))-1</f>
        <v>4.1233217947902467E-3</v>
      </c>
      <c r="E37" s="148">
        <f>(1+AA37)/(1+LOOKUP($B37,Prix!$B$6:$B$127,Prix!$L$6:$L$127))-1</f>
        <v>4.1233217947902467E-3</v>
      </c>
      <c r="F37" s="148">
        <f>(1+AB37)/(1+LOOKUP($B37,Prix!$B$6:$B$127,Prix!$L$6:$L$127))-1</f>
        <v>4.0000000000000036E-3</v>
      </c>
      <c r="G37" s="148">
        <f>(1+AC37)/(1+LOOKUP($B37,Prix!$B$6:$B$127,Prix!$L$6:$L$127))-1</f>
        <v>4.0000000000000036E-3</v>
      </c>
      <c r="H37" s="148">
        <f>(1+AD37)/(1+LOOKUP($B37,Prix!$B$6:$B$127,Prix!$L$6:$L$127))-1</f>
        <v>4.0000000000000036E-3</v>
      </c>
      <c r="I37" s="148">
        <f>(1+AE37)/(1+LOOKUP($B37,Prix!$B$6:$B$127,Prix!$L$6:$L$127))-1</f>
        <v>4.0000000000000036E-3</v>
      </c>
      <c r="J37" s="148">
        <f>(1+AF37)/(1+LOOKUP($B37,Prix!$B$6:$B$127,Prix!$L$6:$L$127))-1</f>
        <v>4.0000000000000036E-3</v>
      </c>
      <c r="K37" s="148">
        <f>(1+AG37)/(1+LOOKUP($B37,Prix!$B$6:$B$127,Prix!$L$6:$L$127))-1</f>
        <v>4.0000000000000036E-3</v>
      </c>
      <c r="L37" s="148">
        <f>(1+AH37)/(1+LOOKUP($B37,Prix!$B$6:$B$127,Prix!$L$6:$L$127))-1</f>
        <v>4.0000000000000036E-3</v>
      </c>
      <c r="M37" s="148">
        <f>(1+AI37)/(1+LOOKUP($B37,Prix!$B$6:$B$127,Prix!$L$6:$L$127))-1</f>
        <v>4.0000000000000036E-3</v>
      </c>
      <c r="N37" s="148">
        <f>(1+AJ37)/(1+LOOKUP($B37,Prix!$B$6:$B$127,Prix!$L$6:$L$127))-1</f>
        <v>4.0000000000000036E-3</v>
      </c>
      <c r="O37" s="148">
        <f>(1+AK37)/(1+LOOKUP($B37,Prix!$B$6:$B$127,Prix!$L$6:$L$127))-1</f>
        <v>4.0000000000000036E-3</v>
      </c>
      <c r="P37" s="148">
        <f>(1+AL37)/(1+LOOKUP($B37,Prix!$B$6:$B$127,Prix!$L$6:$L$127))-1</f>
        <v>4.0000000000000036E-3</v>
      </c>
      <c r="Q37" s="148">
        <f>(1+AM37)/(1+LOOKUP($B37,Prix!$B$6:$B$127,Prix!$L$6:$L$127))-1</f>
        <v>4.0000000000000036E-3</v>
      </c>
      <c r="R37" s="148">
        <f>(1+AN37)/(1+LOOKUP($B37,Prix!$B$6:$B$127,Prix!$L$6:$L$127))-1</f>
        <v>4.0000000000000036E-3</v>
      </c>
      <c r="S37" s="266">
        <f>(1+AO37)/(1+LOOKUP($B37,Prix!$B$6:$B$127,Prix!$L$6:$L$127))-1</f>
        <v>4.0000000000000036E-3</v>
      </c>
      <c r="T37" s="266">
        <f>(1+AP37)/(1+LOOKUP($B37,Prix!$B$6:$B$127,Prix!$L$6:$L$127))-1</f>
        <v>4.0000000000000036E-3</v>
      </c>
      <c r="U37" s="266">
        <f>(1+AQ37)/(1+LOOKUP($B37,Prix!$B$6:$B$127,Prix!$L$6:$L$127))-1</f>
        <v>4.0000000000000036E-3</v>
      </c>
      <c r="V37" s="266">
        <f>(1+AR37)/(1+LOOKUP($B37,Prix!$B$6:$B$127,Prix!$L$6:$L$127))-1</f>
        <v>4.0007429928463623E-3</v>
      </c>
      <c r="W37" s="266">
        <f>(1+AS37)/(1+LOOKUP($B37,Prix!$B$6:$B$127,Prix!$L$6:$L$127))-1</f>
        <v>4.3034481238193312E-3</v>
      </c>
      <c r="X37" s="266">
        <f>(1+AT37)/(1+LOOKUP($B37,Prix!$B$6:$B$127,Prix!$L$6:$L$127))-1</f>
        <v>4.0000000000000036E-3</v>
      </c>
      <c r="Y37" s="291">
        <f>(C37+1)*(1+Prix!I107)-1</f>
        <v>2.1570000000000089E-2</v>
      </c>
      <c r="Z37" s="117">
        <v>2.1695479926199246E-2</v>
      </c>
      <c r="AA37" s="117">
        <v>2.1695479926199246E-2</v>
      </c>
      <c r="AB37" s="117">
        <v>2.1570000000000089E-2</v>
      </c>
      <c r="AC37" s="117">
        <v>2.1570000000000089E-2</v>
      </c>
      <c r="AD37" s="117">
        <v>2.1570000000000089E-2</v>
      </c>
      <c r="AE37" s="117">
        <v>2.1570000000000089E-2</v>
      </c>
      <c r="AF37" s="117">
        <v>2.1570000000000089E-2</v>
      </c>
      <c r="AG37" s="117">
        <v>2.1570000000000089E-2</v>
      </c>
      <c r="AH37" s="117">
        <v>2.1570000000000089E-2</v>
      </c>
      <c r="AI37" s="117">
        <v>2.1570000000000089E-2</v>
      </c>
      <c r="AJ37" s="117">
        <v>2.1570000000000089E-2</v>
      </c>
      <c r="AK37" s="117">
        <v>2.1570000000000089E-2</v>
      </c>
      <c r="AL37" s="117">
        <v>2.1570000000000089E-2</v>
      </c>
      <c r="AM37" s="117">
        <v>2.1570000000000089E-2</v>
      </c>
      <c r="AN37" s="117">
        <v>2.1570000000000089E-2</v>
      </c>
      <c r="AO37" s="117">
        <v>2.1570000000000089E-2</v>
      </c>
      <c r="AP37" s="117">
        <v>2.1570000000000089E-2</v>
      </c>
      <c r="AQ37" s="117">
        <v>2.1570000000000089E-2</v>
      </c>
      <c r="AR37" s="117">
        <v>2.157075599522118E-2</v>
      </c>
      <c r="AS37" s="117">
        <v>2.1878758465986303E-2</v>
      </c>
      <c r="AT37" s="120">
        <v>2.1570000000000089E-2</v>
      </c>
    </row>
    <row r="38" spans="2:46" x14ac:dyDescent="0.25">
      <c r="B38" s="146">
        <f t="shared" si="1"/>
        <v>2051</v>
      </c>
      <c r="C38" s="147">
        <v>4.0000000000000001E-3</v>
      </c>
      <c r="D38" s="148">
        <f>(1+Z38)/(1+LOOKUP($B38,Prix!$B$6:$B$127,Prix!$L$6:$L$127))-1</f>
        <v>4.1233217947902467E-3</v>
      </c>
      <c r="E38" s="148">
        <f>(1+AA38)/(1+LOOKUP($B38,Prix!$B$6:$B$127,Prix!$L$6:$L$127))-1</f>
        <v>4.1233217947902467E-3</v>
      </c>
      <c r="F38" s="148">
        <f>(1+AB38)/(1+LOOKUP($B38,Prix!$B$6:$B$127,Prix!$L$6:$L$127))-1</f>
        <v>4.0000000000000036E-3</v>
      </c>
      <c r="G38" s="148">
        <f>(1+AC38)/(1+LOOKUP($B38,Prix!$B$6:$B$127,Prix!$L$6:$L$127))-1</f>
        <v>4.0000000000000036E-3</v>
      </c>
      <c r="H38" s="148">
        <f>(1+AD38)/(1+LOOKUP($B38,Prix!$B$6:$B$127,Prix!$L$6:$L$127))-1</f>
        <v>4.0000000000000036E-3</v>
      </c>
      <c r="I38" s="148">
        <f>(1+AE38)/(1+LOOKUP($B38,Prix!$B$6:$B$127,Prix!$L$6:$L$127))-1</f>
        <v>4.0000000000000036E-3</v>
      </c>
      <c r="J38" s="148">
        <f>(1+AF38)/(1+LOOKUP($B38,Prix!$B$6:$B$127,Prix!$L$6:$L$127))-1</f>
        <v>4.0000000000000036E-3</v>
      </c>
      <c r="K38" s="148">
        <f>(1+AG38)/(1+LOOKUP($B38,Prix!$B$6:$B$127,Prix!$L$6:$L$127))-1</f>
        <v>4.0000000000000036E-3</v>
      </c>
      <c r="L38" s="148">
        <f>(1+AH38)/(1+LOOKUP($B38,Prix!$B$6:$B$127,Prix!$L$6:$L$127))-1</f>
        <v>4.0000000000000036E-3</v>
      </c>
      <c r="M38" s="148">
        <f>(1+AI38)/(1+LOOKUP($B38,Prix!$B$6:$B$127,Prix!$L$6:$L$127))-1</f>
        <v>4.0000000000000036E-3</v>
      </c>
      <c r="N38" s="148">
        <f>(1+AJ38)/(1+LOOKUP($B38,Prix!$B$6:$B$127,Prix!$L$6:$L$127))-1</f>
        <v>4.0000000000000036E-3</v>
      </c>
      <c r="O38" s="148">
        <f>(1+AK38)/(1+LOOKUP($B38,Prix!$B$6:$B$127,Prix!$L$6:$L$127))-1</f>
        <v>4.0000000000000036E-3</v>
      </c>
      <c r="P38" s="148">
        <f>(1+AL38)/(1+LOOKUP($B38,Prix!$B$6:$B$127,Prix!$L$6:$L$127))-1</f>
        <v>4.0000000000000036E-3</v>
      </c>
      <c r="Q38" s="148">
        <f>(1+AM38)/(1+LOOKUP($B38,Prix!$B$6:$B$127,Prix!$L$6:$L$127))-1</f>
        <v>4.0000000000000036E-3</v>
      </c>
      <c r="R38" s="148">
        <f>(1+AN38)/(1+LOOKUP($B38,Prix!$B$6:$B$127,Prix!$L$6:$L$127))-1</f>
        <v>4.0000000000000036E-3</v>
      </c>
      <c r="S38" s="266">
        <f>(1+AO38)/(1+LOOKUP($B38,Prix!$B$6:$B$127,Prix!$L$6:$L$127))-1</f>
        <v>4.0000000000000036E-3</v>
      </c>
      <c r="T38" s="266">
        <f>(1+AP38)/(1+LOOKUP($B38,Prix!$B$6:$B$127,Prix!$L$6:$L$127))-1</f>
        <v>4.0000000000000036E-3</v>
      </c>
      <c r="U38" s="266">
        <f>(1+AQ38)/(1+LOOKUP($B38,Prix!$B$6:$B$127,Prix!$L$6:$L$127))-1</f>
        <v>4.0000000000000036E-3</v>
      </c>
      <c r="V38" s="266">
        <f>(1+AR38)/(1+LOOKUP($B38,Prix!$B$6:$B$127,Prix!$L$6:$L$127))-1</f>
        <v>4.0007610397796434E-3</v>
      </c>
      <c r="W38" s="266">
        <f>(1+AS38)/(1+LOOKUP($B38,Prix!$B$6:$B$127,Prix!$L$6:$L$127))-1</f>
        <v>4.3034481238193312E-3</v>
      </c>
      <c r="X38" s="266">
        <f>(1+AT38)/(1+LOOKUP($B38,Prix!$B$6:$B$127,Prix!$L$6:$L$127))-1</f>
        <v>4.0000000000000036E-3</v>
      </c>
      <c r="Y38" s="291">
        <f>(C38+1)*(1+Prix!I108)-1</f>
        <v>2.1570000000000089E-2</v>
      </c>
      <c r="Z38" s="117">
        <v>2.1695479926199246E-2</v>
      </c>
      <c r="AA38" s="117">
        <v>2.1695479926199246E-2</v>
      </c>
      <c r="AB38" s="117">
        <v>2.1570000000000089E-2</v>
      </c>
      <c r="AC38" s="117">
        <v>2.1570000000000089E-2</v>
      </c>
      <c r="AD38" s="117">
        <v>2.1570000000000089E-2</v>
      </c>
      <c r="AE38" s="117">
        <v>2.1570000000000089E-2</v>
      </c>
      <c r="AF38" s="117">
        <v>2.1570000000000089E-2</v>
      </c>
      <c r="AG38" s="117">
        <v>2.1570000000000089E-2</v>
      </c>
      <c r="AH38" s="117">
        <v>2.1570000000000089E-2</v>
      </c>
      <c r="AI38" s="117">
        <v>2.1570000000000089E-2</v>
      </c>
      <c r="AJ38" s="117">
        <v>2.1570000000000089E-2</v>
      </c>
      <c r="AK38" s="117">
        <v>2.1570000000000089E-2</v>
      </c>
      <c r="AL38" s="117">
        <v>2.1570000000000089E-2</v>
      </c>
      <c r="AM38" s="117">
        <v>2.1570000000000089E-2</v>
      </c>
      <c r="AN38" s="117">
        <v>2.1570000000000089E-2</v>
      </c>
      <c r="AO38" s="117">
        <v>2.1570000000000089E-2</v>
      </c>
      <c r="AP38" s="117">
        <v>2.1570000000000089E-2</v>
      </c>
      <c r="AQ38" s="117">
        <v>2.1570000000000089E-2</v>
      </c>
      <c r="AR38" s="117">
        <v>2.157077435797583E-2</v>
      </c>
      <c r="AS38" s="117">
        <v>2.1878758465986303E-2</v>
      </c>
      <c r="AT38" s="120">
        <v>2.1570000000000089E-2</v>
      </c>
    </row>
    <row r="39" spans="2:46" x14ac:dyDescent="0.25">
      <c r="B39" s="146">
        <f t="shared" si="1"/>
        <v>2052</v>
      </c>
      <c r="C39" s="147">
        <v>4.0000000000000001E-3</v>
      </c>
      <c r="D39" s="148">
        <f>(1+Z39)/(1+LOOKUP($B39,Prix!$B$6:$B$127,Prix!$L$6:$L$127))-1</f>
        <v>4.1233217947902467E-3</v>
      </c>
      <c r="E39" s="148">
        <f>(1+AA39)/(1+LOOKUP($B39,Prix!$B$6:$B$127,Prix!$L$6:$L$127))-1</f>
        <v>4.1233217947902467E-3</v>
      </c>
      <c r="F39" s="148">
        <f>(1+AB39)/(1+LOOKUP($B39,Prix!$B$6:$B$127,Prix!$L$6:$L$127))-1</f>
        <v>4.0000000000000036E-3</v>
      </c>
      <c r="G39" s="148">
        <f>(1+AC39)/(1+LOOKUP($B39,Prix!$B$6:$B$127,Prix!$L$6:$L$127))-1</f>
        <v>4.0000000000000036E-3</v>
      </c>
      <c r="H39" s="148">
        <f>(1+AD39)/(1+LOOKUP($B39,Prix!$B$6:$B$127,Prix!$L$6:$L$127))-1</f>
        <v>4.0000000000000036E-3</v>
      </c>
      <c r="I39" s="148">
        <f>(1+AE39)/(1+LOOKUP($B39,Prix!$B$6:$B$127,Prix!$L$6:$L$127))-1</f>
        <v>4.0000000000000036E-3</v>
      </c>
      <c r="J39" s="148">
        <f>(1+AF39)/(1+LOOKUP($B39,Prix!$B$6:$B$127,Prix!$L$6:$L$127))-1</f>
        <v>4.0000000000000036E-3</v>
      </c>
      <c r="K39" s="148">
        <f>(1+AG39)/(1+LOOKUP($B39,Prix!$B$6:$B$127,Prix!$L$6:$L$127))-1</f>
        <v>4.0000000000000036E-3</v>
      </c>
      <c r="L39" s="148">
        <f>(1+AH39)/(1+LOOKUP($B39,Prix!$B$6:$B$127,Prix!$L$6:$L$127))-1</f>
        <v>4.0000000000000036E-3</v>
      </c>
      <c r="M39" s="148">
        <f>(1+AI39)/(1+LOOKUP($B39,Prix!$B$6:$B$127,Prix!$L$6:$L$127))-1</f>
        <v>4.0000000000000036E-3</v>
      </c>
      <c r="N39" s="148">
        <f>(1+AJ39)/(1+LOOKUP($B39,Prix!$B$6:$B$127,Prix!$L$6:$L$127))-1</f>
        <v>4.0000000000000036E-3</v>
      </c>
      <c r="O39" s="148">
        <f>(1+AK39)/(1+LOOKUP($B39,Prix!$B$6:$B$127,Prix!$L$6:$L$127))-1</f>
        <v>4.0000000000000036E-3</v>
      </c>
      <c r="P39" s="148">
        <f>(1+AL39)/(1+LOOKUP($B39,Prix!$B$6:$B$127,Prix!$L$6:$L$127))-1</f>
        <v>4.0000000000000036E-3</v>
      </c>
      <c r="Q39" s="148">
        <f>(1+AM39)/(1+LOOKUP($B39,Prix!$B$6:$B$127,Prix!$L$6:$L$127))-1</f>
        <v>4.0000000000000036E-3</v>
      </c>
      <c r="R39" s="148">
        <f>(1+AN39)/(1+LOOKUP($B39,Prix!$B$6:$B$127,Prix!$L$6:$L$127))-1</f>
        <v>4.0000000000000036E-3</v>
      </c>
      <c r="S39" s="266">
        <f>(1+AO39)/(1+LOOKUP($B39,Prix!$B$6:$B$127,Prix!$L$6:$L$127))-1</f>
        <v>4.0000000000000036E-3</v>
      </c>
      <c r="T39" s="266">
        <f>(1+AP39)/(1+LOOKUP($B39,Prix!$B$6:$B$127,Prix!$L$6:$L$127))-1</f>
        <v>4.0000000000000036E-3</v>
      </c>
      <c r="U39" s="266">
        <f>(1+AQ39)/(1+LOOKUP($B39,Prix!$B$6:$B$127,Prix!$L$6:$L$127))-1</f>
        <v>4.0000000000000036E-3</v>
      </c>
      <c r="V39" s="266">
        <f>(1+AR39)/(1+LOOKUP($B39,Prix!$B$6:$B$127,Prix!$L$6:$L$127))-1</f>
        <v>4.0008142828256155E-3</v>
      </c>
      <c r="W39" s="266">
        <f>(1+AS39)/(1+LOOKUP($B39,Prix!$B$6:$B$127,Prix!$L$6:$L$127))-1</f>
        <v>4.3034481238193312E-3</v>
      </c>
      <c r="X39" s="266">
        <f>(1+AT39)/(1+LOOKUP($B39,Prix!$B$6:$B$127,Prix!$L$6:$L$127))-1</f>
        <v>4.0000000000000036E-3</v>
      </c>
      <c r="Y39" s="291">
        <f>(C39+1)*(1+Prix!I109)-1</f>
        <v>2.1570000000000089E-2</v>
      </c>
      <c r="Z39" s="117">
        <v>2.1695479926199246E-2</v>
      </c>
      <c r="AA39" s="117">
        <v>2.1695479926199246E-2</v>
      </c>
      <c r="AB39" s="117">
        <v>2.1570000000000089E-2</v>
      </c>
      <c r="AC39" s="117">
        <v>2.1570000000000089E-2</v>
      </c>
      <c r="AD39" s="117">
        <v>2.1570000000000089E-2</v>
      </c>
      <c r="AE39" s="117">
        <v>2.1570000000000089E-2</v>
      </c>
      <c r="AF39" s="117">
        <v>2.1570000000000089E-2</v>
      </c>
      <c r="AG39" s="117">
        <v>2.1570000000000089E-2</v>
      </c>
      <c r="AH39" s="117">
        <v>2.1570000000000089E-2</v>
      </c>
      <c r="AI39" s="117">
        <v>2.1570000000000089E-2</v>
      </c>
      <c r="AJ39" s="117">
        <v>2.1570000000000089E-2</v>
      </c>
      <c r="AK39" s="117">
        <v>2.1570000000000089E-2</v>
      </c>
      <c r="AL39" s="117">
        <v>2.1570000000000089E-2</v>
      </c>
      <c r="AM39" s="117">
        <v>2.1570000000000089E-2</v>
      </c>
      <c r="AN39" s="117">
        <v>2.1570000000000089E-2</v>
      </c>
      <c r="AO39" s="117">
        <v>2.1570000000000089E-2</v>
      </c>
      <c r="AP39" s="117">
        <v>2.1570000000000089E-2</v>
      </c>
      <c r="AQ39" s="117">
        <v>2.1570000000000089E-2</v>
      </c>
      <c r="AR39" s="117">
        <v>2.1570828532775144E-2</v>
      </c>
      <c r="AS39" s="117">
        <v>2.1878758465986303E-2</v>
      </c>
      <c r="AT39" s="120">
        <v>2.1570000000000089E-2</v>
      </c>
    </row>
    <row r="40" spans="2:46" x14ac:dyDescent="0.25">
      <c r="B40" s="146">
        <f t="shared" si="1"/>
        <v>2053</v>
      </c>
      <c r="C40" s="147">
        <v>4.0000000000000001E-3</v>
      </c>
      <c r="D40" s="148">
        <f>(1+Z40)/(1+LOOKUP($B40,Prix!$B$6:$B$127,Prix!$L$6:$L$127))-1</f>
        <v>4.1233217947902467E-3</v>
      </c>
      <c r="E40" s="148">
        <f>(1+AA40)/(1+LOOKUP($B40,Prix!$B$6:$B$127,Prix!$L$6:$L$127))-1</f>
        <v>4.1233217947902467E-3</v>
      </c>
      <c r="F40" s="148">
        <f>(1+AB40)/(1+LOOKUP($B40,Prix!$B$6:$B$127,Prix!$L$6:$L$127))-1</f>
        <v>4.0000000000000036E-3</v>
      </c>
      <c r="G40" s="148">
        <f>(1+AC40)/(1+LOOKUP($B40,Prix!$B$6:$B$127,Prix!$L$6:$L$127))-1</f>
        <v>4.0000000000000036E-3</v>
      </c>
      <c r="H40" s="148">
        <f>(1+AD40)/(1+LOOKUP($B40,Prix!$B$6:$B$127,Prix!$L$6:$L$127))-1</f>
        <v>4.0000000000000036E-3</v>
      </c>
      <c r="I40" s="148">
        <f>(1+AE40)/(1+LOOKUP($B40,Prix!$B$6:$B$127,Prix!$L$6:$L$127))-1</f>
        <v>4.0000000000000036E-3</v>
      </c>
      <c r="J40" s="148">
        <f>(1+AF40)/(1+LOOKUP($B40,Prix!$B$6:$B$127,Prix!$L$6:$L$127))-1</f>
        <v>4.0000000000000036E-3</v>
      </c>
      <c r="K40" s="148">
        <f>(1+AG40)/(1+LOOKUP($B40,Prix!$B$6:$B$127,Prix!$L$6:$L$127))-1</f>
        <v>4.0000000000000036E-3</v>
      </c>
      <c r="L40" s="148">
        <f>(1+AH40)/(1+LOOKUP($B40,Prix!$B$6:$B$127,Prix!$L$6:$L$127))-1</f>
        <v>4.0000000000000036E-3</v>
      </c>
      <c r="M40" s="148">
        <f>(1+AI40)/(1+LOOKUP($B40,Prix!$B$6:$B$127,Prix!$L$6:$L$127))-1</f>
        <v>4.0000000000000036E-3</v>
      </c>
      <c r="N40" s="148">
        <f>(1+AJ40)/(1+LOOKUP($B40,Prix!$B$6:$B$127,Prix!$L$6:$L$127))-1</f>
        <v>4.0000000000000036E-3</v>
      </c>
      <c r="O40" s="148">
        <f>(1+AK40)/(1+LOOKUP($B40,Prix!$B$6:$B$127,Prix!$L$6:$L$127))-1</f>
        <v>4.0000000000000036E-3</v>
      </c>
      <c r="P40" s="148">
        <f>(1+AL40)/(1+LOOKUP($B40,Prix!$B$6:$B$127,Prix!$L$6:$L$127))-1</f>
        <v>4.0000000000000036E-3</v>
      </c>
      <c r="Q40" s="148">
        <f>(1+AM40)/(1+LOOKUP($B40,Prix!$B$6:$B$127,Prix!$L$6:$L$127))-1</f>
        <v>4.0000000000000036E-3</v>
      </c>
      <c r="R40" s="148">
        <f>(1+AN40)/(1+LOOKUP($B40,Prix!$B$6:$B$127,Prix!$L$6:$L$127))-1</f>
        <v>4.0000000000000036E-3</v>
      </c>
      <c r="S40" s="266">
        <f>(1+AO40)/(1+LOOKUP($B40,Prix!$B$6:$B$127,Prix!$L$6:$L$127))-1</f>
        <v>4.0000000000000036E-3</v>
      </c>
      <c r="T40" s="266">
        <f>(1+AP40)/(1+LOOKUP($B40,Prix!$B$6:$B$127,Prix!$L$6:$L$127))-1</f>
        <v>4.0000000000000036E-3</v>
      </c>
      <c r="U40" s="266">
        <f>(1+AQ40)/(1+LOOKUP($B40,Prix!$B$6:$B$127,Prix!$L$6:$L$127))-1</f>
        <v>4.0000000000000036E-3</v>
      </c>
      <c r="V40" s="266">
        <f>(1+AR40)/(1+LOOKUP($B40,Prix!$B$6:$B$127,Prix!$L$6:$L$127))-1</f>
        <v>4.0008039678864904E-3</v>
      </c>
      <c r="W40" s="266">
        <f>(1+AS40)/(1+LOOKUP($B40,Prix!$B$6:$B$127,Prix!$L$6:$L$127))-1</f>
        <v>4.3034481238193312E-3</v>
      </c>
      <c r="X40" s="266">
        <f>(1+AT40)/(1+LOOKUP($B40,Prix!$B$6:$B$127,Prix!$L$6:$L$127))-1</f>
        <v>4.0000000000000036E-3</v>
      </c>
      <c r="Y40" s="291">
        <f>(C40+1)*(1+Prix!I110)-1</f>
        <v>2.1570000000000089E-2</v>
      </c>
      <c r="Z40" s="117">
        <v>2.1695479926199246E-2</v>
      </c>
      <c r="AA40" s="117">
        <v>2.1695479926199246E-2</v>
      </c>
      <c r="AB40" s="117">
        <v>2.1570000000000089E-2</v>
      </c>
      <c r="AC40" s="117">
        <v>2.1570000000000089E-2</v>
      </c>
      <c r="AD40" s="117">
        <v>2.1570000000000089E-2</v>
      </c>
      <c r="AE40" s="117">
        <v>2.1570000000000089E-2</v>
      </c>
      <c r="AF40" s="117">
        <v>2.1570000000000089E-2</v>
      </c>
      <c r="AG40" s="117">
        <v>2.1570000000000089E-2</v>
      </c>
      <c r="AH40" s="117">
        <v>2.1570000000000089E-2</v>
      </c>
      <c r="AI40" s="117">
        <v>2.1570000000000089E-2</v>
      </c>
      <c r="AJ40" s="117">
        <v>2.1570000000000089E-2</v>
      </c>
      <c r="AK40" s="117">
        <v>2.1570000000000089E-2</v>
      </c>
      <c r="AL40" s="117">
        <v>2.1570000000000089E-2</v>
      </c>
      <c r="AM40" s="117">
        <v>2.1570000000000089E-2</v>
      </c>
      <c r="AN40" s="117">
        <v>2.1570000000000089E-2</v>
      </c>
      <c r="AO40" s="117">
        <v>2.1570000000000089E-2</v>
      </c>
      <c r="AP40" s="117">
        <v>2.1570000000000089E-2</v>
      </c>
      <c r="AQ40" s="117">
        <v>2.1570000000000089E-2</v>
      </c>
      <c r="AR40" s="117">
        <v>2.1570818037324635E-2</v>
      </c>
      <c r="AS40" s="117">
        <v>2.1878758465986303E-2</v>
      </c>
      <c r="AT40" s="120">
        <v>2.1570000000000089E-2</v>
      </c>
    </row>
    <row r="41" spans="2:46" x14ac:dyDescent="0.25">
      <c r="B41" s="146">
        <f t="shared" si="1"/>
        <v>2054</v>
      </c>
      <c r="C41" s="147">
        <v>4.0000000000000001E-3</v>
      </c>
      <c r="D41" s="148">
        <f>(1+Z41)/(1+LOOKUP($B41,Prix!$B$6:$B$127,Prix!$L$6:$L$127))-1</f>
        <v>4.1233217947902467E-3</v>
      </c>
      <c r="E41" s="148">
        <f>(1+AA41)/(1+LOOKUP($B41,Prix!$B$6:$B$127,Prix!$L$6:$L$127))-1</f>
        <v>4.1233217947902467E-3</v>
      </c>
      <c r="F41" s="148">
        <f>(1+AB41)/(1+LOOKUP($B41,Prix!$B$6:$B$127,Prix!$L$6:$L$127))-1</f>
        <v>4.0000000000000036E-3</v>
      </c>
      <c r="G41" s="148">
        <f>(1+AC41)/(1+LOOKUP($B41,Prix!$B$6:$B$127,Prix!$L$6:$L$127))-1</f>
        <v>4.0000000000000036E-3</v>
      </c>
      <c r="H41" s="148">
        <f>(1+AD41)/(1+LOOKUP($B41,Prix!$B$6:$B$127,Prix!$L$6:$L$127))-1</f>
        <v>4.0000000000000036E-3</v>
      </c>
      <c r="I41" s="148">
        <f>(1+AE41)/(1+LOOKUP($B41,Prix!$B$6:$B$127,Prix!$L$6:$L$127))-1</f>
        <v>4.0000000000000036E-3</v>
      </c>
      <c r="J41" s="148">
        <f>(1+AF41)/(1+LOOKUP($B41,Prix!$B$6:$B$127,Prix!$L$6:$L$127))-1</f>
        <v>4.0000000000000036E-3</v>
      </c>
      <c r="K41" s="148">
        <f>(1+AG41)/(1+LOOKUP($B41,Prix!$B$6:$B$127,Prix!$L$6:$L$127))-1</f>
        <v>4.0000000000000036E-3</v>
      </c>
      <c r="L41" s="148">
        <f>(1+AH41)/(1+LOOKUP($B41,Prix!$B$6:$B$127,Prix!$L$6:$L$127))-1</f>
        <v>4.0000000000000036E-3</v>
      </c>
      <c r="M41" s="148">
        <f>(1+AI41)/(1+LOOKUP($B41,Prix!$B$6:$B$127,Prix!$L$6:$L$127))-1</f>
        <v>4.0000000000000036E-3</v>
      </c>
      <c r="N41" s="148">
        <f>(1+AJ41)/(1+LOOKUP($B41,Prix!$B$6:$B$127,Prix!$L$6:$L$127))-1</f>
        <v>4.0000000000000036E-3</v>
      </c>
      <c r="O41" s="148">
        <f>(1+AK41)/(1+LOOKUP($B41,Prix!$B$6:$B$127,Prix!$L$6:$L$127))-1</f>
        <v>4.0000000000000036E-3</v>
      </c>
      <c r="P41" s="148">
        <f>(1+AL41)/(1+LOOKUP($B41,Prix!$B$6:$B$127,Prix!$L$6:$L$127))-1</f>
        <v>4.0000000000000036E-3</v>
      </c>
      <c r="Q41" s="148">
        <f>(1+AM41)/(1+LOOKUP($B41,Prix!$B$6:$B$127,Prix!$L$6:$L$127))-1</f>
        <v>4.0000000000000036E-3</v>
      </c>
      <c r="R41" s="148">
        <f>(1+AN41)/(1+LOOKUP($B41,Prix!$B$6:$B$127,Prix!$L$6:$L$127))-1</f>
        <v>4.0000000000000036E-3</v>
      </c>
      <c r="S41" s="266">
        <f>(1+AO41)/(1+LOOKUP($B41,Prix!$B$6:$B$127,Prix!$L$6:$L$127))-1</f>
        <v>4.0000000000000036E-3</v>
      </c>
      <c r="T41" s="266">
        <f>(1+AP41)/(1+LOOKUP($B41,Prix!$B$6:$B$127,Prix!$L$6:$L$127))-1</f>
        <v>4.0000000000000036E-3</v>
      </c>
      <c r="U41" s="266">
        <f>(1+AQ41)/(1+LOOKUP($B41,Prix!$B$6:$B$127,Prix!$L$6:$L$127))-1</f>
        <v>4.0000000000000036E-3</v>
      </c>
      <c r="V41" s="266">
        <f>(1+AR41)/(1+LOOKUP($B41,Prix!$B$6:$B$127,Prix!$L$6:$L$127))-1</f>
        <v>4.0008133692162051E-3</v>
      </c>
      <c r="W41" s="266">
        <f>(1+AS41)/(1+LOOKUP($B41,Prix!$B$6:$B$127,Prix!$L$6:$L$127))-1</f>
        <v>4.3034481238193312E-3</v>
      </c>
      <c r="X41" s="266">
        <f>(1+AT41)/(1+LOOKUP($B41,Prix!$B$6:$B$127,Prix!$L$6:$L$127))-1</f>
        <v>4.0000000000000036E-3</v>
      </c>
      <c r="Y41" s="291">
        <f>(C41+1)*(1+Prix!I111)-1</f>
        <v>2.1570000000000089E-2</v>
      </c>
      <c r="Z41" s="117">
        <v>2.1695479926199246E-2</v>
      </c>
      <c r="AA41" s="117">
        <v>2.1695479926199246E-2</v>
      </c>
      <c r="AB41" s="117">
        <v>2.1570000000000089E-2</v>
      </c>
      <c r="AC41" s="117">
        <v>2.1570000000000089E-2</v>
      </c>
      <c r="AD41" s="117">
        <v>2.1570000000000089E-2</v>
      </c>
      <c r="AE41" s="117">
        <v>2.1570000000000089E-2</v>
      </c>
      <c r="AF41" s="117">
        <v>2.1570000000000089E-2</v>
      </c>
      <c r="AG41" s="117">
        <v>2.1570000000000089E-2</v>
      </c>
      <c r="AH41" s="117">
        <v>2.1570000000000089E-2</v>
      </c>
      <c r="AI41" s="117">
        <v>2.1570000000000089E-2</v>
      </c>
      <c r="AJ41" s="117">
        <v>2.1570000000000089E-2</v>
      </c>
      <c r="AK41" s="117">
        <v>2.1570000000000089E-2</v>
      </c>
      <c r="AL41" s="117">
        <v>2.1570000000000089E-2</v>
      </c>
      <c r="AM41" s="117">
        <v>2.1570000000000089E-2</v>
      </c>
      <c r="AN41" s="117">
        <v>2.1570000000000089E-2</v>
      </c>
      <c r="AO41" s="117">
        <v>2.1570000000000089E-2</v>
      </c>
      <c r="AP41" s="117">
        <v>2.1570000000000089E-2</v>
      </c>
      <c r="AQ41" s="117">
        <v>2.1570000000000089E-2</v>
      </c>
      <c r="AR41" s="117">
        <v>2.1570827603177634E-2</v>
      </c>
      <c r="AS41" s="117">
        <v>2.1878758465986303E-2</v>
      </c>
      <c r="AT41" s="120">
        <v>2.1570000000000089E-2</v>
      </c>
    </row>
    <row r="42" spans="2:46" x14ac:dyDescent="0.25">
      <c r="B42" s="146">
        <f t="shared" si="1"/>
        <v>2055</v>
      </c>
      <c r="C42" s="147">
        <v>4.0000000000000001E-3</v>
      </c>
      <c r="D42" s="148">
        <f>(1+Z42)/(1+LOOKUP($B42,Prix!$B$6:$B$127,Prix!$L$6:$L$127))-1</f>
        <v>4.1233217947902467E-3</v>
      </c>
      <c r="E42" s="148">
        <f>(1+AA42)/(1+LOOKUP($B42,Prix!$B$6:$B$127,Prix!$L$6:$L$127))-1</f>
        <v>4.1233217947902467E-3</v>
      </c>
      <c r="F42" s="148">
        <f>(1+AB42)/(1+LOOKUP($B42,Prix!$B$6:$B$127,Prix!$L$6:$L$127))-1</f>
        <v>4.0000000000000036E-3</v>
      </c>
      <c r="G42" s="148">
        <f>(1+AC42)/(1+LOOKUP($B42,Prix!$B$6:$B$127,Prix!$L$6:$L$127))-1</f>
        <v>4.0000000000000036E-3</v>
      </c>
      <c r="H42" s="148">
        <f>(1+AD42)/(1+LOOKUP($B42,Prix!$B$6:$B$127,Prix!$L$6:$L$127))-1</f>
        <v>4.0000000000000036E-3</v>
      </c>
      <c r="I42" s="148">
        <f>(1+AE42)/(1+LOOKUP($B42,Prix!$B$6:$B$127,Prix!$L$6:$L$127))-1</f>
        <v>4.0000000000000036E-3</v>
      </c>
      <c r="J42" s="148">
        <f>(1+AF42)/(1+LOOKUP($B42,Prix!$B$6:$B$127,Prix!$L$6:$L$127))-1</f>
        <v>4.0000000000000036E-3</v>
      </c>
      <c r="K42" s="148">
        <f>(1+AG42)/(1+LOOKUP($B42,Prix!$B$6:$B$127,Prix!$L$6:$L$127))-1</f>
        <v>4.0000000000000036E-3</v>
      </c>
      <c r="L42" s="148">
        <f>(1+AH42)/(1+LOOKUP($B42,Prix!$B$6:$B$127,Prix!$L$6:$L$127))-1</f>
        <v>4.0000000000000036E-3</v>
      </c>
      <c r="M42" s="148">
        <f>(1+AI42)/(1+LOOKUP($B42,Prix!$B$6:$B$127,Prix!$L$6:$L$127))-1</f>
        <v>4.0000000000000036E-3</v>
      </c>
      <c r="N42" s="148">
        <f>(1+AJ42)/(1+LOOKUP($B42,Prix!$B$6:$B$127,Prix!$L$6:$L$127))-1</f>
        <v>4.0000000000000036E-3</v>
      </c>
      <c r="O42" s="148">
        <f>(1+AK42)/(1+LOOKUP($B42,Prix!$B$6:$B$127,Prix!$L$6:$L$127))-1</f>
        <v>4.0000000000000036E-3</v>
      </c>
      <c r="P42" s="148">
        <f>(1+AL42)/(1+LOOKUP($B42,Prix!$B$6:$B$127,Prix!$L$6:$L$127))-1</f>
        <v>4.0000000000000036E-3</v>
      </c>
      <c r="Q42" s="148">
        <f>(1+AM42)/(1+LOOKUP($B42,Prix!$B$6:$B$127,Prix!$L$6:$L$127))-1</f>
        <v>4.0000000000000036E-3</v>
      </c>
      <c r="R42" s="148">
        <f>(1+AN42)/(1+LOOKUP($B42,Prix!$B$6:$B$127,Prix!$L$6:$L$127))-1</f>
        <v>4.0000000000000036E-3</v>
      </c>
      <c r="S42" s="266">
        <f>(1+AO42)/(1+LOOKUP($B42,Prix!$B$6:$B$127,Prix!$L$6:$L$127))-1</f>
        <v>4.0000000000000036E-3</v>
      </c>
      <c r="T42" s="266">
        <f>(1+AP42)/(1+LOOKUP($B42,Prix!$B$6:$B$127,Prix!$L$6:$L$127))-1</f>
        <v>4.0000000000000036E-3</v>
      </c>
      <c r="U42" s="266">
        <f>(1+AQ42)/(1+LOOKUP($B42,Prix!$B$6:$B$127,Prix!$L$6:$L$127))-1</f>
        <v>4.0000000000000036E-3</v>
      </c>
      <c r="V42" s="266">
        <f>(1+AR42)/(1+LOOKUP($B42,Prix!$B$6:$B$127,Prix!$L$6:$L$127))-1</f>
        <v>4.0008314128743283E-3</v>
      </c>
      <c r="W42" s="266">
        <f>(1+AS42)/(1+LOOKUP($B42,Prix!$B$6:$B$127,Prix!$L$6:$L$127))-1</f>
        <v>4.3034481238193312E-3</v>
      </c>
      <c r="X42" s="266">
        <f>(1+AT42)/(1+LOOKUP($B42,Prix!$B$6:$B$127,Prix!$L$6:$L$127))-1</f>
        <v>4.0000000000000036E-3</v>
      </c>
      <c r="Y42" s="291">
        <f>(C42+1)*(1+Prix!I112)-1</f>
        <v>2.1570000000000089E-2</v>
      </c>
      <c r="Z42" s="117">
        <v>2.1695479926199246E-2</v>
      </c>
      <c r="AA42" s="117">
        <v>2.1695479926199246E-2</v>
      </c>
      <c r="AB42" s="117">
        <v>2.1570000000000089E-2</v>
      </c>
      <c r="AC42" s="117">
        <v>2.1570000000000089E-2</v>
      </c>
      <c r="AD42" s="117">
        <v>2.1570000000000089E-2</v>
      </c>
      <c r="AE42" s="117">
        <v>2.1570000000000089E-2</v>
      </c>
      <c r="AF42" s="117">
        <v>2.1570000000000089E-2</v>
      </c>
      <c r="AG42" s="117">
        <v>2.1570000000000089E-2</v>
      </c>
      <c r="AH42" s="117">
        <v>2.1570000000000089E-2</v>
      </c>
      <c r="AI42" s="117">
        <v>2.1570000000000089E-2</v>
      </c>
      <c r="AJ42" s="117">
        <v>2.1570000000000089E-2</v>
      </c>
      <c r="AK42" s="117">
        <v>2.1570000000000089E-2</v>
      </c>
      <c r="AL42" s="117">
        <v>2.1570000000000089E-2</v>
      </c>
      <c r="AM42" s="117">
        <v>2.1570000000000089E-2</v>
      </c>
      <c r="AN42" s="117">
        <v>2.1570000000000089E-2</v>
      </c>
      <c r="AO42" s="117">
        <v>2.1570000000000089E-2</v>
      </c>
      <c r="AP42" s="117">
        <v>2.1570000000000089E-2</v>
      </c>
      <c r="AQ42" s="117">
        <v>2.1570000000000089E-2</v>
      </c>
      <c r="AR42" s="117">
        <v>2.1570845962599616E-2</v>
      </c>
      <c r="AS42" s="117">
        <v>2.1878758465986303E-2</v>
      </c>
      <c r="AT42" s="120">
        <v>2.1570000000000089E-2</v>
      </c>
    </row>
    <row r="43" spans="2:46" x14ac:dyDescent="0.25">
      <c r="B43" s="146">
        <f t="shared" si="1"/>
        <v>2056</v>
      </c>
      <c r="C43" s="147">
        <v>4.0000000000000001E-3</v>
      </c>
      <c r="D43" s="148">
        <f>(1+Z43)/(1+LOOKUP($B43,Prix!$B$6:$B$127,Prix!$L$6:$L$127))-1</f>
        <v>4.1233217947902467E-3</v>
      </c>
      <c r="E43" s="148">
        <f>(1+AA43)/(1+LOOKUP($B43,Prix!$B$6:$B$127,Prix!$L$6:$L$127))-1</f>
        <v>4.1233217947902467E-3</v>
      </c>
      <c r="F43" s="148">
        <f>(1+AB43)/(1+LOOKUP($B43,Prix!$B$6:$B$127,Prix!$L$6:$L$127))-1</f>
        <v>4.0000000000000036E-3</v>
      </c>
      <c r="G43" s="148">
        <f>(1+AC43)/(1+LOOKUP($B43,Prix!$B$6:$B$127,Prix!$L$6:$L$127))-1</f>
        <v>4.0000000000000036E-3</v>
      </c>
      <c r="H43" s="148">
        <f>(1+AD43)/(1+LOOKUP($B43,Prix!$B$6:$B$127,Prix!$L$6:$L$127))-1</f>
        <v>4.0000000000000036E-3</v>
      </c>
      <c r="I43" s="148">
        <f>(1+AE43)/(1+LOOKUP($B43,Prix!$B$6:$B$127,Prix!$L$6:$L$127))-1</f>
        <v>4.0000000000000036E-3</v>
      </c>
      <c r="J43" s="148">
        <f>(1+AF43)/(1+LOOKUP($B43,Prix!$B$6:$B$127,Prix!$L$6:$L$127))-1</f>
        <v>4.0000000000000036E-3</v>
      </c>
      <c r="K43" s="148">
        <f>(1+AG43)/(1+LOOKUP($B43,Prix!$B$6:$B$127,Prix!$L$6:$L$127))-1</f>
        <v>4.0000000000000036E-3</v>
      </c>
      <c r="L43" s="148">
        <f>(1+AH43)/(1+LOOKUP($B43,Prix!$B$6:$B$127,Prix!$L$6:$L$127))-1</f>
        <v>4.0000000000000036E-3</v>
      </c>
      <c r="M43" s="148">
        <f>(1+AI43)/(1+LOOKUP($B43,Prix!$B$6:$B$127,Prix!$L$6:$L$127))-1</f>
        <v>4.0000000000000036E-3</v>
      </c>
      <c r="N43" s="148">
        <f>(1+AJ43)/(1+LOOKUP($B43,Prix!$B$6:$B$127,Prix!$L$6:$L$127))-1</f>
        <v>4.0000000000000036E-3</v>
      </c>
      <c r="O43" s="148">
        <f>(1+AK43)/(1+LOOKUP($B43,Prix!$B$6:$B$127,Prix!$L$6:$L$127))-1</f>
        <v>4.0000000000000036E-3</v>
      </c>
      <c r="P43" s="148">
        <f>(1+AL43)/(1+LOOKUP($B43,Prix!$B$6:$B$127,Prix!$L$6:$L$127))-1</f>
        <v>4.0000000000000036E-3</v>
      </c>
      <c r="Q43" s="148">
        <f>(1+AM43)/(1+LOOKUP($B43,Prix!$B$6:$B$127,Prix!$L$6:$L$127))-1</f>
        <v>4.0000000000000036E-3</v>
      </c>
      <c r="R43" s="148">
        <f>(1+AN43)/(1+LOOKUP($B43,Prix!$B$6:$B$127,Prix!$L$6:$L$127))-1</f>
        <v>4.0000000000000036E-3</v>
      </c>
      <c r="S43" s="266">
        <f>(1+AO43)/(1+LOOKUP($B43,Prix!$B$6:$B$127,Prix!$L$6:$L$127))-1</f>
        <v>4.0000000000000036E-3</v>
      </c>
      <c r="T43" s="266">
        <f>(1+AP43)/(1+LOOKUP($B43,Prix!$B$6:$B$127,Prix!$L$6:$L$127))-1</f>
        <v>4.0000000000000036E-3</v>
      </c>
      <c r="U43" s="266">
        <f>(1+AQ43)/(1+LOOKUP($B43,Prix!$B$6:$B$127,Prix!$L$6:$L$127))-1</f>
        <v>4.0000000000000036E-3</v>
      </c>
      <c r="V43" s="266">
        <f>(1+AR43)/(1+LOOKUP($B43,Prix!$B$6:$B$127,Prix!$L$6:$L$127))-1</f>
        <v>4.0006702166701658E-3</v>
      </c>
      <c r="W43" s="266">
        <f>(1+AS43)/(1+LOOKUP($B43,Prix!$B$6:$B$127,Prix!$L$6:$L$127))-1</f>
        <v>4.3034481238193312E-3</v>
      </c>
      <c r="X43" s="266">
        <f>(1+AT43)/(1+LOOKUP($B43,Prix!$B$6:$B$127,Prix!$L$6:$L$127))-1</f>
        <v>4.0000000000000036E-3</v>
      </c>
      <c r="Y43" s="291">
        <f>(C43+1)*(1+Prix!I113)-1</f>
        <v>2.1570000000000089E-2</v>
      </c>
      <c r="Z43" s="117">
        <v>2.1695479926199246E-2</v>
      </c>
      <c r="AA43" s="117">
        <v>2.1695479926199246E-2</v>
      </c>
      <c r="AB43" s="117">
        <v>2.1570000000000089E-2</v>
      </c>
      <c r="AC43" s="117">
        <v>2.1570000000000089E-2</v>
      </c>
      <c r="AD43" s="117">
        <v>2.1570000000000089E-2</v>
      </c>
      <c r="AE43" s="117">
        <v>2.1570000000000089E-2</v>
      </c>
      <c r="AF43" s="117">
        <v>2.1570000000000089E-2</v>
      </c>
      <c r="AG43" s="117">
        <v>2.1570000000000089E-2</v>
      </c>
      <c r="AH43" s="117">
        <v>2.1570000000000089E-2</v>
      </c>
      <c r="AI43" s="117">
        <v>2.1570000000000089E-2</v>
      </c>
      <c r="AJ43" s="117">
        <v>2.1570000000000089E-2</v>
      </c>
      <c r="AK43" s="117">
        <v>2.1570000000000089E-2</v>
      </c>
      <c r="AL43" s="117">
        <v>2.1570000000000089E-2</v>
      </c>
      <c r="AM43" s="117">
        <v>2.1570000000000089E-2</v>
      </c>
      <c r="AN43" s="117">
        <v>2.1570000000000089E-2</v>
      </c>
      <c r="AO43" s="117">
        <v>2.1570000000000089E-2</v>
      </c>
      <c r="AP43" s="117">
        <v>2.1570000000000089E-2</v>
      </c>
      <c r="AQ43" s="117">
        <v>2.1570000000000089E-2</v>
      </c>
      <c r="AR43" s="117">
        <v>2.1570681945461967E-2</v>
      </c>
      <c r="AS43" s="117">
        <v>2.1878758465986303E-2</v>
      </c>
      <c r="AT43" s="120">
        <v>2.1570000000000089E-2</v>
      </c>
    </row>
    <row r="44" spans="2:46" x14ac:dyDescent="0.25">
      <c r="B44" s="146">
        <f t="shared" si="1"/>
        <v>2057</v>
      </c>
      <c r="C44" s="147">
        <v>4.0000000000000001E-3</v>
      </c>
      <c r="D44" s="148">
        <f>(1+Z44)/(1+LOOKUP($B44,Prix!$B$6:$B$127,Prix!$L$6:$L$127))-1</f>
        <v>4.1233217947902467E-3</v>
      </c>
      <c r="E44" s="148">
        <f>(1+AA44)/(1+LOOKUP($B44,Prix!$B$6:$B$127,Prix!$L$6:$L$127))-1</f>
        <v>4.1233217947902467E-3</v>
      </c>
      <c r="F44" s="148">
        <f>(1+AB44)/(1+LOOKUP($B44,Prix!$B$6:$B$127,Prix!$L$6:$L$127))-1</f>
        <v>4.0000000000000036E-3</v>
      </c>
      <c r="G44" s="148">
        <f>(1+AC44)/(1+LOOKUP($B44,Prix!$B$6:$B$127,Prix!$L$6:$L$127))-1</f>
        <v>4.0000000000000036E-3</v>
      </c>
      <c r="H44" s="148">
        <f>(1+AD44)/(1+LOOKUP($B44,Prix!$B$6:$B$127,Prix!$L$6:$L$127))-1</f>
        <v>4.0000000000000036E-3</v>
      </c>
      <c r="I44" s="148">
        <f>(1+AE44)/(1+LOOKUP($B44,Prix!$B$6:$B$127,Prix!$L$6:$L$127))-1</f>
        <v>4.0000000000000036E-3</v>
      </c>
      <c r="J44" s="148">
        <f>(1+AF44)/(1+LOOKUP($B44,Prix!$B$6:$B$127,Prix!$L$6:$L$127))-1</f>
        <v>4.0000000000000036E-3</v>
      </c>
      <c r="K44" s="148">
        <f>(1+AG44)/(1+LOOKUP($B44,Prix!$B$6:$B$127,Prix!$L$6:$L$127))-1</f>
        <v>4.0000000000000036E-3</v>
      </c>
      <c r="L44" s="148">
        <f>(1+AH44)/(1+LOOKUP($B44,Prix!$B$6:$B$127,Prix!$L$6:$L$127))-1</f>
        <v>4.0000000000000036E-3</v>
      </c>
      <c r="M44" s="148">
        <f>(1+AI44)/(1+LOOKUP($B44,Prix!$B$6:$B$127,Prix!$L$6:$L$127))-1</f>
        <v>4.0000000000000036E-3</v>
      </c>
      <c r="N44" s="148">
        <f>(1+AJ44)/(1+LOOKUP($B44,Prix!$B$6:$B$127,Prix!$L$6:$L$127))-1</f>
        <v>4.0000000000000036E-3</v>
      </c>
      <c r="O44" s="148">
        <f>(1+AK44)/(1+LOOKUP($B44,Prix!$B$6:$B$127,Prix!$L$6:$L$127))-1</f>
        <v>4.0000000000000036E-3</v>
      </c>
      <c r="P44" s="148">
        <f>(1+AL44)/(1+LOOKUP($B44,Prix!$B$6:$B$127,Prix!$L$6:$L$127))-1</f>
        <v>4.0000000000000036E-3</v>
      </c>
      <c r="Q44" s="148">
        <f>(1+AM44)/(1+LOOKUP($B44,Prix!$B$6:$B$127,Prix!$L$6:$L$127))-1</f>
        <v>4.0000000000000036E-3</v>
      </c>
      <c r="R44" s="148">
        <f>(1+AN44)/(1+LOOKUP($B44,Prix!$B$6:$B$127,Prix!$L$6:$L$127))-1</f>
        <v>4.0000000000000036E-3</v>
      </c>
      <c r="S44" s="266">
        <f>(1+AO44)/(1+LOOKUP($B44,Prix!$B$6:$B$127,Prix!$L$6:$L$127))-1</f>
        <v>4.0000000000000036E-3</v>
      </c>
      <c r="T44" s="266">
        <f>(1+AP44)/(1+LOOKUP($B44,Prix!$B$6:$B$127,Prix!$L$6:$L$127))-1</f>
        <v>4.0000000000000036E-3</v>
      </c>
      <c r="U44" s="266">
        <f>(1+AQ44)/(1+LOOKUP($B44,Prix!$B$6:$B$127,Prix!$L$6:$L$127))-1</f>
        <v>4.0000000000000036E-3</v>
      </c>
      <c r="V44" s="266">
        <f>(1+AR44)/(1+LOOKUP($B44,Prix!$B$6:$B$127,Prix!$L$6:$L$127))-1</f>
        <v>4.0005240004257203E-3</v>
      </c>
      <c r="W44" s="266">
        <f>(1+AS44)/(1+LOOKUP($B44,Prix!$B$6:$B$127,Prix!$L$6:$L$127))-1</f>
        <v>4.3034481238193312E-3</v>
      </c>
      <c r="X44" s="266">
        <f>(1+AT44)/(1+LOOKUP($B44,Prix!$B$6:$B$127,Prix!$L$6:$L$127))-1</f>
        <v>4.0000000000000036E-3</v>
      </c>
      <c r="Y44" s="291">
        <f>(C44+1)*(1+Prix!I114)-1</f>
        <v>2.1570000000000089E-2</v>
      </c>
      <c r="Z44" s="117">
        <v>2.1695479926199246E-2</v>
      </c>
      <c r="AA44" s="117">
        <v>2.1695479926199246E-2</v>
      </c>
      <c r="AB44" s="117">
        <v>2.1570000000000089E-2</v>
      </c>
      <c r="AC44" s="117">
        <v>2.1570000000000089E-2</v>
      </c>
      <c r="AD44" s="117">
        <v>2.1570000000000089E-2</v>
      </c>
      <c r="AE44" s="117">
        <v>2.1570000000000089E-2</v>
      </c>
      <c r="AF44" s="117">
        <v>2.1570000000000089E-2</v>
      </c>
      <c r="AG44" s="117">
        <v>2.1570000000000089E-2</v>
      </c>
      <c r="AH44" s="117">
        <v>2.1570000000000089E-2</v>
      </c>
      <c r="AI44" s="117">
        <v>2.1570000000000089E-2</v>
      </c>
      <c r="AJ44" s="117">
        <v>2.1570000000000089E-2</v>
      </c>
      <c r="AK44" s="117">
        <v>2.1570000000000089E-2</v>
      </c>
      <c r="AL44" s="117">
        <v>2.1570000000000089E-2</v>
      </c>
      <c r="AM44" s="117">
        <v>2.1570000000000089E-2</v>
      </c>
      <c r="AN44" s="117">
        <v>2.1570000000000089E-2</v>
      </c>
      <c r="AO44" s="117">
        <v>2.1570000000000089E-2</v>
      </c>
      <c r="AP44" s="117">
        <v>2.1570000000000089E-2</v>
      </c>
      <c r="AQ44" s="117">
        <v>2.1570000000000089E-2</v>
      </c>
      <c r="AR44" s="117">
        <v>2.1570533170433226E-2</v>
      </c>
      <c r="AS44" s="117">
        <v>2.1878758465986303E-2</v>
      </c>
      <c r="AT44" s="120">
        <v>2.1570000000000089E-2</v>
      </c>
    </row>
    <row r="45" spans="2:46" x14ac:dyDescent="0.25">
      <c r="B45" s="146">
        <f t="shared" si="1"/>
        <v>2058</v>
      </c>
      <c r="C45" s="147">
        <v>4.0000000000000001E-3</v>
      </c>
      <c r="D45" s="148">
        <f>(1+Z45)/(1+LOOKUP($B45,Prix!$B$6:$B$127,Prix!$L$6:$L$127))-1</f>
        <v>4.1233217947902467E-3</v>
      </c>
      <c r="E45" s="148">
        <f>(1+AA45)/(1+LOOKUP($B45,Prix!$B$6:$B$127,Prix!$L$6:$L$127))-1</f>
        <v>4.1233217947902467E-3</v>
      </c>
      <c r="F45" s="148">
        <f>(1+AB45)/(1+LOOKUP($B45,Prix!$B$6:$B$127,Prix!$L$6:$L$127))-1</f>
        <v>4.0000000000000036E-3</v>
      </c>
      <c r="G45" s="148">
        <f>(1+AC45)/(1+LOOKUP($B45,Prix!$B$6:$B$127,Prix!$L$6:$L$127))-1</f>
        <v>4.0000000000000036E-3</v>
      </c>
      <c r="H45" s="148">
        <f>(1+AD45)/(1+LOOKUP($B45,Prix!$B$6:$B$127,Prix!$L$6:$L$127))-1</f>
        <v>4.0000000000000036E-3</v>
      </c>
      <c r="I45" s="148">
        <f>(1+AE45)/(1+LOOKUP($B45,Prix!$B$6:$B$127,Prix!$L$6:$L$127))-1</f>
        <v>4.0000000000000036E-3</v>
      </c>
      <c r="J45" s="148">
        <f>(1+AF45)/(1+LOOKUP($B45,Prix!$B$6:$B$127,Prix!$L$6:$L$127))-1</f>
        <v>4.0000000000000036E-3</v>
      </c>
      <c r="K45" s="148">
        <f>(1+AG45)/(1+LOOKUP($B45,Prix!$B$6:$B$127,Prix!$L$6:$L$127))-1</f>
        <v>4.0000000000000036E-3</v>
      </c>
      <c r="L45" s="148">
        <f>(1+AH45)/(1+LOOKUP($B45,Prix!$B$6:$B$127,Prix!$L$6:$L$127))-1</f>
        <v>4.0000000000000036E-3</v>
      </c>
      <c r="M45" s="148">
        <f>(1+AI45)/(1+LOOKUP($B45,Prix!$B$6:$B$127,Prix!$L$6:$L$127))-1</f>
        <v>4.0000000000000036E-3</v>
      </c>
      <c r="N45" s="148">
        <f>(1+AJ45)/(1+LOOKUP($B45,Prix!$B$6:$B$127,Prix!$L$6:$L$127))-1</f>
        <v>4.0000000000000036E-3</v>
      </c>
      <c r="O45" s="148">
        <f>(1+AK45)/(1+LOOKUP($B45,Prix!$B$6:$B$127,Prix!$L$6:$L$127))-1</f>
        <v>4.0000000000000036E-3</v>
      </c>
      <c r="P45" s="148">
        <f>(1+AL45)/(1+LOOKUP($B45,Prix!$B$6:$B$127,Prix!$L$6:$L$127))-1</f>
        <v>4.0000000000000036E-3</v>
      </c>
      <c r="Q45" s="148">
        <f>(1+AM45)/(1+LOOKUP($B45,Prix!$B$6:$B$127,Prix!$L$6:$L$127))-1</f>
        <v>4.0000000000000036E-3</v>
      </c>
      <c r="R45" s="148">
        <f>(1+AN45)/(1+LOOKUP($B45,Prix!$B$6:$B$127,Prix!$L$6:$L$127))-1</f>
        <v>4.0000000000000036E-3</v>
      </c>
      <c r="S45" s="266">
        <f>(1+AO45)/(1+LOOKUP($B45,Prix!$B$6:$B$127,Prix!$L$6:$L$127))-1</f>
        <v>4.0000000000000036E-3</v>
      </c>
      <c r="T45" s="266">
        <f>(1+AP45)/(1+LOOKUP($B45,Prix!$B$6:$B$127,Prix!$L$6:$L$127))-1</f>
        <v>4.0000000000000036E-3</v>
      </c>
      <c r="U45" s="266">
        <f>(1+AQ45)/(1+LOOKUP($B45,Prix!$B$6:$B$127,Prix!$L$6:$L$127))-1</f>
        <v>4.0000000000000036E-3</v>
      </c>
      <c r="V45" s="266">
        <f>(1+AR45)/(1+LOOKUP($B45,Prix!$B$6:$B$127,Prix!$L$6:$L$127))-1</f>
        <v>4.0004592587774557E-3</v>
      </c>
      <c r="W45" s="266">
        <f>(1+AS45)/(1+LOOKUP($B45,Prix!$B$6:$B$127,Prix!$L$6:$L$127))-1</f>
        <v>4.3034481238193312E-3</v>
      </c>
      <c r="X45" s="266">
        <f>(1+AT45)/(1+LOOKUP($B45,Prix!$B$6:$B$127,Prix!$L$6:$L$127))-1</f>
        <v>4.0000000000000036E-3</v>
      </c>
      <c r="Y45" s="291">
        <f>(C45+1)*(1+Prix!I115)-1</f>
        <v>2.1570000000000089E-2</v>
      </c>
      <c r="Z45" s="117">
        <v>2.1695479926199246E-2</v>
      </c>
      <c r="AA45" s="117">
        <v>2.1695479926199246E-2</v>
      </c>
      <c r="AB45" s="117">
        <v>2.1570000000000089E-2</v>
      </c>
      <c r="AC45" s="117">
        <v>2.1570000000000089E-2</v>
      </c>
      <c r="AD45" s="117">
        <v>2.1570000000000089E-2</v>
      </c>
      <c r="AE45" s="117">
        <v>2.1570000000000089E-2</v>
      </c>
      <c r="AF45" s="117">
        <v>2.1570000000000089E-2</v>
      </c>
      <c r="AG45" s="117">
        <v>2.1570000000000089E-2</v>
      </c>
      <c r="AH45" s="117">
        <v>2.1570000000000089E-2</v>
      </c>
      <c r="AI45" s="117">
        <v>2.1570000000000089E-2</v>
      </c>
      <c r="AJ45" s="117">
        <v>2.1570000000000089E-2</v>
      </c>
      <c r="AK45" s="117">
        <v>2.1570000000000089E-2</v>
      </c>
      <c r="AL45" s="117">
        <v>2.1570000000000089E-2</v>
      </c>
      <c r="AM45" s="117">
        <v>2.1570000000000089E-2</v>
      </c>
      <c r="AN45" s="117">
        <v>2.1570000000000089E-2</v>
      </c>
      <c r="AO45" s="117">
        <v>2.1570000000000089E-2</v>
      </c>
      <c r="AP45" s="117">
        <v>2.1570000000000089E-2</v>
      </c>
      <c r="AQ45" s="117">
        <v>2.1570000000000089E-2</v>
      </c>
      <c r="AR45" s="117">
        <v>2.1570467295806139E-2</v>
      </c>
      <c r="AS45" s="117">
        <v>2.1878758465986303E-2</v>
      </c>
      <c r="AT45" s="120">
        <v>2.1570000000000089E-2</v>
      </c>
    </row>
    <row r="46" spans="2:46" x14ac:dyDescent="0.25">
      <c r="B46" s="146">
        <f t="shared" si="1"/>
        <v>2059</v>
      </c>
      <c r="C46" s="147">
        <v>4.0000000000000001E-3</v>
      </c>
      <c r="D46" s="148">
        <f>(1+Z46)/(1+LOOKUP($B46,Prix!$B$6:$B$127,Prix!$L$6:$L$127))-1</f>
        <v>4.1233217947902467E-3</v>
      </c>
      <c r="E46" s="148">
        <f>(1+AA46)/(1+LOOKUP($B46,Prix!$B$6:$B$127,Prix!$L$6:$L$127))-1</f>
        <v>4.1233217947902467E-3</v>
      </c>
      <c r="F46" s="148">
        <f>(1+AB46)/(1+LOOKUP($B46,Prix!$B$6:$B$127,Prix!$L$6:$L$127))-1</f>
        <v>4.0000000000000036E-3</v>
      </c>
      <c r="G46" s="148">
        <f>(1+AC46)/(1+LOOKUP($B46,Prix!$B$6:$B$127,Prix!$L$6:$L$127))-1</f>
        <v>4.0000000000000036E-3</v>
      </c>
      <c r="H46" s="148">
        <f>(1+AD46)/(1+LOOKUP($B46,Prix!$B$6:$B$127,Prix!$L$6:$L$127))-1</f>
        <v>4.0000000000000036E-3</v>
      </c>
      <c r="I46" s="148">
        <f>(1+AE46)/(1+LOOKUP($B46,Prix!$B$6:$B$127,Prix!$L$6:$L$127))-1</f>
        <v>4.0000000000000036E-3</v>
      </c>
      <c r="J46" s="148">
        <f>(1+AF46)/(1+LOOKUP($B46,Prix!$B$6:$B$127,Prix!$L$6:$L$127))-1</f>
        <v>4.0000000000000036E-3</v>
      </c>
      <c r="K46" s="148">
        <f>(1+AG46)/(1+LOOKUP($B46,Prix!$B$6:$B$127,Prix!$L$6:$L$127))-1</f>
        <v>4.0000000000000036E-3</v>
      </c>
      <c r="L46" s="148">
        <f>(1+AH46)/(1+LOOKUP($B46,Prix!$B$6:$B$127,Prix!$L$6:$L$127))-1</f>
        <v>4.0000000000000036E-3</v>
      </c>
      <c r="M46" s="148">
        <f>(1+AI46)/(1+LOOKUP($B46,Prix!$B$6:$B$127,Prix!$L$6:$L$127))-1</f>
        <v>4.0000000000000036E-3</v>
      </c>
      <c r="N46" s="148">
        <f>(1+AJ46)/(1+LOOKUP($B46,Prix!$B$6:$B$127,Prix!$L$6:$L$127))-1</f>
        <v>4.0000000000000036E-3</v>
      </c>
      <c r="O46" s="148">
        <f>(1+AK46)/(1+LOOKUP($B46,Prix!$B$6:$B$127,Prix!$L$6:$L$127))-1</f>
        <v>4.0000000000000036E-3</v>
      </c>
      <c r="P46" s="148">
        <f>(1+AL46)/(1+LOOKUP($B46,Prix!$B$6:$B$127,Prix!$L$6:$L$127))-1</f>
        <v>4.0000000000000036E-3</v>
      </c>
      <c r="Q46" s="148">
        <f>(1+AM46)/(1+LOOKUP($B46,Prix!$B$6:$B$127,Prix!$L$6:$L$127))-1</f>
        <v>4.0000000000000036E-3</v>
      </c>
      <c r="R46" s="148">
        <f>(1+AN46)/(1+LOOKUP($B46,Prix!$B$6:$B$127,Prix!$L$6:$L$127))-1</f>
        <v>4.0000000000000036E-3</v>
      </c>
      <c r="S46" s="266">
        <f>(1+AO46)/(1+LOOKUP($B46,Prix!$B$6:$B$127,Prix!$L$6:$L$127))-1</f>
        <v>4.0000000000000036E-3</v>
      </c>
      <c r="T46" s="266">
        <f>(1+AP46)/(1+LOOKUP($B46,Prix!$B$6:$B$127,Prix!$L$6:$L$127))-1</f>
        <v>4.0000000000000036E-3</v>
      </c>
      <c r="U46" s="266">
        <f>(1+AQ46)/(1+LOOKUP($B46,Prix!$B$6:$B$127,Prix!$L$6:$L$127))-1</f>
        <v>4.0000000000000036E-3</v>
      </c>
      <c r="V46" s="266">
        <f>(1+AR46)/(1+LOOKUP($B46,Prix!$B$6:$B$127,Prix!$L$6:$L$127))-1</f>
        <v>4.0004225464023158E-3</v>
      </c>
      <c r="W46" s="266">
        <f>(1+AS46)/(1+LOOKUP($B46,Prix!$B$6:$B$127,Prix!$L$6:$L$127))-1</f>
        <v>4.3034481238193312E-3</v>
      </c>
      <c r="X46" s="266">
        <f>(1+AT46)/(1+LOOKUP($B46,Prix!$B$6:$B$127,Prix!$L$6:$L$127))-1</f>
        <v>4.0000000000000036E-3</v>
      </c>
      <c r="Y46" s="291">
        <f>(C46+1)*(1+Prix!I116)-1</f>
        <v>2.1570000000000089E-2</v>
      </c>
      <c r="Z46" s="117">
        <v>2.1695479926199246E-2</v>
      </c>
      <c r="AA46" s="117">
        <v>2.1695479926199246E-2</v>
      </c>
      <c r="AB46" s="117">
        <v>2.1570000000000089E-2</v>
      </c>
      <c r="AC46" s="117">
        <v>2.1570000000000089E-2</v>
      </c>
      <c r="AD46" s="117">
        <v>2.1570000000000089E-2</v>
      </c>
      <c r="AE46" s="117">
        <v>2.1570000000000089E-2</v>
      </c>
      <c r="AF46" s="117">
        <v>2.1570000000000089E-2</v>
      </c>
      <c r="AG46" s="117">
        <v>2.1570000000000089E-2</v>
      </c>
      <c r="AH46" s="117">
        <v>2.1570000000000089E-2</v>
      </c>
      <c r="AI46" s="117">
        <v>2.1570000000000089E-2</v>
      </c>
      <c r="AJ46" s="117">
        <v>2.1570000000000089E-2</v>
      </c>
      <c r="AK46" s="117">
        <v>2.1570000000000089E-2</v>
      </c>
      <c r="AL46" s="117">
        <v>2.1570000000000089E-2</v>
      </c>
      <c r="AM46" s="117">
        <v>2.1570000000000089E-2</v>
      </c>
      <c r="AN46" s="117">
        <v>2.1570000000000089E-2</v>
      </c>
      <c r="AO46" s="117">
        <v>2.1570000000000089E-2</v>
      </c>
      <c r="AP46" s="117">
        <v>2.1570000000000089E-2</v>
      </c>
      <c r="AQ46" s="117">
        <v>2.1570000000000089E-2</v>
      </c>
      <c r="AR46" s="117">
        <v>2.1570429940964475E-2</v>
      </c>
      <c r="AS46" s="117">
        <v>2.1878758465986303E-2</v>
      </c>
      <c r="AT46" s="120">
        <v>2.1570000000000089E-2</v>
      </c>
    </row>
    <row r="47" spans="2:46" x14ac:dyDescent="0.25">
      <c r="B47" s="146">
        <f t="shared" si="1"/>
        <v>2060</v>
      </c>
      <c r="C47" s="147">
        <v>4.0000000000000001E-3</v>
      </c>
      <c r="D47" s="148">
        <f>(1+Z47)/(1+LOOKUP($B47,Prix!$B$6:$B$127,Prix!$L$6:$L$127))-1</f>
        <v>4.1233217947902467E-3</v>
      </c>
      <c r="E47" s="148">
        <f>(1+AA47)/(1+LOOKUP($B47,Prix!$B$6:$B$127,Prix!$L$6:$L$127))-1</f>
        <v>4.1233217947902467E-3</v>
      </c>
      <c r="F47" s="148">
        <f>(1+AB47)/(1+LOOKUP($B47,Prix!$B$6:$B$127,Prix!$L$6:$L$127))-1</f>
        <v>4.0000000000000036E-3</v>
      </c>
      <c r="G47" s="148">
        <f>(1+AC47)/(1+LOOKUP($B47,Prix!$B$6:$B$127,Prix!$L$6:$L$127))-1</f>
        <v>4.0000000000000036E-3</v>
      </c>
      <c r="H47" s="148">
        <f>(1+AD47)/(1+LOOKUP($B47,Prix!$B$6:$B$127,Prix!$L$6:$L$127))-1</f>
        <v>4.0000000000000036E-3</v>
      </c>
      <c r="I47" s="148">
        <f>(1+AE47)/(1+LOOKUP($B47,Prix!$B$6:$B$127,Prix!$L$6:$L$127))-1</f>
        <v>4.0000000000000036E-3</v>
      </c>
      <c r="J47" s="148">
        <f>(1+AF47)/(1+LOOKUP($B47,Prix!$B$6:$B$127,Prix!$L$6:$L$127))-1</f>
        <v>4.0000000000000036E-3</v>
      </c>
      <c r="K47" s="148">
        <f>(1+AG47)/(1+LOOKUP($B47,Prix!$B$6:$B$127,Prix!$L$6:$L$127))-1</f>
        <v>4.0000000000000036E-3</v>
      </c>
      <c r="L47" s="148">
        <f>(1+AH47)/(1+LOOKUP($B47,Prix!$B$6:$B$127,Prix!$L$6:$L$127))-1</f>
        <v>4.0000000000000036E-3</v>
      </c>
      <c r="M47" s="148">
        <f>(1+AI47)/(1+LOOKUP($B47,Prix!$B$6:$B$127,Prix!$L$6:$L$127))-1</f>
        <v>4.0000000000000036E-3</v>
      </c>
      <c r="N47" s="148">
        <f>(1+AJ47)/(1+LOOKUP($B47,Prix!$B$6:$B$127,Prix!$L$6:$L$127))-1</f>
        <v>4.0000000000000036E-3</v>
      </c>
      <c r="O47" s="148">
        <f>(1+AK47)/(1+LOOKUP($B47,Prix!$B$6:$B$127,Prix!$L$6:$L$127))-1</f>
        <v>4.0000000000000036E-3</v>
      </c>
      <c r="P47" s="148">
        <f>(1+AL47)/(1+LOOKUP($B47,Prix!$B$6:$B$127,Prix!$L$6:$L$127))-1</f>
        <v>4.0000000000000036E-3</v>
      </c>
      <c r="Q47" s="148">
        <f>(1+AM47)/(1+LOOKUP($B47,Prix!$B$6:$B$127,Prix!$L$6:$L$127))-1</f>
        <v>4.0000000000000036E-3</v>
      </c>
      <c r="R47" s="148">
        <f>(1+AN47)/(1+LOOKUP($B47,Prix!$B$6:$B$127,Prix!$L$6:$L$127))-1</f>
        <v>4.0000000000000036E-3</v>
      </c>
      <c r="S47" s="266">
        <f>(1+AO47)/(1+LOOKUP($B47,Prix!$B$6:$B$127,Prix!$L$6:$L$127))-1</f>
        <v>4.0000000000000036E-3</v>
      </c>
      <c r="T47" s="266">
        <f>(1+AP47)/(1+LOOKUP($B47,Prix!$B$6:$B$127,Prix!$L$6:$L$127))-1</f>
        <v>4.0000000000000036E-3</v>
      </c>
      <c r="U47" s="266">
        <f>(1+AQ47)/(1+LOOKUP($B47,Prix!$B$6:$B$127,Prix!$L$6:$L$127))-1</f>
        <v>4.0000000000000036E-3</v>
      </c>
      <c r="V47" s="266">
        <f>(1+AR47)/(1+LOOKUP($B47,Prix!$B$6:$B$127,Prix!$L$6:$L$127))-1</f>
        <v>4.0003393272129983E-3</v>
      </c>
      <c r="W47" s="266">
        <f>(1+AS47)/(1+LOOKUP($B47,Prix!$B$6:$B$127,Prix!$L$6:$L$127))-1</f>
        <v>4.3034481238193312E-3</v>
      </c>
      <c r="X47" s="266">
        <f>(1+AT47)/(1+LOOKUP($B47,Prix!$B$6:$B$127,Prix!$L$6:$L$127))-1</f>
        <v>4.0000000000000036E-3</v>
      </c>
      <c r="Y47" s="291">
        <f>(C47+1)*(1+Prix!I117)-1</f>
        <v>2.1570000000000089E-2</v>
      </c>
      <c r="Z47" s="117">
        <v>2.1695479926199246E-2</v>
      </c>
      <c r="AA47" s="117">
        <v>2.1695479926199246E-2</v>
      </c>
      <c r="AB47" s="117">
        <v>2.1570000000000089E-2</v>
      </c>
      <c r="AC47" s="117">
        <v>2.1570000000000089E-2</v>
      </c>
      <c r="AD47" s="117">
        <v>2.1570000000000089E-2</v>
      </c>
      <c r="AE47" s="117">
        <v>2.1570000000000089E-2</v>
      </c>
      <c r="AF47" s="117">
        <v>2.1570000000000089E-2</v>
      </c>
      <c r="AG47" s="117">
        <v>2.1570000000000089E-2</v>
      </c>
      <c r="AH47" s="117">
        <v>2.1570000000000089E-2</v>
      </c>
      <c r="AI47" s="117">
        <v>2.1570000000000089E-2</v>
      </c>
      <c r="AJ47" s="117">
        <v>2.1570000000000089E-2</v>
      </c>
      <c r="AK47" s="117">
        <v>2.1570000000000089E-2</v>
      </c>
      <c r="AL47" s="117">
        <v>2.1570000000000089E-2</v>
      </c>
      <c r="AM47" s="117">
        <v>2.1570000000000089E-2</v>
      </c>
      <c r="AN47" s="117">
        <v>2.1570000000000089E-2</v>
      </c>
      <c r="AO47" s="117">
        <v>2.1570000000000089E-2</v>
      </c>
      <c r="AP47" s="117">
        <v>2.1570000000000089E-2</v>
      </c>
      <c r="AQ47" s="117">
        <v>2.1570000000000089E-2</v>
      </c>
      <c r="AR47" s="117">
        <v>2.1570345265439217E-2</v>
      </c>
      <c r="AS47" s="117">
        <v>2.1878758465986303E-2</v>
      </c>
      <c r="AT47" s="120">
        <v>2.1570000000000089E-2</v>
      </c>
    </row>
    <row r="48" spans="2:46" x14ac:dyDescent="0.25">
      <c r="B48" s="146">
        <f t="shared" si="1"/>
        <v>2061</v>
      </c>
      <c r="C48" s="147">
        <v>4.0000000000000001E-3</v>
      </c>
      <c r="D48" s="148">
        <f>(1+Z48)/(1+LOOKUP($B48,Prix!$B$6:$B$127,Prix!$L$6:$L$127))-1</f>
        <v>4.1233217947902467E-3</v>
      </c>
      <c r="E48" s="148">
        <f>(1+AA48)/(1+LOOKUP($B48,Prix!$B$6:$B$127,Prix!$L$6:$L$127))-1</f>
        <v>4.1233217947902467E-3</v>
      </c>
      <c r="F48" s="148">
        <f>(1+AB48)/(1+LOOKUP($B48,Prix!$B$6:$B$127,Prix!$L$6:$L$127))-1</f>
        <v>4.0000000000000036E-3</v>
      </c>
      <c r="G48" s="148">
        <f>(1+AC48)/(1+LOOKUP($B48,Prix!$B$6:$B$127,Prix!$L$6:$L$127))-1</f>
        <v>4.0000000000000036E-3</v>
      </c>
      <c r="H48" s="148">
        <f>(1+AD48)/(1+LOOKUP($B48,Prix!$B$6:$B$127,Prix!$L$6:$L$127))-1</f>
        <v>4.0000000000000036E-3</v>
      </c>
      <c r="I48" s="148">
        <f>(1+AE48)/(1+LOOKUP($B48,Prix!$B$6:$B$127,Prix!$L$6:$L$127))-1</f>
        <v>4.0000000000000036E-3</v>
      </c>
      <c r="J48" s="148">
        <f>(1+AF48)/(1+LOOKUP($B48,Prix!$B$6:$B$127,Prix!$L$6:$L$127))-1</f>
        <v>4.0000000000000036E-3</v>
      </c>
      <c r="K48" s="148">
        <f>(1+AG48)/(1+LOOKUP($B48,Prix!$B$6:$B$127,Prix!$L$6:$L$127))-1</f>
        <v>4.0000000000000036E-3</v>
      </c>
      <c r="L48" s="148">
        <f>(1+AH48)/(1+LOOKUP($B48,Prix!$B$6:$B$127,Prix!$L$6:$L$127))-1</f>
        <v>4.0000000000000036E-3</v>
      </c>
      <c r="M48" s="148">
        <f>(1+AI48)/(1+LOOKUP($B48,Prix!$B$6:$B$127,Prix!$L$6:$L$127))-1</f>
        <v>4.0000000000000036E-3</v>
      </c>
      <c r="N48" s="148">
        <f>(1+AJ48)/(1+LOOKUP($B48,Prix!$B$6:$B$127,Prix!$L$6:$L$127))-1</f>
        <v>4.0000000000000036E-3</v>
      </c>
      <c r="O48" s="148">
        <f>(1+AK48)/(1+LOOKUP($B48,Prix!$B$6:$B$127,Prix!$L$6:$L$127))-1</f>
        <v>4.0000000000000036E-3</v>
      </c>
      <c r="P48" s="148">
        <f>(1+AL48)/(1+LOOKUP($B48,Prix!$B$6:$B$127,Prix!$L$6:$L$127))-1</f>
        <v>4.0000000000000036E-3</v>
      </c>
      <c r="Q48" s="148">
        <f>(1+AM48)/(1+LOOKUP($B48,Prix!$B$6:$B$127,Prix!$L$6:$L$127))-1</f>
        <v>4.0000000000000036E-3</v>
      </c>
      <c r="R48" s="148">
        <f>(1+AN48)/(1+LOOKUP($B48,Prix!$B$6:$B$127,Prix!$L$6:$L$127))-1</f>
        <v>4.0000000000000036E-3</v>
      </c>
      <c r="S48" s="266">
        <f>(1+AO48)/(1+LOOKUP($B48,Prix!$B$6:$B$127,Prix!$L$6:$L$127))-1</f>
        <v>4.0000000000000036E-3</v>
      </c>
      <c r="T48" s="266">
        <f>(1+AP48)/(1+LOOKUP($B48,Prix!$B$6:$B$127,Prix!$L$6:$L$127))-1</f>
        <v>4.0000000000000036E-3</v>
      </c>
      <c r="U48" s="266">
        <f>(1+AQ48)/(1+LOOKUP($B48,Prix!$B$6:$B$127,Prix!$L$6:$L$127))-1</f>
        <v>4.0000000000000036E-3</v>
      </c>
      <c r="V48" s="266">
        <f>(1+AR48)/(1+LOOKUP($B48,Prix!$B$6:$B$127,Prix!$L$6:$L$127))-1</f>
        <v>4.0002628427906473E-3</v>
      </c>
      <c r="W48" s="266">
        <f>(1+AS48)/(1+LOOKUP($B48,Prix!$B$6:$B$127,Prix!$L$6:$L$127))-1</f>
        <v>4.3034481238193312E-3</v>
      </c>
      <c r="X48" s="266">
        <f>(1+AT48)/(1+LOOKUP($B48,Prix!$B$6:$B$127,Prix!$L$6:$L$127))-1</f>
        <v>4.0000000000000036E-3</v>
      </c>
      <c r="Y48" s="291">
        <f>(C48+1)*(1+Prix!I118)-1</f>
        <v>2.1570000000000089E-2</v>
      </c>
      <c r="Z48" s="117">
        <v>2.1695479926199246E-2</v>
      </c>
      <c r="AA48" s="117">
        <v>2.1695479926199246E-2</v>
      </c>
      <c r="AB48" s="117">
        <v>2.1570000000000089E-2</v>
      </c>
      <c r="AC48" s="117">
        <v>2.1570000000000089E-2</v>
      </c>
      <c r="AD48" s="117">
        <v>2.1570000000000089E-2</v>
      </c>
      <c r="AE48" s="117">
        <v>2.1570000000000089E-2</v>
      </c>
      <c r="AF48" s="117">
        <v>2.1570000000000089E-2</v>
      </c>
      <c r="AG48" s="117">
        <v>2.1570000000000089E-2</v>
      </c>
      <c r="AH48" s="117">
        <v>2.1570000000000089E-2</v>
      </c>
      <c r="AI48" s="117">
        <v>2.1570000000000089E-2</v>
      </c>
      <c r="AJ48" s="117">
        <v>2.1570000000000089E-2</v>
      </c>
      <c r="AK48" s="117">
        <v>2.1570000000000089E-2</v>
      </c>
      <c r="AL48" s="117">
        <v>2.1570000000000089E-2</v>
      </c>
      <c r="AM48" s="117">
        <v>2.1570000000000089E-2</v>
      </c>
      <c r="AN48" s="117">
        <v>2.1570000000000089E-2</v>
      </c>
      <c r="AO48" s="117">
        <v>2.1570000000000089E-2</v>
      </c>
      <c r="AP48" s="117">
        <v>2.1570000000000089E-2</v>
      </c>
      <c r="AQ48" s="117">
        <v>2.1570000000000089E-2</v>
      </c>
      <c r="AR48" s="117">
        <v>2.1570267442539537E-2</v>
      </c>
      <c r="AS48" s="117">
        <v>2.1878758465986303E-2</v>
      </c>
      <c r="AT48" s="120">
        <v>2.1570000000000089E-2</v>
      </c>
    </row>
    <row r="49" spans="2:46" x14ac:dyDescent="0.25">
      <c r="B49" s="146">
        <f t="shared" si="1"/>
        <v>2062</v>
      </c>
      <c r="C49" s="147">
        <v>4.0000000000000001E-3</v>
      </c>
      <c r="D49" s="148">
        <f>(1+Z49)/(1+LOOKUP($B49,Prix!$B$6:$B$127,Prix!$L$6:$L$127))-1</f>
        <v>4.1233217947902467E-3</v>
      </c>
      <c r="E49" s="148">
        <f>(1+AA49)/(1+LOOKUP($B49,Prix!$B$6:$B$127,Prix!$L$6:$L$127))-1</f>
        <v>4.1233217947902467E-3</v>
      </c>
      <c r="F49" s="148">
        <f>(1+AB49)/(1+LOOKUP($B49,Prix!$B$6:$B$127,Prix!$L$6:$L$127))-1</f>
        <v>4.0000000000000036E-3</v>
      </c>
      <c r="G49" s="148">
        <f>(1+AC49)/(1+LOOKUP($B49,Prix!$B$6:$B$127,Prix!$L$6:$L$127))-1</f>
        <v>4.0000000000000036E-3</v>
      </c>
      <c r="H49" s="148">
        <f>(1+AD49)/(1+LOOKUP($B49,Prix!$B$6:$B$127,Prix!$L$6:$L$127))-1</f>
        <v>4.0000000000000036E-3</v>
      </c>
      <c r="I49" s="148">
        <f>(1+AE49)/(1+LOOKUP($B49,Prix!$B$6:$B$127,Prix!$L$6:$L$127))-1</f>
        <v>4.0000000000000036E-3</v>
      </c>
      <c r="J49" s="148">
        <f>(1+AF49)/(1+LOOKUP($B49,Prix!$B$6:$B$127,Prix!$L$6:$L$127))-1</f>
        <v>4.0000000000000036E-3</v>
      </c>
      <c r="K49" s="148">
        <f>(1+AG49)/(1+LOOKUP($B49,Prix!$B$6:$B$127,Prix!$L$6:$L$127))-1</f>
        <v>4.0000000000000036E-3</v>
      </c>
      <c r="L49" s="148">
        <f>(1+AH49)/(1+LOOKUP($B49,Prix!$B$6:$B$127,Prix!$L$6:$L$127))-1</f>
        <v>4.0000000000000036E-3</v>
      </c>
      <c r="M49" s="148">
        <f>(1+AI49)/(1+LOOKUP($B49,Prix!$B$6:$B$127,Prix!$L$6:$L$127))-1</f>
        <v>4.0000000000000036E-3</v>
      </c>
      <c r="N49" s="148">
        <f>(1+AJ49)/(1+LOOKUP($B49,Prix!$B$6:$B$127,Prix!$L$6:$L$127))-1</f>
        <v>4.0000000000000036E-3</v>
      </c>
      <c r="O49" s="148">
        <f>(1+AK49)/(1+LOOKUP($B49,Prix!$B$6:$B$127,Prix!$L$6:$L$127))-1</f>
        <v>4.0000000000000036E-3</v>
      </c>
      <c r="P49" s="148">
        <f>(1+AL49)/(1+LOOKUP($B49,Prix!$B$6:$B$127,Prix!$L$6:$L$127))-1</f>
        <v>4.0000000000000036E-3</v>
      </c>
      <c r="Q49" s="148">
        <f>(1+AM49)/(1+LOOKUP($B49,Prix!$B$6:$B$127,Prix!$L$6:$L$127))-1</f>
        <v>4.0000000000000036E-3</v>
      </c>
      <c r="R49" s="148">
        <f>(1+AN49)/(1+LOOKUP($B49,Prix!$B$6:$B$127,Prix!$L$6:$L$127))-1</f>
        <v>4.0000000000000036E-3</v>
      </c>
      <c r="S49" s="266">
        <f>(1+AO49)/(1+LOOKUP($B49,Prix!$B$6:$B$127,Prix!$L$6:$L$127))-1</f>
        <v>4.0000000000000036E-3</v>
      </c>
      <c r="T49" s="266">
        <f>(1+AP49)/(1+LOOKUP($B49,Prix!$B$6:$B$127,Prix!$L$6:$L$127))-1</f>
        <v>4.0000000000000036E-3</v>
      </c>
      <c r="U49" s="266">
        <f>(1+AQ49)/(1+LOOKUP($B49,Prix!$B$6:$B$127,Prix!$L$6:$L$127))-1</f>
        <v>4.0000000000000036E-3</v>
      </c>
      <c r="V49" s="266">
        <f>(1+AR49)/(1+LOOKUP($B49,Prix!$B$6:$B$127,Prix!$L$6:$L$127))-1</f>
        <v>4.0002014722688717E-3</v>
      </c>
      <c r="W49" s="266">
        <f>(1+AS49)/(1+LOOKUP($B49,Prix!$B$6:$B$127,Prix!$L$6:$L$127))-1</f>
        <v>4.3034481238193312E-3</v>
      </c>
      <c r="X49" s="266">
        <f>(1+AT49)/(1+LOOKUP($B49,Prix!$B$6:$B$127,Prix!$L$6:$L$127))-1</f>
        <v>4.0000000000000036E-3</v>
      </c>
      <c r="Y49" s="291">
        <f>(C49+1)*(1+Prix!I119)-1</f>
        <v>2.1570000000000089E-2</v>
      </c>
      <c r="Z49" s="117">
        <v>2.1695479926199246E-2</v>
      </c>
      <c r="AA49" s="117">
        <v>2.1695479926199246E-2</v>
      </c>
      <c r="AB49" s="117">
        <v>2.1570000000000089E-2</v>
      </c>
      <c r="AC49" s="117">
        <v>2.1570000000000089E-2</v>
      </c>
      <c r="AD49" s="117">
        <v>2.1570000000000089E-2</v>
      </c>
      <c r="AE49" s="117">
        <v>2.1570000000000089E-2</v>
      </c>
      <c r="AF49" s="117">
        <v>2.1570000000000089E-2</v>
      </c>
      <c r="AG49" s="117">
        <v>2.1570000000000089E-2</v>
      </c>
      <c r="AH49" s="117">
        <v>2.1570000000000089E-2</v>
      </c>
      <c r="AI49" s="117">
        <v>2.1570000000000089E-2</v>
      </c>
      <c r="AJ49" s="117">
        <v>2.1570000000000089E-2</v>
      </c>
      <c r="AK49" s="117">
        <v>2.1570000000000089E-2</v>
      </c>
      <c r="AL49" s="117">
        <v>2.1570000000000089E-2</v>
      </c>
      <c r="AM49" s="117">
        <v>2.1570000000000089E-2</v>
      </c>
      <c r="AN49" s="117">
        <v>2.1570000000000089E-2</v>
      </c>
      <c r="AO49" s="117">
        <v>2.1570000000000089E-2</v>
      </c>
      <c r="AP49" s="117">
        <v>2.1570000000000089E-2</v>
      </c>
      <c r="AQ49" s="117">
        <v>2.1570000000000089E-2</v>
      </c>
      <c r="AR49" s="117">
        <v>2.1570204998033748E-2</v>
      </c>
      <c r="AS49" s="117">
        <v>2.1878758465986303E-2</v>
      </c>
      <c r="AT49" s="120">
        <v>2.1570000000000089E-2</v>
      </c>
    </row>
    <row r="50" spans="2:46" x14ac:dyDescent="0.25">
      <c r="B50" s="146">
        <f t="shared" si="1"/>
        <v>2063</v>
      </c>
      <c r="C50" s="147">
        <v>4.0000000000000001E-3</v>
      </c>
      <c r="D50" s="148">
        <f>(1+Z50)/(1+LOOKUP($B50,Prix!$B$6:$B$127,Prix!$L$6:$L$127))-1</f>
        <v>4.1233217947902467E-3</v>
      </c>
      <c r="E50" s="148">
        <f>(1+AA50)/(1+LOOKUP($B50,Prix!$B$6:$B$127,Prix!$L$6:$L$127))-1</f>
        <v>4.1233217947902467E-3</v>
      </c>
      <c r="F50" s="148">
        <f>(1+AB50)/(1+LOOKUP($B50,Prix!$B$6:$B$127,Prix!$L$6:$L$127))-1</f>
        <v>4.0000000000000036E-3</v>
      </c>
      <c r="G50" s="148">
        <f>(1+AC50)/(1+LOOKUP($B50,Prix!$B$6:$B$127,Prix!$L$6:$L$127))-1</f>
        <v>4.0000000000000036E-3</v>
      </c>
      <c r="H50" s="148">
        <f>(1+AD50)/(1+LOOKUP($B50,Prix!$B$6:$B$127,Prix!$L$6:$L$127))-1</f>
        <v>4.0000000000000036E-3</v>
      </c>
      <c r="I50" s="148">
        <f>(1+AE50)/(1+LOOKUP($B50,Prix!$B$6:$B$127,Prix!$L$6:$L$127))-1</f>
        <v>4.0000000000000036E-3</v>
      </c>
      <c r="J50" s="148">
        <f>(1+AF50)/(1+LOOKUP($B50,Prix!$B$6:$B$127,Prix!$L$6:$L$127))-1</f>
        <v>4.0000000000000036E-3</v>
      </c>
      <c r="K50" s="148">
        <f>(1+AG50)/(1+LOOKUP($B50,Prix!$B$6:$B$127,Prix!$L$6:$L$127))-1</f>
        <v>4.0000000000000036E-3</v>
      </c>
      <c r="L50" s="148">
        <f>(1+AH50)/(1+LOOKUP($B50,Prix!$B$6:$B$127,Prix!$L$6:$L$127))-1</f>
        <v>4.0000000000000036E-3</v>
      </c>
      <c r="M50" s="148">
        <f>(1+AI50)/(1+LOOKUP($B50,Prix!$B$6:$B$127,Prix!$L$6:$L$127))-1</f>
        <v>4.0000000000000036E-3</v>
      </c>
      <c r="N50" s="148">
        <f>(1+AJ50)/(1+LOOKUP($B50,Prix!$B$6:$B$127,Prix!$L$6:$L$127))-1</f>
        <v>4.0000000000000036E-3</v>
      </c>
      <c r="O50" s="148">
        <f>(1+AK50)/(1+LOOKUP($B50,Prix!$B$6:$B$127,Prix!$L$6:$L$127))-1</f>
        <v>4.0000000000000036E-3</v>
      </c>
      <c r="P50" s="148">
        <f>(1+AL50)/(1+LOOKUP($B50,Prix!$B$6:$B$127,Prix!$L$6:$L$127))-1</f>
        <v>4.0000000000000036E-3</v>
      </c>
      <c r="Q50" s="148">
        <f>(1+AM50)/(1+LOOKUP($B50,Prix!$B$6:$B$127,Prix!$L$6:$L$127))-1</f>
        <v>4.0000000000000036E-3</v>
      </c>
      <c r="R50" s="148">
        <f>(1+AN50)/(1+LOOKUP($B50,Prix!$B$6:$B$127,Prix!$L$6:$L$127))-1</f>
        <v>4.0000000000000036E-3</v>
      </c>
      <c r="S50" s="266">
        <f>(1+AO50)/(1+LOOKUP($B50,Prix!$B$6:$B$127,Prix!$L$6:$L$127))-1</f>
        <v>4.0000000000000036E-3</v>
      </c>
      <c r="T50" s="266">
        <f>(1+AP50)/(1+LOOKUP($B50,Prix!$B$6:$B$127,Prix!$L$6:$L$127))-1</f>
        <v>4.0000000000000036E-3</v>
      </c>
      <c r="U50" s="266">
        <f>(1+AQ50)/(1+LOOKUP($B50,Prix!$B$6:$B$127,Prix!$L$6:$L$127))-1</f>
        <v>4.0000000000000036E-3</v>
      </c>
      <c r="V50" s="266">
        <f>(1+AR50)/(1+LOOKUP($B50,Prix!$B$6:$B$127,Prix!$L$6:$L$127))-1</f>
        <v>4.0001380673733156E-3</v>
      </c>
      <c r="W50" s="266">
        <f>(1+AS50)/(1+LOOKUP($B50,Prix!$B$6:$B$127,Prix!$L$6:$L$127))-1</f>
        <v>4.3034481238193312E-3</v>
      </c>
      <c r="X50" s="266">
        <f>(1+AT50)/(1+LOOKUP($B50,Prix!$B$6:$B$127,Prix!$L$6:$L$127))-1</f>
        <v>4.0000000000000036E-3</v>
      </c>
      <c r="Y50" s="291">
        <f>(C50+1)*(1+Prix!I120)-1</f>
        <v>2.1570000000000089E-2</v>
      </c>
      <c r="Z50" s="117">
        <v>2.1695479926199246E-2</v>
      </c>
      <c r="AA50" s="117">
        <v>2.1695479926199246E-2</v>
      </c>
      <c r="AB50" s="117">
        <v>2.1570000000000089E-2</v>
      </c>
      <c r="AC50" s="117">
        <v>2.1570000000000089E-2</v>
      </c>
      <c r="AD50" s="117">
        <v>2.1570000000000089E-2</v>
      </c>
      <c r="AE50" s="117">
        <v>2.1570000000000089E-2</v>
      </c>
      <c r="AF50" s="117">
        <v>2.1570000000000089E-2</v>
      </c>
      <c r="AG50" s="117">
        <v>2.1570000000000089E-2</v>
      </c>
      <c r="AH50" s="117">
        <v>2.1570000000000089E-2</v>
      </c>
      <c r="AI50" s="117">
        <v>2.1570000000000089E-2</v>
      </c>
      <c r="AJ50" s="117">
        <v>2.1570000000000089E-2</v>
      </c>
      <c r="AK50" s="117">
        <v>2.1570000000000089E-2</v>
      </c>
      <c r="AL50" s="117">
        <v>2.1570000000000089E-2</v>
      </c>
      <c r="AM50" s="117">
        <v>2.1570000000000089E-2</v>
      </c>
      <c r="AN50" s="117">
        <v>2.1570000000000089E-2</v>
      </c>
      <c r="AO50" s="117">
        <v>2.1570000000000089E-2</v>
      </c>
      <c r="AP50" s="117">
        <v>2.1570000000000089E-2</v>
      </c>
      <c r="AQ50" s="117">
        <v>2.1570000000000089E-2</v>
      </c>
      <c r="AR50" s="117">
        <v>2.1570140483552436E-2</v>
      </c>
      <c r="AS50" s="117">
        <v>2.1878758465986303E-2</v>
      </c>
      <c r="AT50" s="120">
        <v>2.1570000000000089E-2</v>
      </c>
    </row>
    <row r="51" spans="2:46" x14ac:dyDescent="0.25">
      <c r="B51" s="146">
        <f t="shared" si="1"/>
        <v>2064</v>
      </c>
      <c r="C51" s="147">
        <v>4.0000000000000001E-3</v>
      </c>
      <c r="D51" s="148">
        <f>(1+Z51)/(1+LOOKUP($B51,Prix!$B$6:$B$127,Prix!$L$6:$L$127))-1</f>
        <v>4.1233217947902467E-3</v>
      </c>
      <c r="E51" s="148">
        <f>(1+AA51)/(1+LOOKUP($B51,Prix!$B$6:$B$127,Prix!$L$6:$L$127))-1</f>
        <v>4.1233217947902467E-3</v>
      </c>
      <c r="F51" s="148">
        <f>(1+AB51)/(1+LOOKUP($B51,Prix!$B$6:$B$127,Prix!$L$6:$L$127))-1</f>
        <v>4.0000000000000036E-3</v>
      </c>
      <c r="G51" s="148">
        <f>(1+AC51)/(1+LOOKUP($B51,Prix!$B$6:$B$127,Prix!$L$6:$L$127))-1</f>
        <v>4.0000000000000036E-3</v>
      </c>
      <c r="H51" s="148">
        <f>(1+AD51)/(1+LOOKUP($B51,Prix!$B$6:$B$127,Prix!$L$6:$L$127))-1</f>
        <v>4.0000000000000036E-3</v>
      </c>
      <c r="I51" s="148">
        <f>(1+AE51)/(1+LOOKUP($B51,Prix!$B$6:$B$127,Prix!$L$6:$L$127))-1</f>
        <v>4.0000000000000036E-3</v>
      </c>
      <c r="J51" s="148">
        <f>(1+AF51)/(1+LOOKUP($B51,Prix!$B$6:$B$127,Prix!$L$6:$L$127))-1</f>
        <v>4.0000000000000036E-3</v>
      </c>
      <c r="K51" s="148">
        <f>(1+AG51)/(1+LOOKUP($B51,Prix!$B$6:$B$127,Prix!$L$6:$L$127))-1</f>
        <v>4.0000000000000036E-3</v>
      </c>
      <c r="L51" s="148">
        <f>(1+AH51)/(1+LOOKUP($B51,Prix!$B$6:$B$127,Prix!$L$6:$L$127))-1</f>
        <v>4.0000000000000036E-3</v>
      </c>
      <c r="M51" s="148">
        <f>(1+AI51)/(1+LOOKUP($B51,Prix!$B$6:$B$127,Prix!$L$6:$L$127))-1</f>
        <v>4.0000000000000036E-3</v>
      </c>
      <c r="N51" s="148">
        <f>(1+AJ51)/(1+LOOKUP($B51,Prix!$B$6:$B$127,Prix!$L$6:$L$127))-1</f>
        <v>4.0000000000000036E-3</v>
      </c>
      <c r="O51" s="148">
        <f>(1+AK51)/(1+LOOKUP($B51,Prix!$B$6:$B$127,Prix!$L$6:$L$127))-1</f>
        <v>4.0000000000000036E-3</v>
      </c>
      <c r="P51" s="148">
        <f>(1+AL51)/(1+LOOKUP($B51,Prix!$B$6:$B$127,Prix!$L$6:$L$127))-1</f>
        <v>4.0000000000000036E-3</v>
      </c>
      <c r="Q51" s="148">
        <f>(1+AM51)/(1+LOOKUP($B51,Prix!$B$6:$B$127,Prix!$L$6:$L$127))-1</f>
        <v>4.0000000000000036E-3</v>
      </c>
      <c r="R51" s="148">
        <f>(1+AN51)/(1+LOOKUP($B51,Prix!$B$6:$B$127,Prix!$L$6:$L$127))-1</f>
        <v>4.0000000000000036E-3</v>
      </c>
      <c r="S51" s="266">
        <f>(1+AO51)/(1+LOOKUP($B51,Prix!$B$6:$B$127,Prix!$L$6:$L$127))-1</f>
        <v>4.0000000000000036E-3</v>
      </c>
      <c r="T51" s="266">
        <f>(1+AP51)/(1+LOOKUP($B51,Prix!$B$6:$B$127,Prix!$L$6:$L$127))-1</f>
        <v>4.0000000000000036E-3</v>
      </c>
      <c r="U51" s="266">
        <f>(1+AQ51)/(1+LOOKUP($B51,Prix!$B$6:$B$127,Prix!$L$6:$L$127))-1</f>
        <v>4.0000000000000036E-3</v>
      </c>
      <c r="V51" s="266">
        <f>(1+AR51)/(1+LOOKUP($B51,Prix!$B$6:$B$127,Prix!$L$6:$L$127))-1</f>
        <v>4.0000600572211997E-3</v>
      </c>
      <c r="W51" s="266">
        <f>(1+AS51)/(1+LOOKUP($B51,Prix!$B$6:$B$127,Prix!$L$6:$L$127))-1</f>
        <v>4.3034481238193312E-3</v>
      </c>
      <c r="X51" s="266">
        <f>(1+AT51)/(1+LOOKUP($B51,Prix!$B$6:$B$127,Prix!$L$6:$L$127))-1</f>
        <v>4.0000000000000036E-3</v>
      </c>
      <c r="Y51" s="291">
        <f>(C51+1)*(1+Prix!I121)-1</f>
        <v>2.1570000000000089E-2</v>
      </c>
      <c r="Z51" s="117">
        <v>2.1695479926199246E-2</v>
      </c>
      <c r="AA51" s="117">
        <v>2.1695479926199246E-2</v>
      </c>
      <c r="AB51" s="117">
        <v>2.1570000000000089E-2</v>
      </c>
      <c r="AC51" s="117">
        <v>2.1570000000000089E-2</v>
      </c>
      <c r="AD51" s="117">
        <v>2.1570000000000089E-2</v>
      </c>
      <c r="AE51" s="117">
        <v>2.1570000000000089E-2</v>
      </c>
      <c r="AF51" s="117">
        <v>2.1570000000000089E-2</v>
      </c>
      <c r="AG51" s="117">
        <v>2.1570000000000089E-2</v>
      </c>
      <c r="AH51" s="117">
        <v>2.1570000000000089E-2</v>
      </c>
      <c r="AI51" s="117">
        <v>2.1570000000000089E-2</v>
      </c>
      <c r="AJ51" s="117">
        <v>2.1570000000000089E-2</v>
      </c>
      <c r="AK51" s="117">
        <v>2.1570000000000089E-2</v>
      </c>
      <c r="AL51" s="117">
        <v>2.1570000000000089E-2</v>
      </c>
      <c r="AM51" s="117">
        <v>2.1570000000000089E-2</v>
      </c>
      <c r="AN51" s="117">
        <v>2.1570000000000089E-2</v>
      </c>
      <c r="AO51" s="117">
        <v>2.1570000000000089E-2</v>
      </c>
      <c r="AP51" s="117">
        <v>2.1570000000000089E-2</v>
      </c>
      <c r="AQ51" s="117">
        <v>2.1570000000000089E-2</v>
      </c>
      <c r="AR51" s="117">
        <v>2.1570061108222571E-2</v>
      </c>
      <c r="AS51" s="117">
        <v>2.1878758465986303E-2</v>
      </c>
      <c r="AT51" s="120">
        <v>2.1570000000000089E-2</v>
      </c>
    </row>
    <row r="52" spans="2:46" x14ac:dyDescent="0.25">
      <c r="B52" s="146">
        <f t="shared" si="1"/>
        <v>2065</v>
      </c>
      <c r="C52" s="147">
        <v>4.0000000000000001E-3</v>
      </c>
      <c r="D52" s="148">
        <f>(1+Z52)/(1+LOOKUP($B52,Prix!$B$6:$B$127,Prix!$L$6:$L$127))-1</f>
        <v>4.1233217947902467E-3</v>
      </c>
      <c r="E52" s="148">
        <f>(1+AA52)/(1+LOOKUP($B52,Prix!$B$6:$B$127,Prix!$L$6:$L$127))-1</f>
        <v>4.1233217947902467E-3</v>
      </c>
      <c r="F52" s="148">
        <f>(1+AB52)/(1+LOOKUP($B52,Prix!$B$6:$B$127,Prix!$L$6:$L$127))-1</f>
        <v>4.0000000000000036E-3</v>
      </c>
      <c r="G52" s="148">
        <f>(1+AC52)/(1+LOOKUP($B52,Prix!$B$6:$B$127,Prix!$L$6:$L$127))-1</f>
        <v>4.0000000000000036E-3</v>
      </c>
      <c r="H52" s="148">
        <f>(1+AD52)/(1+LOOKUP($B52,Prix!$B$6:$B$127,Prix!$L$6:$L$127))-1</f>
        <v>4.0000000000000036E-3</v>
      </c>
      <c r="I52" s="148">
        <f>(1+AE52)/(1+LOOKUP($B52,Prix!$B$6:$B$127,Prix!$L$6:$L$127))-1</f>
        <v>4.0000000000000036E-3</v>
      </c>
      <c r="J52" s="148">
        <f>(1+AF52)/(1+LOOKUP($B52,Prix!$B$6:$B$127,Prix!$L$6:$L$127))-1</f>
        <v>4.0000000000000036E-3</v>
      </c>
      <c r="K52" s="148">
        <f>(1+AG52)/(1+LOOKUP($B52,Prix!$B$6:$B$127,Prix!$L$6:$L$127))-1</f>
        <v>4.0000000000000036E-3</v>
      </c>
      <c r="L52" s="148">
        <f>(1+AH52)/(1+LOOKUP($B52,Prix!$B$6:$B$127,Prix!$L$6:$L$127))-1</f>
        <v>4.0000000000000036E-3</v>
      </c>
      <c r="M52" s="148">
        <f>(1+AI52)/(1+LOOKUP($B52,Prix!$B$6:$B$127,Prix!$L$6:$L$127))-1</f>
        <v>4.0000000000000036E-3</v>
      </c>
      <c r="N52" s="148">
        <f>(1+AJ52)/(1+LOOKUP($B52,Prix!$B$6:$B$127,Prix!$L$6:$L$127))-1</f>
        <v>4.0000000000000036E-3</v>
      </c>
      <c r="O52" s="148">
        <f>(1+AK52)/(1+LOOKUP($B52,Prix!$B$6:$B$127,Prix!$L$6:$L$127))-1</f>
        <v>4.0000000000000036E-3</v>
      </c>
      <c r="P52" s="148">
        <f>(1+AL52)/(1+LOOKUP($B52,Prix!$B$6:$B$127,Prix!$L$6:$L$127))-1</f>
        <v>4.0000000000000036E-3</v>
      </c>
      <c r="Q52" s="148">
        <f>(1+AM52)/(1+LOOKUP($B52,Prix!$B$6:$B$127,Prix!$L$6:$L$127))-1</f>
        <v>4.0000000000000036E-3</v>
      </c>
      <c r="R52" s="148">
        <f>(1+AN52)/(1+LOOKUP($B52,Prix!$B$6:$B$127,Prix!$L$6:$L$127))-1</f>
        <v>4.0000000000000036E-3</v>
      </c>
      <c r="S52" s="266">
        <f>(1+AO52)/(1+LOOKUP($B52,Prix!$B$6:$B$127,Prix!$L$6:$L$127))-1</f>
        <v>4.0000000000000036E-3</v>
      </c>
      <c r="T52" s="266">
        <f>(1+AP52)/(1+LOOKUP($B52,Prix!$B$6:$B$127,Prix!$L$6:$L$127))-1</f>
        <v>4.0000000000000036E-3</v>
      </c>
      <c r="U52" s="266">
        <f>(1+AQ52)/(1+LOOKUP($B52,Prix!$B$6:$B$127,Prix!$L$6:$L$127))-1</f>
        <v>4.0000000000000036E-3</v>
      </c>
      <c r="V52" s="266">
        <f>(1+AR52)/(1+LOOKUP($B52,Prix!$B$6:$B$127,Prix!$L$6:$L$127))-1</f>
        <v>3.9999528967460396E-3</v>
      </c>
      <c r="W52" s="266">
        <f>(1+AS52)/(1+LOOKUP($B52,Prix!$B$6:$B$127,Prix!$L$6:$L$127))-1</f>
        <v>4.3034481238193312E-3</v>
      </c>
      <c r="X52" s="266">
        <f>(1+AT52)/(1+LOOKUP($B52,Prix!$B$6:$B$127,Prix!$L$6:$L$127))-1</f>
        <v>4.0000000000000036E-3</v>
      </c>
      <c r="Y52" s="291">
        <f>(C52+1)*(1+Prix!I122)-1</f>
        <v>2.1570000000000089E-2</v>
      </c>
      <c r="Z52" s="117">
        <v>2.1695479926199246E-2</v>
      </c>
      <c r="AA52" s="117">
        <v>2.1695479926199246E-2</v>
      </c>
      <c r="AB52" s="117">
        <v>2.1570000000000089E-2</v>
      </c>
      <c r="AC52" s="117">
        <v>2.1570000000000089E-2</v>
      </c>
      <c r="AD52" s="117">
        <v>2.1570000000000089E-2</v>
      </c>
      <c r="AE52" s="117">
        <v>2.1570000000000089E-2</v>
      </c>
      <c r="AF52" s="117">
        <v>2.1570000000000089E-2</v>
      </c>
      <c r="AG52" s="117">
        <v>2.1570000000000089E-2</v>
      </c>
      <c r="AH52" s="117">
        <v>2.1570000000000089E-2</v>
      </c>
      <c r="AI52" s="117">
        <v>2.1570000000000089E-2</v>
      </c>
      <c r="AJ52" s="117">
        <v>2.1570000000000089E-2</v>
      </c>
      <c r="AK52" s="117">
        <v>2.1570000000000089E-2</v>
      </c>
      <c r="AL52" s="117">
        <v>2.1570000000000089E-2</v>
      </c>
      <c r="AM52" s="117">
        <v>2.1570000000000089E-2</v>
      </c>
      <c r="AN52" s="117">
        <v>2.1570000000000089E-2</v>
      </c>
      <c r="AO52" s="117">
        <v>2.1570000000000089E-2</v>
      </c>
      <c r="AP52" s="117">
        <v>2.1570000000000089E-2</v>
      </c>
      <c r="AQ52" s="117">
        <v>2.1570000000000089E-2</v>
      </c>
      <c r="AR52" s="117">
        <v>2.1569952072439058E-2</v>
      </c>
      <c r="AS52" s="117">
        <v>2.1878758465986303E-2</v>
      </c>
      <c r="AT52" s="120">
        <v>2.1570000000000089E-2</v>
      </c>
    </row>
    <row r="53" spans="2:46" x14ac:dyDescent="0.25">
      <c r="B53" s="146">
        <f t="shared" si="1"/>
        <v>2066</v>
      </c>
      <c r="C53" s="147">
        <v>4.0000000000000001E-3</v>
      </c>
      <c r="D53" s="148">
        <f>(1+Z53)/(1+LOOKUP($B53,Prix!$B$6:$B$127,Prix!$L$6:$L$127))-1</f>
        <v>4.1233217947902467E-3</v>
      </c>
      <c r="E53" s="148">
        <f>(1+AA53)/(1+LOOKUP($B53,Prix!$B$6:$B$127,Prix!$L$6:$L$127))-1</f>
        <v>4.1233217947902467E-3</v>
      </c>
      <c r="F53" s="148">
        <f>(1+AB53)/(1+LOOKUP($B53,Prix!$B$6:$B$127,Prix!$L$6:$L$127))-1</f>
        <v>4.0000000000000036E-3</v>
      </c>
      <c r="G53" s="148">
        <f>(1+AC53)/(1+LOOKUP($B53,Prix!$B$6:$B$127,Prix!$L$6:$L$127))-1</f>
        <v>4.0000000000000036E-3</v>
      </c>
      <c r="H53" s="148">
        <f>(1+AD53)/(1+LOOKUP($B53,Prix!$B$6:$B$127,Prix!$L$6:$L$127))-1</f>
        <v>4.0000000000000036E-3</v>
      </c>
      <c r="I53" s="148">
        <f>(1+AE53)/(1+LOOKUP($B53,Prix!$B$6:$B$127,Prix!$L$6:$L$127))-1</f>
        <v>4.0000000000000036E-3</v>
      </c>
      <c r="J53" s="148">
        <f>(1+AF53)/(1+LOOKUP($B53,Prix!$B$6:$B$127,Prix!$L$6:$L$127))-1</f>
        <v>4.0000000000000036E-3</v>
      </c>
      <c r="K53" s="148">
        <f>(1+AG53)/(1+LOOKUP($B53,Prix!$B$6:$B$127,Prix!$L$6:$L$127))-1</f>
        <v>4.0000000000000036E-3</v>
      </c>
      <c r="L53" s="148">
        <f>(1+AH53)/(1+LOOKUP($B53,Prix!$B$6:$B$127,Prix!$L$6:$L$127))-1</f>
        <v>4.0000000000000036E-3</v>
      </c>
      <c r="M53" s="148">
        <f>(1+AI53)/(1+LOOKUP($B53,Prix!$B$6:$B$127,Prix!$L$6:$L$127))-1</f>
        <v>4.0000000000000036E-3</v>
      </c>
      <c r="N53" s="148">
        <f>(1+AJ53)/(1+LOOKUP($B53,Prix!$B$6:$B$127,Prix!$L$6:$L$127))-1</f>
        <v>4.0000000000000036E-3</v>
      </c>
      <c r="O53" s="148">
        <f>(1+AK53)/(1+LOOKUP($B53,Prix!$B$6:$B$127,Prix!$L$6:$L$127))-1</f>
        <v>4.0000000000000036E-3</v>
      </c>
      <c r="P53" s="148">
        <f>(1+AL53)/(1+LOOKUP($B53,Prix!$B$6:$B$127,Prix!$L$6:$L$127))-1</f>
        <v>4.0000000000000036E-3</v>
      </c>
      <c r="Q53" s="148">
        <f>(1+AM53)/(1+LOOKUP($B53,Prix!$B$6:$B$127,Prix!$L$6:$L$127))-1</f>
        <v>4.0000000000000036E-3</v>
      </c>
      <c r="R53" s="148">
        <f>(1+AN53)/(1+LOOKUP($B53,Prix!$B$6:$B$127,Prix!$L$6:$L$127))-1</f>
        <v>4.0000000000000036E-3</v>
      </c>
      <c r="S53" s="266">
        <f>(1+AO53)/(1+LOOKUP($B53,Prix!$B$6:$B$127,Prix!$L$6:$L$127))-1</f>
        <v>4.0000000000000036E-3</v>
      </c>
      <c r="T53" s="266">
        <f>(1+AP53)/(1+LOOKUP($B53,Prix!$B$6:$B$127,Prix!$L$6:$L$127))-1</f>
        <v>4.0000000000000036E-3</v>
      </c>
      <c r="U53" s="266">
        <f>(1+AQ53)/(1+LOOKUP($B53,Prix!$B$6:$B$127,Prix!$L$6:$L$127))-1</f>
        <v>4.0000000000000036E-3</v>
      </c>
      <c r="V53" s="266">
        <f>(1+AR53)/(1+LOOKUP($B53,Prix!$B$6:$B$127,Prix!$L$6:$L$127))-1</f>
        <v>3.9998103737928226E-3</v>
      </c>
      <c r="W53" s="266">
        <f>(1+AS53)/(1+LOOKUP($B53,Prix!$B$6:$B$127,Prix!$L$6:$L$127))-1</f>
        <v>4.3034481238193312E-3</v>
      </c>
      <c r="X53" s="266">
        <f>(1+AT53)/(1+LOOKUP($B53,Prix!$B$6:$B$127,Prix!$L$6:$L$127))-1</f>
        <v>4.0000000000000036E-3</v>
      </c>
      <c r="Y53" s="291">
        <f>(C53+1)*(1+Prix!I123)-1</f>
        <v>2.1570000000000089E-2</v>
      </c>
      <c r="Z53" s="117">
        <v>2.1695479926199246E-2</v>
      </c>
      <c r="AA53" s="117">
        <v>2.1695479926199246E-2</v>
      </c>
      <c r="AB53" s="117">
        <v>2.1570000000000089E-2</v>
      </c>
      <c r="AC53" s="117">
        <v>2.1570000000000089E-2</v>
      </c>
      <c r="AD53" s="117">
        <v>2.1570000000000089E-2</v>
      </c>
      <c r="AE53" s="117">
        <v>2.1570000000000089E-2</v>
      </c>
      <c r="AF53" s="117">
        <v>2.1570000000000089E-2</v>
      </c>
      <c r="AG53" s="117">
        <v>2.1570000000000089E-2</v>
      </c>
      <c r="AH53" s="117">
        <v>2.1570000000000089E-2</v>
      </c>
      <c r="AI53" s="117">
        <v>2.1570000000000089E-2</v>
      </c>
      <c r="AJ53" s="117">
        <v>2.1570000000000089E-2</v>
      </c>
      <c r="AK53" s="117">
        <v>2.1570000000000089E-2</v>
      </c>
      <c r="AL53" s="117">
        <v>2.1570000000000089E-2</v>
      </c>
      <c r="AM53" s="117">
        <v>2.1570000000000089E-2</v>
      </c>
      <c r="AN53" s="117">
        <v>2.1570000000000089E-2</v>
      </c>
      <c r="AO53" s="117">
        <v>2.1570000000000089E-2</v>
      </c>
      <c r="AP53" s="117">
        <v>2.1570000000000089E-2</v>
      </c>
      <c r="AQ53" s="117">
        <v>2.1570000000000089E-2</v>
      </c>
      <c r="AR53" s="117">
        <v>2.1569807055334289E-2</v>
      </c>
      <c r="AS53" s="117">
        <v>2.1878758465986303E-2</v>
      </c>
      <c r="AT53" s="120">
        <v>2.1570000000000089E-2</v>
      </c>
    </row>
    <row r="54" spans="2:46" x14ac:dyDescent="0.25">
      <c r="B54" s="146">
        <f t="shared" si="1"/>
        <v>2067</v>
      </c>
      <c r="C54" s="147">
        <v>4.0000000000000001E-3</v>
      </c>
      <c r="D54" s="148">
        <f>(1+Z54)/(1+LOOKUP($B54,Prix!$B$6:$B$127,Prix!$L$6:$L$127))-1</f>
        <v>4.1233217947902467E-3</v>
      </c>
      <c r="E54" s="148">
        <f>(1+AA54)/(1+LOOKUP($B54,Prix!$B$6:$B$127,Prix!$L$6:$L$127))-1</f>
        <v>4.1233217947902467E-3</v>
      </c>
      <c r="F54" s="148">
        <f>(1+AB54)/(1+LOOKUP($B54,Prix!$B$6:$B$127,Prix!$L$6:$L$127))-1</f>
        <v>4.0000000000000036E-3</v>
      </c>
      <c r="G54" s="148">
        <f>(1+AC54)/(1+LOOKUP($B54,Prix!$B$6:$B$127,Prix!$L$6:$L$127))-1</f>
        <v>4.0000000000000036E-3</v>
      </c>
      <c r="H54" s="148">
        <f>(1+AD54)/(1+LOOKUP($B54,Prix!$B$6:$B$127,Prix!$L$6:$L$127))-1</f>
        <v>4.0000000000000036E-3</v>
      </c>
      <c r="I54" s="148">
        <f>(1+AE54)/(1+LOOKUP($B54,Prix!$B$6:$B$127,Prix!$L$6:$L$127))-1</f>
        <v>4.0000000000000036E-3</v>
      </c>
      <c r="J54" s="148">
        <f>(1+AF54)/(1+LOOKUP($B54,Prix!$B$6:$B$127,Prix!$L$6:$L$127))-1</f>
        <v>4.0000000000000036E-3</v>
      </c>
      <c r="K54" s="148">
        <f>(1+AG54)/(1+LOOKUP($B54,Prix!$B$6:$B$127,Prix!$L$6:$L$127))-1</f>
        <v>4.0000000000000036E-3</v>
      </c>
      <c r="L54" s="148">
        <f>(1+AH54)/(1+LOOKUP($B54,Prix!$B$6:$B$127,Prix!$L$6:$L$127))-1</f>
        <v>4.0000000000000036E-3</v>
      </c>
      <c r="M54" s="148">
        <f>(1+AI54)/(1+LOOKUP($B54,Prix!$B$6:$B$127,Prix!$L$6:$L$127))-1</f>
        <v>4.0000000000000036E-3</v>
      </c>
      <c r="N54" s="148">
        <f>(1+AJ54)/(1+LOOKUP($B54,Prix!$B$6:$B$127,Prix!$L$6:$L$127))-1</f>
        <v>4.0000000000000036E-3</v>
      </c>
      <c r="O54" s="148">
        <f>(1+AK54)/(1+LOOKUP($B54,Prix!$B$6:$B$127,Prix!$L$6:$L$127))-1</f>
        <v>4.0000000000000036E-3</v>
      </c>
      <c r="P54" s="148">
        <f>(1+AL54)/(1+LOOKUP($B54,Prix!$B$6:$B$127,Prix!$L$6:$L$127))-1</f>
        <v>4.0000000000000036E-3</v>
      </c>
      <c r="Q54" s="148">
        <f>(1+AM54)/(1+LOOKUP($B54,Prix!$B$6:$B$127,Prix!$L$6:$L$127))-1</f>
        <v>4.0000000000000036E-3</v>
      </c>
      <c r="R54" s="148">
        <f>(1+AN54)/(1+LOOKUP($B54,Prix!$B$6:$B$127,Prix!$L$6:$L$127))-1</f>
        <v>4.0000000000000036E-3</v>
      </c>
      <c r="S54" s="266">
        <f>(1+AO54)/(1+LOOKUP($B54,Prix!$B$6:$B$127,Prix!$L$6:$L$127))-1</f>
        <v>4.0000000000000036E-3</v>
      </c>
      <c r="T54" s="266">
        <f>(1+AP54)/(1+LOOKUP($B54,Prix!$B$6:$B$127,Prix!$L$6:$L$127))-1</f>
        <v>4.0000000000000036E-3</v>
      </c>
      <c r="U54" s="266">
        <f>(1+AQ54)/(1+LOOKUP($B54,Prix!$B$6:$B$127,Prix!$L$6:$L$127))-1</f>
        <v>4.0000000000000036E-3</v>
      </c>
      <c r="V54" s="266">
        <f>(1+AR54)/(1+LOOKUP($B54,Prix!$B$6:$B$127,Prix!$L$6:$L$127))-1</f>
        <v>3.9998433310461934E-3</v>
      </c>
      <c r="W54" s="266">
        <f>(1+AS54)/(1+LOOKUP($B54,Prix!$B$6:$B$127,Prix!$L$6:$L$127))-1</f>
        <v>4.3034481238193312E-3</v>
      </c>
      <c r="X54" s="266">
        <f>(1+AT54)/(1+LOOKUP($B54,Prix!$B$6:$B$127,Prix!$L$6:$L$127))-1</f>
        <v>4.0000000000000036E-3</v>
      </c>
      <c r="Y54" s="291">
        <f>(C54+1)*(1+Prix!I124)-1</f>
        <v>2.1570000000000089E-2</v>
      </c>
      <c r="Z54" s="117">
        <v>2.1695479926199246E-2</v>
      </c>
      <c r="AA54" s="117">
        <v>2.1695479926199246E-2</v>
      </c>
      <c r="AB54" s="117">
        <v>2.1570000000000089E-2</v>
      </c>
      <c r="AC54" s="117">
        <v>2.1570000000000089E-2</v>
      </c>
      <c r="AD54" s="117">
        <v>2.1570000000000089E-2</v>
      </c>
      <c r="AE54" s="117">
        <v>2.1570000000000089E-2</v>
      </c>
      <c r="AF54" s="117">
        <v>2.1570000000000089E-2</v>
      </c>
      <c r="AG54" s="117">
        <v>2.1570000000000089E-2</v>
      </c>
      <c r="AH54" s="117">
        <v>2.1570000000000089E-2</v>
      </c>
      <c r="AI54" s="117">
        <v>2.1570000000000089E-2</v>
      </c>
      <c r="AJ54" s="117">
        <v>2.1570000000000089E-2</v>
      </c>
      <c r="AK54" s="117">
        <v>2.1570000000000089E-2</v>
      </c>
      <c r="AL54" s="117">
        <v>2.1570000000000089E-2</v>
      </c>
      <c r="AM54" s="117">
        <v>2.1570000000000089E-2</v>
      </c>
      <c r="AN54" s="117">
        <v>2.1570000000000089E-2</v>
      </c>
      <c r="AO54" s="117">
        <v>2.1570000000000089E-2</v>
      </c>
      <c r="AP54" s="117">
        <v>2.1570000000000089E-2</v>
      </c>
      <c r="AQ54" s="117">
        <v>2.1570000000000089E-2</v>
      </c>
      <c r="AR54" s="117">
        <v>2.1569840589339639E-2</v>
      </c>
      <c r="AS54" s="117">
        <v>2.1878758465986303E-2</v>
      </c>
      <c r="AT54" s="120">
        <v>2.1570000000000089E-2</v>
      </c>
    </row>
    <row r="55" spans="2:46" x14ac:dyDescent="0.25">
      <c r="B55" s="146">
        <f t="shared" si="1"/>
        <v>2068</v>
      </c>
      <c r="C55" s="147">
        <v>4.0000000000000001E-3</v>
      </c>
      <c r="D55" s="148">
        <f>(1+Z55)/(1+LOOKUP($B55,Prix!$B$6:$B$127,Prix!$L$6:$L$127))-1</f>
        <v>4.1233217947902467E-3</v>
      </c>
      <c r="E55" s="148">
        <f>(1+AA55)/(1+LOOKUP($B55,Prix!$B$6:$B$127,Prix!$L$6:$L$127))-1</f>
        <v>4.1233217947902467E-3</v>
      </c>
      <c r="F55" s="148">
        <f>(1+AB55)/(1+LOOKUP($B55,Prix!$B$6:$B$127,Prix!$L$6:$L$127))-1</f>
        <v>4.0000000000000036E-3</v>
      </c>
      <c r="G55" s="148">
        <f>(1+AC55)/(1+LOOKUP($B55,Prix!$B$6:$B$127,Prix!$L$6:$L$127))-1</f>
        <v>4.0000000000000036E-3</v>
      </c>
      <c r="H55" s="148">
        <f>(1+AD55)/(1+LOOKUP($B55,Prix!$B$6:$B$127,Prix!$L$6:$L$127))-1</f>
        <v>4.0000000000000036E-3</v>
      </c>
      <c r="I55" s="148">
        <f>(1+AE55)/(1+LOOKUP($B55,Prix!$B$6:$B$127,Prix!$L$6:$L$127))-1</f>
        <v>4.0000000000000036E-3</v>
      </c>
      <c r="J55" s="148">
        <f>(1+AF55)/(1+LOOKUP($B55,Prix!$B$6:$B$127,Prix!$L$6:$L$127))-1</f>
        <v>4.0000000000000036E-3</v>
      </c>
      <c r="K55" s="148">
        <f>(1+AG55)/(1+LOOKUP($B55,Prix!$B$6:$B$127,Prix!$L$6:$L$127))-1</f>
        <v>4.0000000000000036E-3</v>
      </c>
      <c r="L55" s="148">
        <f>(1+AH55)/(1+LOOKUP($B55,Prix!$B$6:$B$127,Prix!$L$6:$L$127))-1</f>
        <v>4.0000000000000036E-3</v>
      </c>
      <c r="M55" s="148">
        <f>(1+AI55)/(1+LOOKUP($B55,Prix!$B$6:$B$127,Prix!$L$6:$L$127))-1</f>
        <v>4.0000000000000036E-3</v>
      </c>
      <c r="N55" s="148">
        <f>(1+AJ55)/(1+LOOKUP($B55,Prix!$B$6:$B$127,Prix!$L$6:$L$127))-1</f>
        <v>4.0000000000000036E-3</v>
      </c>
      <c r="O55" s="148">
        <f>(1+AK55)/(1+LOOKUP($B55,Prix!$B$6:$B$127,Prix!$L$6:$L$127))-1</f>
        <v>4.0000000000000036E-3</v>
      </c>
      <c r="P55" s="148">
        <f>(1+AL55)/(1+LOOKUP($B55,Prix!$B$6:$B$127,Prix!$L$6:$L$127))-1</f>
        <v>4.0000000000000036E-3</v>
      </c>
      <c r="Q55" s="148">
        <f>(1+AM55)/(1+LOOKUP($B55,Prix!$B$6:$B$127,Prix!$L$6:$L$127))-1</f>
        <v>4.0000000000000036E-3</v>
      </c>
      <c r="R55" s="148">
        <f>(1+AN55)/(1+LOOKUP($B55,Prix!$B$6:$B$127,Prix!$L$6:$L$127))-1</f>
        <v>4.0000000000000036E-3</v>
      </c>
      <c r="S55" s="266">
        <f>(1+AO55)/(1+LOOKUP($B55,Prix!$B$6:$B$127,Prix!$L$6:$L$127))-1</f>
        <v>4.0000000000000036E-3</v>
      </c>
      <c r="T55" s="266">
        <f>(1+AP55)/(1+LOOKUP($B55,Prix!$B$6:$B$127,Prix!$L$6:$L$127))-1</f>
        <v>4.0000000000000036E-3</v>
      </c>
      <c r="U55" s="266">
        <f>(1+AQ55)/(1+LOOKUP($B55,Prix!$B$6:$B$127,Prix!$L$6:$L$127))-1</f>
        <v>4.0000000000000036E-3</v>
      </c>
      <c r="V55" s="266">
        <f>(1+AR55)/(1+LOOKUP($B55,Prix!$B$6:$B$127,Prix!$L$6:$L$127))-1</f>
        <v>3.9998582257785298E-3</v>
      </c>
      <c r="W55" s="266">
        <f>(1+AS55)/(1+LOOKUP($B55,Prix!$B$6:$B$127,Prix!$L$6:$L$127))-1</f>
        <v>4.3034481238193312E-3</v>
      </c>
      <c r="X55" s="266">
        <f>(1+AT55)/(1+LOOKUP($B55,Prix!$B$6:$B$127,Prix!$L$6:$L$127))-1</f>
        <v>4.0000000000000036E-3</v>
      </c>
      <c r="Y55" s="291">
        <f>(C55+1)*(1+Prix!I125)-1</f>
        <v>2.1570000000000089E-2</v>
      </c>
      <c r="Z55" s="117">
        <v>2.1695479926199246E-2</v>
      </c>
      <c r="AA55" s="117">
        <v>2.1695479926199246E-2</v>
      </c>
      <c r="AB55" s="117">
        <v>2.1570000000000089E-2</v>
      </c>
      <c r="AC55" s="117">
        <v>2.1570000000000089E-2</v>
      </c>
      <c r="AD55" s="117">
        <v>2.1570000000000089E-2</v>
      </c>
      <c r="AE55" s="117">
        <v>2.1570000000000089E-2</v>
      </c>
      <c r="AF55" s="117">
        <v>2.1570000000000089E-2</v>
      </c>
      <c r="AG55" s="117">
        <v>2.1570000000000089E-2</v>
      </c>
      <c r="AH55" s="117">
        <v>2.1570000000000089E-2</v>
      </c>
      <c r="AI55" s="117">
        <v>2.1570000000000089E-2</v>
      </c>
      <c r="AJ55" s="117">
        <v>2.1570000000000089E-2</v>
      </c>
      <c r="AK55" s="117">
        <v>2.1570000000000089E-2</v>
      </c>
      <c r="AL55" s="117">
        <v>2.1570000000000089E-2</v>
      </c>
      <c r="AM55" s="117">
        <v>2.1570000000000089E-2</v>
      </c>
      <c r="AN55" s="117">
        <v>2.1570000000000089E-2</v>
      </c>
      <c r="AO55" s="117">
        <v>2.1570000000000089E-2</v>
      </c>
      <c r="AP55" s="117">
        <v>2.1570000000000089E-2</v>
      </c>
      <c r="AQ55" s="117">
        <v>2.1570000000000089E-2</v>
      </c>
      <c r="AR55" s="117">
        <v>2.1569855744729693E-2</v>
      </c>
      <c r="AS55" s="117">
        <v>2.1878758465986303E-2</v>
      </c>
      <c r="AT55" s="120">
        <v>2.1570000000000089E-2</v>
      </c>
    </row>
    <row r="56" spans="2:46" x14ac:dyDescent="0.25">
      <c r="B56" s="146">
        <f t="shared" si="1"/>
        <v>2069</v>
      </c>
      <c r="C56" s="147">
        <v>4.0000000000000001E-3</v>
      </c>
      <c r="D56" s="148">
        <f>(1+Z56)/(1+LOOKUP($B56,Prix!$B$6:$B$127,Prix!$L$6:$L$127))-1</f>
        <v>4.1233217947902467E-3</v>
      </c>
      <c r="E56" s="148">
        <f>(1+AA56)/(1+LOOKUP($B56,Prix!$B$6:$B$127,Prix!$L$6:$L$127))-1</f>
        <v>4.1233217947902467E-3</v>
      </c>
      <c r="F56" s="148">
        <f>(1+AB56)/(1+LOOKUP($B56,Prix!$B$6:$B$127,Prix!$L$6:$L$127))-1</f>
        <v>4.0000000000000036E-3</v>
      </c>
      <c r="G56" s="148">
        <f>(1+AC56)/(1+LOOKUP($B56,Prix!$B$6:$B$127,Prix!$L$6:$L$127))-1</f>
        <v>4.0000000000000036E-3</v>
      </c>
      <c r="H56" s="148">
        <f>(1+AD56)/(1+LOOKUP($B56,Prix!$B$6:$B$127,Prix!$L$6:$L$127))-1</f>
        <v>4.0000000000000036E-3</v>
      </c>
      <c r="I56" s="148">
        <f>(1+AE56)/(1+LOOKUP($B56,Prix!$B$6:$B$127,Prix!$L$6:$L$127))-1</f>
        <v>4.0000000000000036E-3</v>
      </c>
      <c r="J56" s="148">
        <f>(1+AF56)/(1+LOOKUP($B56,Prix!$B$6:$B$127,Prix!$L$6:$L$127))-1</f>
        <v>4.0000000000000036E-3</v>
      </c>
      <c r="K56" s="148">
        <f>(1+AG56)/(1+LOOKUP($B56,Prix!$B$6:$B$127,Prix!$L$6:$L$127))-1</f>
        <v>4.0000000000000036E-3</v>
      </c>
      <c r="L56" s="148">
        <f>(1+AH56)/(1+LOOKUP($B56,Prix!$B$6:$B$127,Prix!$L$6:$L$127))-1</f>
        <v>4.0000000000000036E-3</v>
      </c>
      <c r="M56" s="148">
        <f>(1+AI56)/(1+LOOKUP($B56,Prix!$B$6:$B$127,Prix!$L$6:$L$127))-1</f>
        <v>4.0000000000000036E-3</v>
      </c>
      <c r="N56" s="148">
        <f>(1+AJ56)/(1+LOOKUP($B56,Prix!$B$6:$B$127,Prix!$L$6:$L$127))-1</f>
        <v>4.0000000000000036E-3</v>
      </c>
      <c r="O56" s="148">
        <f>(1+AK56)/(1+LOOKUP($B56,Prix!$B$6:$B$127,Prix!$L$6:$L$127))-1</f>
        <v>4.0000000000000036E-3</v>
      </c>
      <c r="P56" s="148">
        <f>(1+AL56)/(1+LOOKUP($B56,Prix!$B$6:$B$127,Prix!$L$6:$L$127))-1</f>
        <v>4.0000000000000036E-3</v>
      </c>
      <c r="Q56" s="148">
        <f>(1+AM56)/(1+LOOKUP($B56,Prix!$B$6:$B$127,Prix!$L$6:$L$127))-1</f>
        <v>4.0000000000000036E-3</v>
      </c>
      <c r="R56" s="148">
        <f>(1+AN56)/(1+LOOKUP($B56,Prix!$B$6:$B$127,Prix!$L$6:$L$127))-1</f>
        <v>4.0000000000000036E-3</v>
      </c>
      <c r="S56" s="266">
        <f>(1+AO56)/(1+LOOKUP($B56,Prix!$B$6:$B$127,Prix!$L$6:$L$127))-1</f>
        <v>4.0000000000000036E-3</v>
      </c>
      <c r="T56" s="266">
        <f>(1+AP56)/(1+LOOKUP($B56,Prix!$B$6:$B$127,Prix!$L$6:$L$127))-1</f>
        <v>4.0000000000000036E-3</v>
      </c>
      <c r="U56" s="266">
        <f>(1+AQ56)/(1+LOOKUP($B56,Prix!$B$6:$B$127,Prix!$L$6:$L$127))-1</f>
        <v>4.0000000000000036E-3</v>
      </c>
      <c r="V56" s="266">
        <f>(1+AR56)/(1+LOOKUP($B56,Prix!$B$6:$B$127,Prix!$L$6:$L$127))-1</f>
        <v>3.9998321224234967E-3</v>
      </c>
      <c r="W56" s="266">
        <f>(1+AS56)/(1+LOOKUP($B56,Prix!$B$6:$B$127,Prix!$L$6:$L$127))-1</f>
        <v>4.3034481238193312E-3</v>
      </c>
      <c r="X56" s="266">
        <f>(1+AT56)/(1+LOOKUP($B56,Prix!$B$6:$B$127,Prix!$L$6:$L$127))-1</f>
        <v>4.0000000000000036E-3</v>
      </c>
      <c r="Y56" s="291">
        <f>(C56+1)*(1+Prix!I126)-1</f>
        <v>2.1570000000000089E-2</v>
      </c>
      <c r="Z56" s="117">
        <v>2.1695479926199246E-2</v>
      </c>
      <c r="AA56" s="117">
        <v>2.1695479926199246E-2</v>
      </c>
      <c r="AB56" s="117">
        <v>2.1570000000000089E-2</v>
      </c>
      <c r="AC56" s="117">
        <v>2.1570000000000089E-2</v>
      </c>
      <c r="AD56" s="117">
        <v>2.1570000000000089E-2</v>
      </c>
      <c r="AE56" s="117">
        <v>2.1570000000000089E-2</v>
      </c>
      <c r="AF56" s="117">
        <v>2.1570000000000089E-2</v>
      </c>
      <c r="AG56" s="117">
        <v>2.1570000000000089E-2</v>
      </c>
      <c r="AH56" s="117">
        <v>2.1570000000000089E-2</v>
      </c>
      <c r="AI56" s="117">
        <v>2.1570000000000089E-2</v>
      </c>
      <c r="AJ56" s="117">
        <v>2.1570000000000089E-2</v>
      </c>
      <c r="AK56" s="117">
        <v>2.1570000000000089E-2</v>
      </c>
      <c r="AL56" s="117">
        <v>2.1570000000000089E-2</v>
      </c>
      <c r="AM56" s="117">
        <v>2.1570000000000089E-2</v>
      </c>
      <c r="AN56" s="117">
        <v>2.1570000000000089E-2</v>
      </c>
      <c r="AO56" s="117">
        <v>2.1570000000000089E-2</v>
      </c>
      <c r="AP56" s="117">
        <v>2.1570000000000089E-2</v>
      </c>
      <c r="AQ56" s="117">
        <v>2.1570000000000089E-2</v>
      </c>
      <c r="AR56" s="117">
        <v>2.1569829184566069E-2</v>
      </c>
      <c r="AS56" s="117">
        <v>2.1878758465986303E-2</v>
      </c>
      <c r="AT56" s="120">
        <v>2.1570000000000089E-2</v>
      </c>
    </row>
    <row r="57" spans="2:46" ht="15.75" thickBot="1" x14ac:dyDescent="0.3">
      <c r="B57" s="149">
        <f t="shared" si="1"/>
        <v>2070</v>
      </c>
      <c r="C57" s="150">
        <v>4.0000000000000001E-3</v>
      </c>
      <c r="D57" s="151">
        <f>(1+Z57)/(1+LOOKUP($B57,Prix!$B$6:$B$127,Prix!$L$6:$L$127))-1</f>
        <v>4.1233217947902467E-3</v>
      </c>
      <c r="E57" s="151">
        <f>(1+AA57)/(1+LOOKUP($B57,Prix!$B$6:$B$127,Prix!$L$6:$L$127))-1</f>
        <v>4.1233217947902467E-3</v>
      </c>
      <c r="F57" s="151">
        <f>(1+AB57)/(1+LOOKUP($B57,Prix!$B$6:$B$127,Prix!$L$6:$L$127))-1</f>
        <v>4.0000000000000036E-3</v>
      </c>
      <c r="G57" s="151">
        <f>(1+AC57)/(1+LOOKUP($B57,Prix!$B$6:$B$127,Prix!$L$6:$L$127))-1</f>
        <v>4.0000000000000036E-3</v>
      </c>
      <c r="H57" s="151">
        <f>(1+AD57)/(1+LOOKUP($B57,Prix!$B$6:$B$127,Prix!$L$6:$L$127))-1</f>
        <v>4.0000000000000036E-3</v>
      </c>
      <c r="I57" s="151">
        <f>(1+AE57)/(1+LOOKUP($B57,Prix!$B$6:$B$127,Prix!$L$6:$L$127))-1</f>
        <v>4.0000000000000036E-3</v>
      </c>
      <c r="J57" s="151">
        <f>(1+AF57)/(1+LOOKUP($B57,Prix!$B$6:$B$127,Prix!$L$6:$L$127))-1</f>
        <v>4.0000000000000036E-3</v>
      </c>
      <c r="K57" s="151">
        <f>(1+AG57)/(1+LOOKUP($B57,Prix!$B$6:$B$127,Prix!$L$6:$L$127))-1</f>
        <v>4.0000000000000036E-3</v>
      </c>
      <c r="L57" s="151">
        <f>(1+AH57)/(1+LOOKUP($B57,Prix!$B$6:$B$127,Prix!$L$6:$L$127))-1</f>
        <v>4.0000000000000036E-3</v>
      </c>
      <c r="M57" s="151">
        <f>(1+AI57)/(1+LOOKUP($B57,Prix!$B$6:$B$127,Prix!$L$6:$L$127))-1</f>
        <v>4.0000000000000036E-3</v>
      </c>
      <c r="N57" s="151">
        <f>(1+AJ57)/(1+LOOKUP($B57,Prix!$B$6:$B$127,Prix!$L$6:$L$127))-1</f>
        <v>4.0000000000000036E-3</v>
      </c>
      <c r="O57" s="151">
        <f>(1+AK57)/(1+LOOKUP($B57,Prix!$B$6:$B$127,Prix!$L$6:$L$127))-1</f>
        <v>4.0000000000000036E-3</v>
      </c>
      <c r="P57" s="151">
        <f>(1+AL57)/(1+LOOKUP($B57,Prix!$B$6:$B$127,Prix!$L$6:$L$127))-1</f>
        <v>4.0000000000000036E-3</v>
      </c>
      <c r="Q57" s="151">
        <f>(1+AM57)/(1+LOOKUP($B57,Prix!$B$6:$B$127,Prix!$L$6:$L$127))-1</f>
        <v>4.0000000000000036E-3</v>
      </c>
      <c r="R57" s="151">
        <f>(1+AN57)/(1+LOOKUP($B57,Prix!$B$6:$B$127,Prix!$L$6:$L$127))-1</f>
        <v>4.0000000000000036E-3</v>
      </c>
      <c r="S57" s="267">
        <f>(1+AO57)/(1+LOOKUP($B57,Prix!$B$6:$B$127,Prix!$L$6:$L$127))-1</f>
        <v>4.0000000000000036E-3</v>
      </c>
      <c r="T57" s="267">
        <f>(1+AP57)/(1+LOOKUP($B57,Prix!$B$6:$B$127,Prix!$L$6:$L$127))-1</f>
        <v>4.0000000000000036E-3</v>
      </c>
      <c r="U57" s="267">
        <f>(1+AQ57)/(1+LOOKUP($B57,Prix!$B$6:$B$127,Prix!$L$6:$L$127))-1</f>
        <v>4.0000000000000036E-3</v>
      </c>
      <c r="V57" s="267">
        <f>(1+AR57)/(1+LOOKUP($B57,Prix!$B$6:$B$127,Prix!$L$6:$L$127))-1</f>
        <v>4.0000687341736896E-3</v>
      </c>
      <c r="W57" s="267">
        <f>(1+AS57)/(1+LOOKUP($B57,Prix!$B$6:$B$127,Prix!$L$6:$L$127))-1</f>
        <v>4.3034481238193312E-3</v>
      </c>
      <c r="X57" s="267">
        <f>(1+AT57)/(1+LOOKUP($B57,Prix!$B$6:$B$127,Prix!$L$6:$L$127))-1</f>
        <v>4.0000000000000036E-3</v>
      </c>
      <c r="Y57" s="292">
        <f>(C57+1)*(1+Prix!I127)-1</f>
        <v>2.1570000000000089E-2</v>
      </c>
      <c r="Z57" s="125">
        <v>2.1695479926199246E-2</v>
      </c>
      <c r="AA57" s="125">
        <v>2.1695479926199246E-2</v>
      </c>
      <c r="AB57" s="125">
        <v>2.1570000000000089E-2</v>
      </c>
      <c r="AC57" s="125">
        <v>2.1570000000000089E-2</v>
      </c>
      <c r="AD57" s="125">
        <v>2.1570000000000089E-2</v>
      </c>
      <c r="AE57" s="125">
        <v>2.1570000000000089E-2</v>
      </c>
      <c r="AF57" s="125">
        <v>2.1570000000000089E-2</v>
      </c>
      <c r="AG57" s="125">
        <v>2.1570000000000089E-2</v>
      </c>
      <c r="AH57" s="125">
        <v>2.1570000000000089E-2</v>
      </c>
      <c r="AI57" s="125">
        <v>2.1570000000000089E-2</v>
      </c>
      <c r="AJ57" s="125">
        <v>2.1570000000000089E-2</v>
      </c>
      <c r="AK57" s="125">
        <v>2.1570000000000089E-2</v>
      </c>
      <c r="AL57" s="125">
        <v>2.1570000000000089E-2</v>
      </c>
      <c r="AM57" s="125">
        <v>2.1570000000000089E-2</v>
      </c>
      <c r="AN57" s="125">
        <v>2.1570000000000089E-2</v>
      </c>
      <c r="AO57" s="125">
        <v>2.1570000000000089E-2</v>
      </c>
      <c r="AP57" s="125">
        <v>2.1570000000000089E-2</v>
      </c>
      <c r="AQ57" s="125">
        <v>2.1570000000000089E-2</v>
      </c>
      <c r="AR57" s="125">
        <v>2.1570069937021819E-2</v>
      </c>
      <c r="AS57" s="125">
        <v>2.1878758465986303E-2</v>
      </c>
      <c r="AT57" s="127">
        <v>2.1570000000000089E-2</v>
      </c>
    </row>
  </sheetData>
  <mergeCells count="3">
    <mergeCell ref="B4:B5"/>
    <mergeCell ref="C4:X4"/>
    <mergeCell ref="Y4:AT4"/>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3AD0F2-4482-4A8A-9DA3-0EB2B61675EE}">
  <dimension ref="B1:L67"/>
  <sheetViews>
    <sheetView tabSelected="1" topLeftCell="A34" workbookViewId="0">
      <selection activeCell="D60" sqref="D60:G62"/>
    </sheetView>
  </sheetViews>
  <sheetFormatPr baseColWidth="10" defaultColWidth="10.85546875" defaultRowHeight="15" x14ac:dyDescent="0.25"/>
  <cols>
    <col min="1" max="1" width="3" style="10" customWidth="1"/>
    <col min="2" max="2" width="10.85546875" style="10"/>
    <col min="3" max="6" width="13.5703125" style="10" customWidth="1"/>
    <col min="7" max="8" width="10.85546875" style="10"/>
    <col min="9" max="12" width="13.5703125" style="10" customWidth="1"/>
    <col min="13" max="16384" width="10.85546875" style="10"/>
  </cols>
  <sheetData>
    <row r="1" spans="2:12" ht="23.25" x14ac:dyDescent="0.35">
      <c r="B1" s="59" t="s">
        <v>120</v>
      </c>
      <c r="C1" s="59"/>
    </row>
    <row r="2" spans="2:12" ht="15" customHeight="1" x14ac:dyDescent="0.35">
      <c r="B2" s="60"/>
      <c r="C2" s="59"/>
    </row>
    <row r="3" spans="2:12" ht="15.75" thickBot="1" x14ac:dyDescent="0.3"/>
    <row r="4" spans="2:12" s="50" customFormat="1" ht="21.75" customHeight="1" x14ac:dyDescent="0.2">
      <c r="B4" s="406" t="s">
        <v>0</v>
      </c>
      <c r="C4" s="408" t="s">
        <v>122</v>
      </c>
      <c r="D4" s="409"/>
      <c r="E4" s="409"/>
      <c r="F4" s="410"/>
      <c r="H4" s="406" t="s">
        <v>0</v>
      </c>
      <c r="I4" s="408" t="s">
        <v>123</v>
      </c>
      <c r="J4" s="409"/>
      <c r="K4" s="409"/>
      <c r="L4" s="410"/>
    </row>
    <row r="5" spans="2:12" s="50" customFormat="1" ht="36" customHeight="1" thickBot="1" x14ac:dyDescent="0.25">
      <c r="B5" s="407"/>
      <c r="C5" s="51" t="s">
        <v>119</v>
      </c>
      <c r="D5" s="54" t="s">
        <v>9</v>
      </c>
      <c r="E5" s="201" t="s">
        <v>76</v>
      </c>
      <c r="F5" s="57" t="s">
        <v>87</v>
      </c>
      <c r="H5" s="407"/>
      <c r="I5" s="51" t="s">
        <v>119</v>
      </c>
      <c r="J5" s="54" t="s">
        <v>9</v>
      </c>
      <c r="K5" s="201" t="s">
        <v>76</v>
      </c>
      <c r="L5" s="57" t="s">
        <v>87</v>
      </c>
    </row>
    <row r="6" spans="2:12" x14ac:dyDescent="0.25">
      <c r="B6" s="214">
        <v>2019</v>
      </c>
      <c r="C6" s="209"/>
      <c r="D6" s="210"/>
      <c r="E6" s="210"/>
      <c r="F6" s="213"/>
      <c r="H6" s="214">
        <v>2019</v>
      </c>
      <c r="I6" s="209"/>
      <c r="J6" s="210"/>
      <c r="K6" s="210"/>
      <c r="L6" s="213"/>
    </row>
    <row r="7" spans="2:12" x14ac:dyDescent="0.25">
      <c r="B7" s="22">
        <v>2020</v>
      </c>
      <c r="C7" s="34">
        <v>-7.2999999999999995E-2</v>
      </c>
      <c r="D7" s="14">
        <v>-7.2999999999999995E-2</v>
      </c>
      <c r="E7" s="14">
        <v>-7.2999999999999995E-2</v>
      </c>
      <c r="F7" s="15">
        <v>-7.2999999999999995E-2</v>
      </c>
      <c r="H7" s="22">
        <v>2020</v>
      </c>
      <c r="I7" s="34">
        <v>-7.2999999999999995E-2</v>
      </c>
      <c r="J7" s="14">
        <v>-7.2999999999999995E-2</v>
      </c>
      <c r="K7" s="14">
        <v>-7.2999999999999995E-2</v>
      </c>
      <c r="L7" s="15">
        <v>-7.2999999999999995E-2</v>
      </c>
    </row>
    <row r="8" spans="2:12" x14ac:dyDescent="0.25">
      <c r="B8" s="22">
        <v>2021</v>
      </c>
      <c r="C8" s="34">
        <v>8.900000000000001E-2</v>
      </c>
      <c r="D8" s="14">
        <v>8.900000000000001E-2</v>
      </c>
      <c r="E8" s="14">
        <v>8.900000000000001E-2</v>
      </c>
      <c r="F8" s="15">
        <v>8.900000000000001E-2</v>
      </c>
      <c r="H8" s="22">
        <v>2021</v>
      </c>
      <c r="I8" s="34">
        <v>8.900000000000001E-2</v>
      </c>
      <c r="J8" s="14">
        <v>8.900000000000001E-2</v>
      </c>
      <c r="K8" s="14">
        <v>8.900000000000001E-2</v>
      </c>
      <c r="L8" s="15">
        <v>8.900000000000001E-2</v>
      </c>
    </row>
    <row r="9" spans="2:12" x14ac:dyDescent="0.25">
      <c r="B9" s="22">
        <v>2022</v>
      </c>
      <c r="C9" s="34">
        <v>0.08</v>
      </c>
      <c r="D9" s="14">
        <v>0.08</v>
      </c>
      <c r="E9" s="14">
        <v>0.08</v>
      </c>
      <c r="F9" s="15">
        <v>0.08</v>
      </c>
      <c r="H9" s="22">
        <v>2022</v>
      </c>
      <c r="I9" s="34">
        <v>0.08</v>
      </c>
      <c r="J9" s="14">
        <v>0.08</v>
      </c>
      <c r="K9" s="14">
        <v>0.08</v>
      </c>
      <c r="L9" s="15">
        <v>0.08</v>
      </c>
    </row>
    <row r="10" spans="2:12" x14ac:dyDescent="0.25">
      <c r="B10" s="22">
        <v>2023</v>
      </c>
      <c r="C10" s="34">
        <v>7.1999999999999995E-2</v>
      </c>
      <c r="D10" s="14">
        <v>7.1999999999999995E-2</v>
      </c>
      <c r="E10" s="14">
        <v>7.1999999999999995E-2</v>
      </c>
      <c r="F10" s="15">
        <v>7.1999999999999995E-2</v>
      </c>
      <c r="H10" s="22">
        <v>2023</v>
      </c>
      <c r="I10" s="34">
        <v>7.1999999999999995E-2</v>
      </c>
      <c r="J10" s="14">
        <v>7.1999999999999995E-2</v>
      </c>
      <c r="K10" s="14">
        <v>7.1999999999999995E-2</v>
      </c>
      <c r="L10" s="15">
        <v>7.1999999999999995E-2</v>
      </c>
    </row>
    <row r="11" spans="2:12" x14ac:dyDescent="0.25">
      <c r="B11" s="22">
        <v>2024</v>
      </c>
      <c r="C11" s="34">
        <v>4.2999999999999997E-2</v>
      </c>
      <c r="D11" s="14">
        <v>4.2999999999999997E-2</v>
      </c>
      <c r="E11" s="14">
        <v>4.2999999999999997E-2</v>
      </c>
      <c r="F11" s="15">
        <v>4.2999999999999997E-2</v>
      </c>
      <c r="H11" s="22">
        <v>2024</v>
      </c>
      <c r="I11" s="34">
        <v>4.2999999999999997E-2</v>
      </c>
      <c r="J11" s="14">
        <v>4.2999999999999997E-2</v>
      </c>
      <c r="K11" s="14">
        <v>4.2999999999999997E-2</v>
      </c>
      <c r="L11" s="15">
        <v>4.2999999999999997E-2</v>
      </c>
    </row>
    <row r="12" spans="2:12" x14ac:dyDescent="0.25">
      <c r="B12" s="23">
        <v>2025</v>
      </c>
      <c r="C12" s="17">
        <v>1.7000000000000001E-2</v>
      </c>
      <c r="D12" s="17">
        <v>1.7000000000000001E-2</v>
      </c>
      <c r="E12" s="17">
        <v>1.7000000000000001E-2</v>
      </c>
      <c r="F12" s="18">
        <v>1.7000000000000001E-2</v>
      </c>
      <c r="H12" s="23">
        <v>2025</v>
      </c>
      <c r="I12" s="17">
        <v>1.7000000000000001E-2</v>
      </c>
      <c r="J12" s="17">
        <v>1.7000000000000001E-2</v>
      </c>
      <c r="K12" s="17">
        <v>1.7000000000000001E-2</v>
      </c>
      <c r="L12" s="18">
        <v>1.7000000000000001E-2</v>
      </c>
    </row>
    <row r="13" spans="2:12" x14ac:dyDescent="0.25">
      <c r="B13" s="23">
        <v>2026</v>
      </c>
      <c r="C13" s="36">
        <v>1.8246080459336067E-2</v>
      </c>
      <c r="D13" s="17">
        <v>1.8246080459336067E-2</v>
      </c>
      <c r="E13" s="17">
        <v>1.8246080459336067E-2</v>
      </c>
      <c r="F13" s="18">
        <v>1.8246080459336067E-2</v>
      </c>
      <c r="H13" s="23">
        <v>2026</v>
      </c>
      <c r="I13" s="36">
        <v>1.8246080459336067E-2</v>
      </c>
      <c r="J13" s="17">
        <v>1.8246080459336067E-2</v>
      </c>
      <c r="K13" s="17">
        <v>1.8246080459336067E-2</v>
      </c>
      <c r="L13" s="18">
        <v>1.8246080459336067E-2</v>
      </c>
    </row>
    <row r="14" spans="2:12" x14ac:dyDescent="0.25">
      <c r="B14" s="23">
        <v>2027</v>
      </c>
      <c r="C14" s="36">
        <v>2.151086520157186E-2</v>
      </c>
      <c r="D14" s="17">
        <v>2.151086520157186E-2</v>
      </c>
      <c r="E14" s="17">
        <v>2.151086520157186E-2</v>
      </c>
      <c r="F14" s="18">
        <v>2.151086520157186E-2</v>
      </c>
      <c r="H14" s="23">
        <v>2027</v>
      </c>
      <c r="I14" s="36">
        <v>2.151086520157186E-2</v>
      </c>
      <c r="J14" s="17">
        <v>2.151086520157186E-2</v>
      </c>
      <c r="K14" s="17">
        <v>2.151086520157186E-2</v>
      </c>
      <c r="L14" s="18">
        <v>2.151086520157186E-2</v>
      </c>
    </row>
    <row r="15" spans="2:12" x14ac:dyDescent="0.25">
      <c r="B15" s="23">
        <v>2028</v>
      </c>
      <c r="C15" s="36">
        <v>3.1387585968372766E-2</v>
      </c>
      <c r="D15" s="17">
        <v>3.1387585968372766E-2</v>
      </c>
      <c r="E15" s="17">
        <v>3.1387585968372766E-2</v>
      </c>
      <c r="F15" s="18">
        <v>3.1387585968372766E-2</v>
      </c>
      <c r="H15" s="23">
        <v>2028</v>
      </c>
      <c r="I15" s="36">
        <v>3.1387585968372766E-2</v>
      </c>
      <c r="J15" s="17">
        <v>3.1387585968372766E-2</v>
      </c>
      <c r="K15" s="17">
        <v>3.1387585968372766E-2</v>
      </c>
      <c r="L15" s="18">
        <v>3.1387585968372766E-2</v>
      </c>
    </row>
    <row r="16" spans="2:12" x14ac:dyDescent="0.25">
      <c r="B16" s="23">
        <v>2029</v>
      </c>
      <c r="C16" s="36">
        <v>3.2848028778796445E-2</v>
      </c>
      <c r="D16" s="17">
        <v>3.2848028778796445E-2</v>
      </c>
      <c r="E16" s="17">
        <v>3.2848028778796445E-2</v>
      </c>
      <c r="F16" s="18">
        <v>3.2848028778796445E-2</v>
      </c>
      <c r="H16" s="23">
        <v>2029</v>
      </c>
      <c r="I16" s="36">
        <v>3.2848028778796445E-2</v>
      </c>
      <c r="J16" s="17">
        <v>3.2848028778796445E-2</v>
      </c>
      <c r="K16" s="17">
        <v>3.2848028778796445E-2</v>
      </c>
      <c r="L16" s="18">
        <v>3.2848028778796445E-2</v>
      </c>
    </row>
    <row r="17" spans="2:12" x14ac:dyDescent="0.25">
      <c r="B17" s="23">
        <v>2030</v>
      </c>
      <c r="C17" s="36">
        <v>3.2241790526551739E-2</v>
      </c>
      <c r="D17" s="17">
        <v>3.2241790526551739E-2</v>
      </c>
      <c r="E17" s="17">
        <v>3.2241790526551739E-2</v>
      </c>
      <c r="F17" s="18">
        <v>3.2241790526551739E-2</v>
      </c>
      <c r="H17" s="23">
        <v>2030</v>
      </c>
      <c r="I17" s="36">
        <v>3.2241790526551739E-2</v>
      </c>
      <c r="J17" s="17">
        <v>3.2241790526551739E-2</v>
      </c>
      <c r="K17" s="17">
        <v>3.2241790526551739E-2</v>
      </c>
      <c r="L17" s="18">
        <v>3.2241790526551739E-2</v>
      </c>
    </row>
    <row r="18" spans="2:12" x14ac:dyDescent="0.25">
      <c r="B18" s="23">
        <v>2031</v>
      </c>
      <c r="C18" s="36">
        <v>3.6848591556389643E-2</v>
      </c>
      <c r="D18" s="17">
        <v>3.7045642824242497E-2</v>
      </c>
      <c r="E18" s="17">
        <v>3.684594294273924E-2</v>
      </c>
      <c r="F18" s="18">
        <v>3.6633558403030841E-2</v>
      </c>
      <c r="H18" s="23">
        <v>2031</v>
      </c>
      <c r="I18" s="36">
        <v>3.6677329759010613E-2</v>
      </c>
      <c r="J18" s="17">
        <v>3.6874229458199181E-2</v>
      </c>
      <c r="K18" s="17">
        <v>3.6674648839686741E-2</v>
      </c>
      <c r="L18" s="18">
        <v>3.6462753904409784E-2</v>
      </c>
    </row>
    <row r="19" spans="2:12" x14ac:dyDescent="0.25">
      <c r="B19" s="23">
        <v>2032</v>
      </c>
      <c r="C19" s="36">
        <v>3.5968526511534593E-2</v>
      </c>
      <c r="D19" s="17">
        <v>3.658958873838225E-2</v>
      </c>
      <c r="E19" s="17">
        <v>3.5963225264633358E-2</v>
      </c>
      <c r="F19" s="18">
        <v>3.5311487937760955E-2</v>
      </c>
      <c r="H19" s="23">
        <v>2032</v>
      </c>
      <c r="I19" s="36">
        <v>3.6803206661277343E-2</v>
      </c>
      <c r="J19" s="17">
        <v>3.7425926547227206E-2</v>
      </c>
      <c r="K19" s="17">
        <v>3.6797830381034125E-2</v>
      </c>
      <c r="L19" s="18">
        <v>3.6144511730999529E-2</v>
      </c>
    </row>
    <row r="20" spans="2:12" x14ac:dyDescent="0.25">
      <c r="B20" s="23">
        <v>2033</v>
      </c>
      <c r="C20" s="36">
        <v>3.5112438534790291E-2</v>
      </c>
      <c r="D20" s="17">
        <v>3.6138914795105226E-2</v>
      </c>
      <c r="E20" s="17">
        <v>3.5104480268036475E-2</v>
      </c>
      <c r="F20" s="18">
        <v>3.4031561300482016E-2</v>
      </c>
      <c r="H20" s="23">
        <v>2033</v>
      </c>
      <c r="I20" s="36">
        <v>3.5927013723222156E-2</v>
      </c>
      <c r="J20" s="17">
        <v>3.6956405634299694E-2</v>
      </c>
      <c r="K20" s="17">
        <v>3.5918946432823118E-2</v>
      </c>
      <c r="L20" s="18">
        <v>3.484247194744361E-2</v>
      </c>
    </row>
    <row r="21" spans="2:12" x14ac:dyDescent="0.25">
      <c r="B21" s="23">
        <v>2034</v>
      </c>
      <c r="C21" s="36">
        <v>3.2688116712979221E-2</v>
      </c>
      <c r="D21" s="17">
        <v>3.3993943441593455E-2</v>
      </c>
      <c r="E21" s="17">
        <v>3.2678850643552915E-2</v>
      </c>
      <c r="F21" s="18">
        <v>3.1265454266734993E-2</v>
      </c>
      <c r="H21" s="23">
        <v>2034</v>
      </c>
      <c r="I21" s="36">
        <v>3.3359330250420371E-2</v>
      </c>
      <c r="J21" s="17">
        <v>3.4667497104082901E-2</v>
      </c>
      <c r="K21" s="17">
        <v>3.3349697961178926E-2</v>
      </c>
      <c r="L21" s="18">
        <v>3.193323817086835E-2</v>
      </c>
    </row>
    <row r="22" spans="2:12" x14ac:dyDescent="0.25">
      <c r="B22" s="23">
        <v>2035</v>
      </c>
      <c r="C22" s="36">
        <v>3.026379489116815E-2</v>
      </c>
      <c r="D22" s="17">
        <v>3.1848972088081684E-2</v>
      </c>
      <c r="E22" s="17">
        <v>3.0253221019069354E-2</v>
      </c>
      <c r="F22" s="18">
        <v>2.849934723298797E-2</v>
      </c>
      <c r="H22" s="23">
        <v>2035</v>
      </c>
      <c r="I22" s="36">
        <v>3.0791646777618586E-2</v>
      </c>
      <c r="J22" s="17">
        <v>3.2378588573866107E-2</v>
      </c>
      <c r="K22" s="17">
        <v>3.0780449489534734E-2</v>
      </c>
      <c r="L22" s="18">
        <v>2.902400439429309E-2</v>
      </c>
    </row>
    <row r="23" spans="2:12" x14ac:dyDescent="0.25">
      <c r="B23" s="23">
        <v>2036</v>
      </c>
      <c r="C23" s="36">
        <v>2.913841498205838E-2</v>
      </c>
      <c r="D23" s="17">
        <v>3.0932743341181235E-2</v>
      </c>
      <c r="E23" s="17">
        <v>2.9130258912101414E-2</v>
      </c>
      <c r="F23" s="18">
        <v>2.7322836360130554E-2</v>
      </c>
      <c r="H23" s="23">
        <v>2036</v>
      </c>
      <c r="I23" s="36">
        <v>2.9569989377159045E-2</v>
      </c>
      <c r="J23" s="17">
        <v>3.1366183562912209E-2</v>
      </c>
      <c r="K23" s="17">
        <v>2.9561259386905459E-2</v>
      </c>
      <c r="L23" s="18">
        <v>2.775137074411127E-2</v>
      </c>
    </row>
    <row r="24" spans="2:12" x14ac:dyDescent="0.25">
      <c r="B24" s="23">
        <v>2037</v>
      </c>
      <c r="C24" s="36">
        <v>2.8196944970645843E-2</v>
      </c>
      <c r="D24" s="17">
        <v>3.0292126175657685E-2</v>
      </c>
      <c r="E24" s="17">
        <v>2.8190222632792583E-2</v>
      </c>
      <c r="F24" s="18">
        <v>2.6177724536512237E-2</v>
      </c>
      <c r="H24" s="23">
        <v>2037</v>
      </c>
      <c r="I24" s="36">
        <v>2.8567322859667899E-2</v>
      </c>
      <c r="J24" s="17">
        <v>3.0664541554060731E-2</v>
      </c>
      <c r="K24" s="17">
        <v>2.8560070093328171E-2</v>
      </c>
      <c r="L24" s="18">
        <v>2.6544990705207772E-2</v>
      </c>
    </row>
    <row r="25" spans="2:12" x14ac:dyDescent="0.25">
      <c r="B25" s="23">
        <v>2038</v>
      </c>
      <c r="C25" s="36">
        <v>2.8125224720502606E-2</v>
      </c>
      <c r="D25" s="17">
        <v>3.0458191359913789E-2</v>
      </c>
      <c r="E25" s="17">
        <v>2.811872027931317E-2</v>
      </c>
      <c r="F25" s="18">
        <v>2.5711515574414978E-2</v>
      </c>
      <c r="H25" s="23">
        <v>2038</v>
      </c>
      <c r="I25" s="36">
        <v>2.8487910003943462E-2</v>
      </c>
      <c r="J25" s="17">
        <v>3.0823116022302699E-2</v>
      </c>
      <c r="K25" s="17">
        <v>2.8480885903676478E-2</v>
      </c>
      <c r="L25" s="18">
        <v>2.6070766437003456E-2</v>
      </c>
    </row>
    <row r="26" spans="2:12" x14ac:dyDescent="0.25">
      <c r="B26" s="23">
        <v>2039</v>
      </c>
      <c r="C26" s="36">
        <v>2.8202926086230207E-2</v>
      </c>
      <c r="D26" s="17">
        <v>3.0810546139475425E-2</v>
      </c>
      <c r="E26" s="17">
        <v>2.8196312835171211E-2</v>
      </c>
      <c r="F26" s="18">
        <v>2.5556482709962802E-2</v>
      </c>
      <c r="H26" s="23">
        <v>2039</v>
      </c>
      <c r="I26" s="36">
        <v>2.8573333786150901E-2</v>
      </c>
      <c r="J26" s="17">
        <v>3.1183540177710523E-2</v>
      </c>
      <c r="K26" s="17">
        <v>2.8566197687027506E-2</v>
      </c>
      <c r="L26" s="18">
        <v>2.5923193023520419E-2</v>
      </c>
    </row>
    <row r="27" spans="2:12" x14ac:dyDescent="0.25">
      <c r="B27" s="23">
        <v>2040</v>
      </c>
      <c r="C27" s="36">
        <v>2.7054318744825556E-2</v>
      </c>
      <c r="D27" s="17">
        <v>3.0014817167842711E-2</v>
      </c>
      <c r="E27" s="17">
        <v>2.7049553012495897E-2</v>
      </c>
      <c r="F27" s="18">
        <v>2.4232281555164326E-2</v>
      </c>
      <c r="H27" s="23">
        <v>2040</v>
      </c>
      <c r="I27" s="36">
        <v>2.7351941345479469E-2</v>
      </c>
      <c r="J27" s="17">
        <v>3.0314964398531208E-2</v>
      </c>
      <c r="K27" s="17">
        <v>2.7346678265300461E-2</v>
      </c>
      <c r="L27" s="18">
        <v>2.452634206054638E-2</v>
      </c>
    </row>
    <row r="28" spans="2:12" x14ac:dyDescent="0.25">
      <c r="B28" s="23">
        <v>2041</v>
      </c>
      <c r="C28" s="36">
        <v>2.5802428741091843E-2</v>
      </c>
      <c r="D28" s="17">
        <v>2.8859002501843145E-2</v>
      </c>
      <c r="E28" s="17">
        <v>2.580002306242779E-2</v>
      </c>
      <c r="F28" s="18">
        <v>2.2779845359264028E-2</v>
      </c>
      <c r="H28" s="23">
        <v>2041</v>
      </c>
      <c r="I28" s="36">
        <v>2.6004843406593814E-2</v>
      </c>
      <c r="J28" s="17">
        <v>2.9063431061829847E-2</v>
      </c>
      <c r="K28" s="17">
        <v>2.6001975714228021E-2</v>
      </c>
      <c r="L28" s="18">
        <v>2.2979240736159312E-2</v>
      </c>
    </row>
    <row r="29" spans="2:12" x14ac:dyDescent="0.25">
      <c r="B29" s="23">
        <v>2042</v>
      </c>
      <c r="C29" s="36">
        <v>2.5344734547083636E-2</v>
      </c>
      <c r="D29" s="17">
        <v>2.8402000549514028E-2</v>
      </c>
      <c r="E29" s="17">
        <v>2.534315841435486E-2</v>
      </c>
      <c r="F29" s="18">
        <v>2.2309552438980251E-2</v>
      </c>
      <c r="H29" s="23">
        <v>2042</v>
      </c>
      <c r="I29" s="36">
        <v>2.551289365059306E-2</v>
      </c>
      <c r="J29" s="17">
        <v>2.8571977962848383E-2</v>
      </c>
      <c r="K29" s="17">
        <v>2.5510871535322499E-2</v>
      </c>
      <c r="L29" s="18">
        <v>2.247490451039158E-2</v>
      </c>
    </row>
    <row r="30" spans="2:12" x14ac:dyDescent="0.25">
      <c r="B30" s="23">
        <v>2043</v>
      </c>
      <c r="C30" s="36">
        <v>2.4342986513133935E-2</v>
      </c>
      <c r="D30" s="17">
        <v>2.7394336475133452E-2</v>
      </c>
      <c r="E30" s="17">
        <v>2.4341723547645522E-2</v>
      </c>
      <c r="F30" s="18">
        <v>2.1300922757954144E-2</v>
      </c>
      <c r="H30" s="23">
        <v>2043</v>
      </c>
      <c r="I30" s="36">
        <v>2.4493375154914565E-2</v>
      </c>
      <c r="J30" s="17">
        <v>2.7546503006645295E-2</v>
      </c>
      <c r="K30" s="17">
        <v>2.4491695631410293E-2</v>
      </c>
      <c r="L30" s="18">
        <v>2.1448588493983456E-2</v>
      </c>
    </row>
    <row r="31" spans="2:12" x14ac:dyDescent="0.25">
      <c r="B31" s="23">
        <v>2044</v>
      </c>
      <c r="C31" s="36">
        <v>2.3755337938341725E-2</v>
      </c>
      <c r="D31" s="17">
        <v>2.6881766685445063E-2</v>
      </c>
      <c r="E31" s="17">
        <v>2.3754311238226133E-2</v>
      </c>
      <c r="F31" s="18">
        <v>2.070642474817852E-2</v>
      </c>
      <c r="H31" s="23">
        <v>2044</v>
      </c>
      <c r="I31" s="36">
        <v>2.388948952221881E-2</v>
      </c>
      <c r="J31" s="17">
        <v>2.7017685364208566E-2</v>
      </c>
      <c r="K31" s="17">
        <v>2.3888077702359789E-2</v>
      </c>
      <c r="L31" s="18">
        <v>2.0837929495702401E-2</v>
      </c>
    </row>
    <row r="32" spans="2:12" x14ac:dyDescent="0.25">
      <c r="B32" s="23">
        <v>2045</v>
      </c>
      <c r="C32" s="36">
        <v>2.3279059535093349E-2</v>
      </c>
      <c r="D32" s="17">
        <v>2.631248950441889E-2</v>
      </c>
      <c r="E32" s="17">
        <v>2.3278265244051077E-2</v>
      </c>
      <c r="F32" s="18">
        <v>2.0227550150379914E-2</v>
      </c>
      <c r="H32" s="23">
        <v>2045</v>
      </c>
      <c r="I32" s="36">
        <v>2.3398035532838257E-2</v>
      </c>
      <c r="J32" s="17">
        <v>2.6433186813575427E-2</v>
      </c>
      <c r="K32" s="17">
        <v>2.339688390063821E-2</v>
      </c>
      <c r="L32" s="18">
        <v>2.034394907542425E-2</v>
      </c>
    </row>
    <row r="33" spans="2:12" x14ac:dyDescent="0.25">
      <c r="B33" s="23">
        <v>2046</v>
      </c>
      <c r="C33" s="36">
        <v>2.2200155935288457E-2</v>
      </c>
      <c r="D33" s="17">
        <v>2.521962821449919E-2</v>
      </c>
      <c r="E33" s="17">
        <v>2.2199694073255616E-2</v>
      </c>
      <c r="F33" s="18">
        <v>1.9150762544151823E-2</v>
      </c>
      <c r="H33" s="23">
        <v>2046</v>
      </c>
      <c r="I33" s="36">
        <v>2.2313639867710178E-2</v>
      </c>
      <c r="J33" s="17">
        <v>2.5334673628605309E-2</v>
      </c>
      <c r="K33" s="17">
        <v>2.2312662718689813E-2</v>
      </c>
      <c r="L33" s="18">
        <v>1.9261496844944714E-2</v>
      </c>
    </row>
    <row r="34" spans="2:12" x14ac:dyDescent="0.25">
      <c r="B34" s="23">
        <v>2047</v>
      </c>
      <c r="C34" s="36">
        <v>2.2138704016012145E-2</v>
      </c>
      <c r="D34" s="17">
        <v>2.514464198874089E-2</v>
      </c>
      <c r="E34" s="17">
        <v>2.213813865607106E-2</v>
      </c>
      <c r="F34" s="18">
        <v>1.9090479588920406E-2</v>
      </c>
      <c r="H34" s="23">
        <v>2047</v>
      </c>
      <c r="I34" s="36">
        <v>2.2246848898529681E-2</v>
      </c>
      <c r="J34" s="17">
        <v>2.5254342850174583E-2</v>
      </c>
      <c r="K34" s="17">
        <v>2.2245815836205995E-2</v>
      </c>
      <c r="L34" s="18">
        <v>1.9195961383595472E-2</v>
      </c>
    </row>
    <row r="35" spans="2:12" x14ac:dyDescent="0.25">
      <c r="B35" s="23">
        <v>2048</v>
      </c>
      <c r="C35" s="36">
        <v>2.1737408703166095E-2</v>
      </c>
      <c r="D35" s="17">
        <v>2.4799377720552407E-2</v>
      </c>
      <c r="E35" s="17">
        <v>2.173681000212957E-2</v>
      </c>
      <c r="F35" s="18">
        <v>1.8693755339513896E-2</v>
      </c>
      <c r="H35" s="23">
        <v>2048</v>
      </c>
      <c r="I35" s="36">
        <v>2.1839221932259179E-2</v>
      </c>
      <c r="J35" s="17">
        <v>2.490274016651628E-2</v>
      </c>
      <c r="K35" s="17">
        <v>2.1838173815152295E-2</v>
      </c>
      <c r="L35" s="18">
        <v>1.8792948139390031E-2</v>
      </c>
    </row>
    <row r="36" spans="2:12" x14ac:dyDescent="0.25">
      <c r="B36" s="23">
        <v>2049</v>
      </c>
      <c r="C36" s="36">
        <v>2.1774199629500224E-2</v>
      </c>
      <c r="D36" s="17">
        <v>2.4815371895067884E-2</v>
      </c>
      <c r="E36" s="17">
        <v>2.1773419954649986E-2</v>
      </c>
      <c r="F36" s="18">
        <v>1.8735758832840288E-2</v>
      </c>
      <c r="H36" s="23">
        <v>2049</v>
      </c>
      <c r="I36" s="36">
        <v>2.1867629573127267E-2</v>
      </c>
      <c r="J36" s="17">
        <v>2.4910386993391542E-2</v>
      </c>
      <c r="K36" s="17">
        <v>2.1866496560710713E-2</v>
      </c>
      <c r="L36" s="18">
        <v>1.8826710444627137E-2</v>
      </c>
    </row>
    <row r="37" spans="2:12" x14ac:dyDescent="0.25">
      <c r="B37" s="23">
        <v>2050</v>
      </c>
      <c r="C37" s="36">
        <v>2.1181130291712869E-2</v>
      </c>
      <c r="D37" s="17">
        <v>2.4195739502914426E-2</v>
      </c>
      <c r="E37" s="17">
        <v>2.1180458741891561E-2</v>
      </c>
      <c r="F37" s="18">
        <v>1.8154976968541181E-2</v>
      </c>
      <c r="H37" s="23">
        <v>2050</v>
      </c>
      <c r="I37" s="36">
        <v>2.1268222148472793E-2</v>
      </c>
      <c r="J37" s="17">
        <v>2.4284369113057203E-2</v>
      </c>
      <c r="K37" s="17">
        <v>2.1267156389750408E-2</v>
      </c>
      <c r="L37" s="18">
        <v>1.8239539968512464E-2</v>
      </c>
    </row>
    <row r="38" spans="2:12" x14ac:dyDescent="0.25">
      <c r="B38" s="23">
        <v>2051</v>
      </c>
      <c r="C38" s="36">
        <v>2.1063019605552347E-2</v>
      </c>
      <c r="D38" s="17">
        <v>2.4120572651659122E-2</v>
      </c>
      <c r="E38" s="17">
        <v>2.1062300059762062E-2</v>
      </c>
      <c r="F38" s="18">
        <v>1.804656763194723E-2</v>
      </c>
      <c r="H38" s="23">
        <v>2051</v>
      </c>
      <c r="I38" s="36">
        <v>2.1143579601257789E-2</v>
      </c>
      <c r="J38" s="17">
        <v>2.420267772458673E-2</v>
      </c>
      <c r="K38" s="17">
        <v>2.114243416100825E-2</v>
      </c>
      <c r="L38" s="18">
        <v>1.8124623825792385E-2</v>
      </c>
    </row>
    <row r="39" spans="2:12" x14ac:dyDescent="0.25">
      <c r="B39" s="23">
        <v>2052</v>
      </c>
      <c r="C39" s="36">
        <v>2.1123086346946929E-2</v>
      </c>
      <c r="D39" s="17">
        <v>2.4149803307515816E-2</v>
      </c>
      <c r="E39" s="17">
        <v>2.1122249943723803E-2</v>
      </c>
      <c r="F39" s="18">
        <v>1.8049654486972599E-2</v>
      </c>
      <c r="H39" s="23">
        <v>2052</v>
      </c>
      <c r="I39" s="36">
        <v>2.1192960623947377E-2</v>
      </c>
      <c r="J39" s="17">
        <v>2.4221212093139988E-2</v>
      </c>
      <c r="K39" s="17">
        <v>2.1194339146895613E-2</v>
      </c>
      <c r="L39" s="18">
        <v>1.8117073703448616E-2</v>
      </c>
    </row>
    <row r="40" spans="2:12" x14ac:dyDescent="0.25">
      <c r="B40" s="23">
        <v>2053</v>
      </c>
      <c r="C40" s="36">
        <v>2.0971790948385305E-2</v>
      </c>
      <c r="D40" s="17">
        <v>2.4032698639576022E-2</v>
      </c>
      <c r="E40" s="17">
        <v>2.0970998862003487E-2</v>
      </c>
      <c r="F40" s="18">
        <v>1.7983727452734133E-2</v>
      </c>
      <c r="H40" s="23">
        <v>2053</v>
      </c>
      <c r="I40" s="36">
        <v>2.1022495776357397E-2</v>
      </c>
      <c r="J40" s="17">
        <v>2.4084953841014167E-2</v>
      </c>
      <c r="K40" s="17">
        <v>2.1034497853017697E-2</v>
      </c>
      <c r="L40" s="18">
        <v>1.8032095726835173E-2</v>
      </c>
    </row>
    <row r="41" spans="2:12" x14ac:dyDescent="0.25">
      <c r="B41" s="23">
        <v>2054</v>
      </c>
      <c r="C41" s="36">
        <v>2.1093053851887422E-2</v>
      </c>
      <c r="D41" s="17">
        <v>2.4118688220065021E-2</v>
      </c>
      <c r="E41" s="17">
        <v>2.1092216121310736E-2</v>
      </c>
      <c r="F41" s="18">
        <v>1.8053861202482979E-2</v>
      </c>
      <c r="H41" s="23">
        <v>2054</v>
      </c>
      <c r="I41" s="36">
        <v>2.1121835903927355E-2</v>
      </c>
      <c r="J41" s="17">
        <v>2.4149012302185024E-2</v>
      </c>
      <c r="K41" s="17">
        <v>2.1147076956698374E-2</v>
      </c>
      <c r="L41" s="18">
        <v>1.8080438894281903E-2</v>
      </c>
    </row>
    <row r="42" spans="2:12" x14ac:dyDescent="0.25">
      <c r="B42" s="23">
        <v>2055</v>
      </c>
      <c r="C42" s="36">
        <v>2.1410152519464321E-2</v>
      </c>
      <c r="D42" s="17">
        <v>2.4460495612449229E-2</v>
      </c>
      <c r="E42" s="17">
        <v>2.1409291679650444E-2</v>
      </c>
      <c r="F42" s="18">
        <v>1.839139340506768E-2</v>
      </c>
      <c r="H42" s="23">
        <v>2055</v>
      </c>
      <c r="I42" s="36">
        <v>2.1417744723826848E-2</v>
      </c>
      <c r="J42" s="17">
        <v>2.4469611112099887E-2</v>
      </c>
      <c r="K42" s="17">
        <v>2.1457454449139268E-2</v>
      </c>
      <c r="L42" s="18">
        <v>1.8396936525422625E-2</v>
      </c>
    </row>
    <row r="43" spans="2:12" x14ac:dyDescent="0.25">
      <c r="B43" s="23">
        <v>2056</v>
      </c>
      <c r="C43" s="36">
        <v>2.0824662455010357E-2</v>
      </c>
      <c r="D43" s="17">
        <v>2.3834270753072095E-2</v>
      </c>
      <c r="E43" s="17">
        <v>2.0824132953855656E-2</v>
      </c>
      <c r="F43" s="18">
        <v>1.7765449738840866E-2</v>
      </c>
      <c r="H43" s="23">
        <v>2056</v>
      </c>
      <c r="I43" s="36">
        <v>2.0810369875467361E-2</v>
      </c>
      <c r="J43" s="17">
        <v>2.3821552496135601E-2</v>
      </c>
      <c r="K43" s="17">
        <v>2.0866662292914118E-2</v>
      </c>
      <c r="L43" s="18">
        <v>1.7749186836663267E-2</v>
      </c>
    </row>
    <row r="44" spans="2:12" x14ac:dyDescent="0.25">
      <c r="B44" s="23">
        <v>2057</v>
      </c>
      <c r="C44" s="36">
        <v>2.0843818398014191E-2</v>
      </c>
      <c r="D44" s="17">
        <v>2.3871079127103068E-2</v>
      </c>
      <c r="E44" s="17">
        <v>2.0843566719707551E-2</v>
      </c>
      <c r="F44" s="18">
        <v>1.7810993459811852E-2</v>
      </c>
      <c r="H44" s="23">
        <v>2057</v>
      </c>
      <c r="I44" s="36">
        <v>2.0810970325736866E-2</v>
      </c>
      <c r="J44" s="17">
        <v>2.3839811187802429E-2</v>
      </c>
      <c r="K44" s="17">
        <v>2.088772487255941E-2</v>
      </c>
      <c r="L44" s="18">
        <v>1.777628701871703E-2</v>
      </c>
    </row>
    <row r="45" spans="2:12" x14ac:dyDescent="0.25">
      <c r="B45" s="23">
        <v>2058</v>
      </c>
      <c r="C45" s="36">
        <v>2.0795016506893749E-2</v>
      </c>
      <c r="D45" s="17">
        <v>2.3835265555218088E-2</v>
      </c>
      <c r="E45" s="17">
        <v>2.0794892679038224E-2</v>
      </c>
      <c r="F45" s="18">
        <v>1.772703587629576E-2</v>
      </c>
      <c r="H45" s="23">
        <v>2058</v>
      </c>
      <c r="I45" s="36">
        <v>2.0746611311023067E-2</v>
      </c>
      <c r="J45" s="17">
        <v>2.3788448171954135E-2</v>
      </c>
      <c r="K45" s="17">
        <v>2.0836869878453346E-2</v>
      </c>
      <c r="L45" s="18">
        <v>1.7676853482886834E-2</v>
      </c>
    </row>
    <row r="46" spans="2:12" x14ac:dyDescent="0.25">
      <c r="B46" s="23">
        <v>2059</v>
      </c>
      <c r="C46" s="36">
        <v>2.0855247049554437E-2</v>
      </c>
      <c r="D46" s="17">
        <v>2.3904822573390216E-2</v>
      </c>
      <c r="E46" s="17">
        <v>2.0855204148722217E-2</v>
      </c>
      <c r="F46" s="18">
        <v>1.7817181408154248E-2</v>
      </c>
      <c r="H46" s="23">
        <v>2059</v>
      </c>
      <c r="I46" s="36">
        <v>2.0793256233988977E-2</v>
      </c>
      <c r="J46" s="17">
        <v>2.3844414480385989E-2</v>
      </c>
      <c r="K46" s="17">
        <v>2.0894818157598527E-2</v>
      </c>
      <c r="L46" s="18">
        <v>1.7753495185930612E-2</v>
      </c>
    </row>
    <row r="47" spans="2:12" x14ac:dyDescent="0.25">
      <c r="B47" s="23">
        <v>2060</v>
      </c>
      <c r="C47" s="36">
        <v>2.0585633284736948E-2</v>
      </c>
      <c r="D47" s="17">
        <v>2.3640019444341576E-2</v>
      </c>
      <c r="E47" s="17">
        <v>2.0585730639844035E-2</v>
      </c>
      <c r="F47" s="18">
        <v>1.7578843607985117E-2</v>
      </c>
      <c r="H47" s="23">
        <v>2060</v>
      </c>
      <c r="I47" s="36">
        <v>2.0511171148400731E-2</v>
      </c>
      <c r="J47" s="17">
        <v>2.356716633896383E-2</v>
      </c>
      <c r="K47" s="17">
        <v>2.0622835004090456E-2</v>
      </c>
      <c r="L47" s="18">
        <v>1.7502725552766663E-2</v>
      </c>
    </row>
    <row r="48" spans="2:12" x14ac:dyDescent="0.25">
      <c r="B48" s="23">
        <f>B47+1</f>
        <v>2061</v>
      </c>
      <c r="C48" s="36">
        <v>2.0367372859033228E-2</v>
      </c>
      <c r="D48" s="17">
        <v>2.3419555356055E-2</v>
      </c>
      <c r="E48" s="17">
        <v>2.0367601471597663E-2</v>
      </c>
      <c r="F48" s="18">
        <v>1.7337692686298922E-2</v>
      </c>
      <c r="H48" s="23">
        <f>H47+1</f>
        <v>2061</v>
      </c>
      <c r="I48" s="36">
        <v>2.0283007484461768E-2</v>
      </c>
      <c r="J48" s="17">
        <v>2.3336826382225784E-2</v>
      </c>
      <c r="K48" s="17">
        <v>2.0403515001060635E-2</v>
      </c>
      <c r="L48" s="18">
        <v>1.7251689180640684E-2</v>
      </c>
    </row>
    <row r="49" spans="2:12" x14ac:dyDescent="0.25">
      <c r="B49" s="23">
        <f t="shared" ref="B49:B57" si="0">B48+1</f>
        <v>2062</v>
      </c>
      <c r="C49" s="36">
        <v>2.0249018894924919E-2</v>
      </c>
      <c r="D49" s="17">
        <v>2.3246934302298961E-2</v>
      </c>
      <c r="E49" s="17">
        <v>2.0249355640005628E-2</v>
      </c>
      <c r="F49" s="18">
        <v>1.7200147751578632E-2</v>
      </c>
      <c r="H49" s="23">
        <f t="shared" ref="H49:H57" si="1">H48+1</f>
        <v>2062</v>
      </c>
      <c r="I49" s="36">
        <v>2.0157814122375717E-2</v>
      </c>
      <c r="J49" s="17">
        <v>2.3157381858468717E-2</v>
      </c>
      <c r="K49" s="17">
        <v>2.028526252631524E-2</v>
      </c>
      <c r="L49" s="18">
        <v>1.7107311806868308E-2</v>
      </c>
    </row>
    <row r="50" spans="2:12" x14ac:dyDescent="0.25">
      <c r="B50" s="23">
        <f t="shared" si="0"/>
        <v>2063</v>
      </c>
      <c r="C50" s="36">
        <v>2.0067495549347836E-2</v>
      </c>
      <c r="D50" s="17">
        <v>2.3112001654541192E-2</v>
      </c>
      <c r="E50" s="17">
        <v>2.0067951440751353E-2</v>
      </c>
      <c r="F50" s="18">
        <v>1.7054955283392292E-2</v>
      </c>
      <c r="H50" s="23">
        <f t="shared" si="1"/>
        <v>2063</v>
      </c>
      <c r="I50" s="36">
        <v>1.9972105886832736E-2</v>
      </c>
      <c r="J50" s="17">
        <v>2.3018281372142013E-2</v>
      </c>
      <c r="K50" s="17">
        <v>2.0106312083704836E-2</v>
      </c>
      <c r="L50" s="18">
        <v>1.6957921635216033E-2</v>
      </c>
    </row>
    <row r="51" spans="2:12" x14ac:dyDescent="0.25">
      <c r="B51" s="23">
        <f t="shared" si="0"/>
        <v>2064</v>
      </c>
      <c r="C51" s="36">
        <v>1.9824127370824174E-2</v>
      </c>
      <c r="D51" s="17">
        <v>2.2858064192978977E-2</v>
      </c>
      <c r="E51" s="17">
        <v>1.9824723414090251E-2</v>
      </c>
      <c r="F51" s="18">
        <v>1.6797477359754343E-2</v>
      </c>
      <c r="H51" s="23">
        <f t="shared" si="1"/>
        <v>2064</v>
      </c>
      <c r="I51" s="36">
        <v>1.9726532979713607E-2</v>
      </c>
      <c r="J51" s="17">
        <v>2.2762169213496719E-2</v>
      </c>
      <c r="K51" s="17">
        <v>1.986664047212594E-2</v>
      </c>
      <c r="L51" s="18">
        <v>1.6698197173143692E-2</v>
      </c>
    </row>
    <row r="52" spans="2:12" x14ac:dyDescent="0.25">
      <c r="B52" s="23">
        <f t="shared" si="0"/>
        <v>2065</v>
      </c>
      <c r="C52" s="36">
        <v>1.9458945077250878E-2</v>
      </c>
      <c r="D52" s="17">
        <v>2.2525120091674289E-2</v>
      </c>
      <c r="E52" s="17">
        <v>1.9459724601736506E-2</v>
      </c>
      <c r="F52" s="18">
        <v>1.6421867524867073E-2</v>
      </c>
      <c r="H52" s="23">
        <f t="shared" si="1"/>
        <v>2065</v>
      </c>
      <c r="I52" s="36">
        <v>1.9360046604697922E-2</v>
      </c>
      <c r="J52" s="17">
        <v>2.2427967630715528E-2</v>
      </c>
      <c r="K52" s="17">
        <v>1.9506104542811764E-2</v>
      </c>
      <c r="L52" s="18">
        <v>1.6321217107012176E-2</v>
      </c>
    </row>
    <row r="53" spans="2:12" x14ac:dyDescent="0.25">
      <c r="B53" s="23">
        <f t="shared" si="0"/>
        <v>2066</v>
      </c>
      <c r="C53" s="36">
        <v>1.8968317153908343E-2</v>
      </c>
      <c r="D53" s="17">
        <v>2.2016688314067112E-2</v>
      </c>
      <c r="E53" s="17">
        <v>1.896933852813909E-2</v>
      </c>
      <c r="F53" s="18">
        <v>1.5976635173849063E-2</v>
      </c>
      <c r="H53" s="23">
        <f t="shared" si="1"/>
        <v>2066</v>
      </c>
      <c r="I53" s="36">
        <v>1.8868434411469792E-2</v>
      </c>
      <c r="J53" s="17">
        <v>2.191861741216905E-2</v>
      </c>
      <c r="K53" s="17">
        <v>1.9021733100036853E-2</v>
      </c>
      <c r="L53" s="18">
        <v>1.5874910670909737E-2</v>
      </c>
    </row>
    <row r="54" spans="2:12" x14ac:dyDescent="0.25">
      <c r="B54" s="23">
        <f t="shared" si="0"/>
        <v>2067</v>
      </c>
      <c r="C54" s="36">
        <v>1.9209414048956264E-2</v>
      </c>
      <c r="D54" s="17">
        <v>2.2236170009797274E-2</v>
      </c>
      <c r="E54" s="17">
        <v>1.9210402432243256E-2</v>
      </c>
      <c r="F54" s="18">
        <v>1.6162093284915802E-2</v>
      </c>
      <c r="H54" s="23">
        <f t="shared" si="1"/>
        <v>2067</v>
      </c>
      <c r="I54" s="36">
        <v>1.9109851964594693E-2</v>
      </c>
      <c r="J54" s="17">
        <v>2.2138399765915473E-2</v>
      </c>
      <c r="K54" s="17">
        <v>1.9264687729644958E-2</v>
      </c>
      <c r="L54" s="18">
        <v>1.6060680470008082E-2</v>
      </c>
    </row>
    <row r="55" spans="2:12" x14ac:dyDescent="0.25">
      <c r="B55" s="23">
        <f t="shared" si="0"/>
        <v>2068</v>
      </c>
      <c r="C55" s="36">
        <v>1.9393780999960919E-2</v>
      </c>
      <c r="D55" s="17">
        <v>2.2443228744472687E-2</v>
      </c>
      <c r="E55" s="17">
        <v>1.9394742732598669E-2</v>
      </c>
      <c r="F55" s="18">
        <v>1.6342626964678031E-2</v>
      </c>
      <c r="H55" s="23">
        <f t="shared" si="1"/>
        <v>2068</v>
      </c>
      <c r="I55" s="36">
        <v>1.9294465933220595E-2</v>
      </c>
      <c r="J55" s="17">
        <v>2.2345683048285547E-2</v>
      </c>
      <c r="K55" s="17">
        <v>1.9448267788820139E-2</v>
      </c>
      <c r="L55" s="18">
        <v>1.6241455233930502E-2</v>
      </c>
    </row>
    <row r="56" spans="2:12" x14ac:dyDescent="0.25">
      <c r="B56" s="23">
        <f t="shared" si="0"/>
        <v>2069</v>
      </c>
      <c r="C56" s="36">
        <v>1.9290594720026144E-2</v>
      </c>
      <c r="D56" s="17">
        <v>2.2312599707857705E-2</v>
      </c>
      <c r="E56" s="17">
        <v>1.9291600241402529E-2</v>
      </c>
      <c r="F56" s="18">
        <v>1.624344493700991E-2</v>
      </c>
      <c r="H56" s="23">
        <f t="shared" si="1"/>
        <v>2069</v>
      </c>
      <c r="I56" s="36">
        <v>1.919112316386351E-2</v>
      </c>
      <c r="J56" s="17">
        <v>2.2214918201555633E-2</v>
      </c>
      <c r="K56" s="17">
        <v>1.9346163400114191E-2</v>
      </c>
      <c r="L56" s="18">
        <v>1.6142067087129952E-2</v>
      </c>
    </row>
    <row r="57" spans="2:12" ht="15.75" thickBot="1" x14ac:dyDescent="0.3">
      <c r="B57" s="24">
        <f t="shared" si="0"/>
        <v>2070</v>
      </c>
      <c r="C57" s="38">
        <v>2.0516132553182853E-2</v>
      </c>
      <c r="D57" s="20">
        <v>2.3552894880242592E-2</v>
      </c>
      <c r="E57" s="20">
        <v>2.0516795849813585E-2</v>
      </c>
      <c r="F57" s="21">
        <v>1.7470842132356834E-2</v>
      </c>
      <c r="H57" s="24">
        <f t="shared" si="1"/>
        <v>2070</v>
      </c>
      <c r="I57" s="38">
        <v>2.041870392509515E-2</v>
      </c>
      <c r="J57" s="20">
        <v>2.3457085518092669E-2</v>
      </c>
      <c r="K57" s="20">
        <v>2.0570012901926171E-2</v>
      </c>
      <c r="L57" s="21">
        <v>1.7371647600739948E-2</v>
      </c>
    </row>
    <row r="58" spans="2:12" x14ac:dyDescent="0.25">
      <c r="C58" s="12"/>
    </row>
    <row r="59" spans="2:12" x14ac:dyDescent="0.25">
      <c r="C59" s="12"/>
    </row>
    <row r="60" spans="2:12" x14ac:dyDescent="0.25">
      <c r="C60" s="12"/>
    </row>
    <row r="61" spans="2:12" x14ac:dyDescent="0.25">
      <c r="C61" s="12"/>
      <c r="E61" s="442"/>
      <c r="F61" s="442"/>
    </row>
    <row r="62" spans="2:12" x14ac:dyDescent="0.25">
      <c r="C62" s="12"/>
    </row>
    <row r="63" spans="2:12" x14ac:dyDescent="0.25">
      <c r="C63" s="12"/>
    </row>
    <row r="64" spans="2:12" x14ac:dyDescent="0.25">
      <c r="C64" s="12"/>
    </row>
    <row r="65" spans="3:3" x14ac:dyDescent="0.25">
      <c r="C65" s="12"/>
    </row>
    <row r="66" spans="3:3" x14ac:dyDescent="0.25">
      <c r="C66" s="12"/>
    </row>
    <row r="67" spans="3:3" x14ac:dyDescent="0.25">
      <c r="C67" s="12"/>
    </row>
  </sheetData>
  <mergeCells count="4">
    <mergeCell ref="B4:B5"/>
    <mergeCell ref="C4:F4"/>
    <mergeCell ref="H4:H5"/>
    <mergeCell ref="I4:L4"/>
  </mergeCells>
  <pageMargins left="0.78740157499999996" right="0.78740157499999996" top="0.984251969" bottom="0.984251969" header="0.4921259845" footer="0.4921259845"/>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O67"/>
  <sheetViews>
    <sheetView workbookViewId="0">
      <selection activeCell="B10" sqref="B10:L10"/>
    </sheetView>
  </sheetViews>
  <sheetFormatPr baseColWidth="10" defaultColWidth="10.85546875" defaultRowHeight="15" x14ac:dyDescent="0.25"/>
  <cols>
    <col min="1" max="1" width="3" style="10" customWidth="1"/>
    <col min="2" max="2" width="10.85546875" style="10"/>
    <col min="3" max="12" width="13.5703125" style="10" customWidth="1"/>
    <col min="13" max="16384" width="10.85546875" style="10"/>
  </cols>
  <sheetData>
    <row r="1" spans="2:15" ht="23.25" x14ac:dyDescent="0.35">
      <c r="B1" s="59" t="s">
        <v>67</v>
      </c>
      <c r="C1" s="59"/>
      <c r="D1" s="59"/>
      <c r="E1" s="59"/>
      <c r="F1" s="59"/>
      <c r="G1" s="59"/>
    </row>
    <row r="2" spans="2:15" ht="15" customHeight="1" x14ac:dyDescent="0.35">
      <c r="B2" s="60"/>
      <c r="C2" s="59"/>
      <c r="D2" s="59"/>
      <c r="E2" s="59"/>
      <c r="F2" s="59"/>
      <c r="G2" s="59"/>
    </row>
    <row r="3" spans="2:15" ht="15.75" thickBot="1" x14ac:dyDescent="0.3"/>
    <row r="4" spans="2:15" s="50" customFormat="1" ht="21.75" customHeight="1" x14ac:dyDescent="0.2">
      <c r="B4" s="406" t="s">
        <v>0</v>
      </c>
      <c r="C4" s="411" t="s">
        <v>7</v>
      </c>
      <c r="D4" s="412"/>
      <c r="E4" s="412"/>
      <c r="F4" s="412"/>
      <c r="G4" s="413"/>
      <c r="H4" s="414" t="s">
        <v>10</v>
      </c>
      <c r="I4" s="414"/>
      <c r="J4" s="412"/>
      <c r="K4" s="412"/>
      <c r="L4" s="415"/>
    </row>
    <row r="5" spans="2:15" s="50" customFormat="1" ht="36" customHeight="1" thickBot="1" x14ac:dyDescent="0.25">
      <c r="B5" s="407"/>
      <c r="C5" s="51"/>
      <c r="D5" s="54" t="str">
        <f>F5&amp;" CSR"</f>
        <v>Sc_0,7% CSR</v>
      </c>
      <c r="E5" s="54" t="s">
        <v>9</v>
      </c>
      <c r="F5" s="201" t="s">
        <v>76</v>
      </c>
      <c r="G5" s="55" t="s">
        <v>87</v>
      </c>
      <c r="H5" s="51"/>
      <c r="I5" s="54" t="s">
        <v>8</v>
      </c>
      <c r="J5" s="54" t="s">
        <v>9</v>
      </c>
      <c r="K5" s="201" t="s">
        <v>76</v>
      </c>
      <c r="L5" s="57" t="s">
        <v>87</v>
      </c>
    </row>
    <row r="6" spans="2:15" x14ac:dyDescent="0.25">
      <c r="B6" s="214">
        <v>2019</v>
      </c>
      <c r="C6" s="209"/>
      <c r="D6" s="210"/>
      <c r="E6" s="210"/>
      <c r="F6" s="210"/>
      <c r="G6" s="211"/>
      <c r="H6" s="212"/>
      <c r="I6" s="212"/>
      <c r="J6" s="210"/>
      <c r="K6" s="210"/>
      <c r="L6" s="213"/>
      <c r="N6" s="239"/>
      <c r="O6" s="241"/>
    </row>
    <row r="7" spans="2:15" x14ac:dyDescent="0.25">
      <c r="B7" s="22">
        <v>2020</v>
      </c>
      <c r="C7" s="34"/>
      <c r="D7" s="14">
        <v>1.5865056247988729E-2</v>
      </c>
      <c r="E7" s="14">
        <v>1.5865056247988729E-2</v>
      </c>
      <c r="F7" s="14">
        <v>1.5865056247988729E-2</v>
      </c>
      <c r="G7" s="35">
        <v>1.5865056247988729E-2</v>
      </c>
      <c r="H7" s="25"/>
      <c r="I7" s="25">
        <f>(1+D7)/(1+Prix!I77)-1</f>
        <v>1.1015132366350322E-2</v>
      </c>
      <c r="J7" s="14">
        <f>(1+E7)/(1+Prix!J77)-1</f>
        <v>1.1015132366350322E-2</v>
      </c>
      <c r="K7" s="14">
        <f>(1+F7)/(1+Prix!K77)-1</f>
        <v>1.1015132366350322E-2</v>
      </c>
      <c r="L7" s="15">
        <f>(1+G7)/(1+Prix!L77)-1</f>
        <v>1.1015132366350322E-2</v>
      </c>
      <c r="N7" s="239"/>
      <c r="O7" s="241"/>
    </row>
    <row r="8" spans="2:15" x14ac:dyDescent="0.25">
      <c r="B8" s="22">
        <v>2021</v>
      </c>
      <c r="C8" s="34"/>
      <c r="D8" s="14">
        <v>9.4359801563141943E-3</v>
      </c>
      <c r="E8" s="14">
        <v>9.4359801563141943E-3</v>
      </c>
      <c r="F8" s="14">
        <v>9.4359801563141943E-3</v>
      </c>
      <c r="G8" s="35">
        <v>9.4359801563141943E-3</v>
      </c>
      <c r="H8" s="25"/>
      <c r="I8" s="25">
        <f>(1+D8)/(1+Prix!I78)-1</f>
        <v>-6.8743052910211766E-3</v>
      </c>
      <c r="J8" s="14">
        <f>(1+E8)/(1+Prix!J78)-1</f>
        <v>-6.8743052910211766E-3</v>
      </c>
      <c r="K8" s="14">
        <f>(1+F8)/(1+Prix!K78)-1</f>
        <v>-6.8743052910211766E-3</v>
      </c>
      <c r="L8" s="15">
        <f>(1+G8)/(1+Prix!L78)-1</f>
        <v>-6.8743052910211766E-3</v>
      </c>
      <c r="N8" s="239"/>
      <c r="O8" s="241"/>
    </row>
    <row r="9" spans="2:15" x14ac:dyDescent="0.25">
      <c r="B9" s="22">
        <v>2022</v>
      </c>
      <c r="C9" s="34"/>
      <c r="D9" s="14">
        <v>2.2722239109654208E-2</v>
      </c>
      <c r="E9" s="14">
        <v>2.2722239109654208E-2</v>
      </c>
      <c r="F9" s="14">
        <v>2.2722239109654208E-2</v>
      </c>
      <c r="G9" s="35">
        <v>2.2722239109654208E-2</v>
      </c>
      <c r="H9" s="25"/>
      <c r="I9" s="25">
        <f>(1+D9)/(1+Prix!I79)-1</f>
        <v>-2.8044082196029829E-2</v>
      </c>
      <c r="J9" s="14">
        <f>(1+E9)/(1+Prix!J79)-1</f>
        <v>-2.8044082196029829E-2</v>
      </c>
      <c r="K9" s="14">
        <f>(1+F9)/(1+Prix!K79)-1</f>
        <v>-2.8044082196029829E-2</v>
      </c>
      <c r="L9" s="15">
        <f>(1+G9)/(1+Prix!L79)-1</f>
        <v>-2.8044082196029829E-2</v>
      </c>
      <c r="N9" s="239"/>
      <c r="O9" s="241"/>
    </row>
    <row r="10" spans="2:15" x14ac:dyDescent="0.25">
      <c r="B10" s="22">
        <v>2023</v>
      </c>
      <c r="C10" s="34"/>
      <c r="D10" s="14">
        <v>4.8694242657407516E-2</v>
      </c>
      <c r="E10" s="14">
        <v>4.8694242657407516E-2</v>
      </c>
      <c r="F10" s="14">
        <v>4.8694242657407516E-2</v>
      </c>
      <c r="G10" s="35">
        <v>4.8694242657407516E-2</v>
      </c>
      <c r="H10" s="25"/>
      <c r="I10" s="25">
        <f>(1+D10)/(1+Prix!I80)-1</f>
        <v>-4.9015748223246725E-5</v>
      </c>
      <c r="J10" s="14">
        <f>(1+E10)/(1+Prix!J80)-1</f>
        <v>-4.9015748223246725E-5</v>
      </c>
      <c r="K10" s="14">
        <f>(1+F10)/(1+Prix!K80)-1</f>
        <v>-4.9015748223246725E-5</v>
      </c>
      <c r="L10" s="15">
        <f>(1+G10)/(1+Prix!L80)-1</f>
        <v>-4.9015748223246725E-5</v>
      </c>
      <c r="N10" s="239"/>
      <c r="O10" s="241"/>
    </row>
    <row r="11" spans="2:15" x14ac:dyDescent="0.25">
      <c r="B11" s="23">
        <v>2024</v>
      </c>
      <c r="C11" s="36"/>
      <c r="D11" s="17">
        <v>2.0099999999999996E-2</v>
      </c>
      <c r="E11" s="17">
        <v>2.0099999999999996E-2</v>
      </c>
      <c r="F11" s="17">
        <v>2.0099999999999996E-2</v>
      </c>
      <c r="G11" s="37">
        <v>2.0099999999999996E-2</v>
      </c>
      <c r="H11" s="26"/>
      <c r="I11" s="26">
        <f>(1+D11)/(1+Prix!I81)-1</f>
        <v>9.3031213486804987E-5</v>
      </c>
      <c r="J11" s="17">
        <f>(1+E11)/(1+Prix!J81)-1</f>
        <v>9.3031213486804987E-5</v>
      </c>
      <c r="K11" s="17">
        <f>(1+F11)/(1+Prix!K81)-1</f>
        <v>9.3031213486804987E-5</v>
      </c>
      <c r="L11" s="18">
        <f>(1+G11)/(1+Prix!L81)-1</f>
        <v>9.3031213486804987E-5</v>
      </c>
      <c r="N11" s="239"/>
      <c r="O11" s="241"/>
    </row>
    <row r="12" spans="2:15" x14ac:dyDescent="0.25">
      <c r="B12" s="23">
        <v>2025</v>
      </c>
      <c r="C12" s="36"/>
      <c r="D12" s="17">
        <v>1.286606133156476E-2</v>
      </c>
      <c r="E12" s="17">
        <v>1.286606133156476E-2</v>
      </c>
      <c r="F12" s="17">
        <v>1.286606133156476E-2</v>
      </c>
      <c r="G12" s="37">
        <v>1.286606133156476E-2</v>
      </c>
      <c r="H12" s="26"/>
      <c r="I12" s="26">
        <f>(1+D12)/(1+Prix!I82)-1</f>
        <v>3.4031539375616315E-3</v>
      </c>
      <c r="J12" s="17">
        <f>(1+E12)/(1+Prix!J82)-1</f>
        <v>3.4031539375616315E-3</v>
      </c>
      <c r="K12" s="17">
        <f>(1+F12)/(1+Prix!K82)-1</f>
        <v>3.4031539375616315E-3</v>
      </c>
      <c r="L12" s="18">
        <f>(1+G12)/(1+Prix!L82)-1</f>
        <v>3.4031539375616315E-3</v>
      </c>
      <c r="N12" s="239"/>
      <c r="O12" s="241"/>
    </row>
    <row r="13" spans="2:15" x14ac:dyDescent="0.25">
      <c r="B13" s="23">
        <v>2026</v>
      </c>
      <c r="C13" s="36"/>
      <c r="D13" s="17">
        <v>1.8700000000000001E-2</v>
      </c>
      <c r="E13" s="17">
        <v>1.8700000000000001E-2</v>
      </c>
      <c r="F13" s="17">
        <v>1.8700000000000001E-2</v>
      </c>
      <c r="G13" s="37">
        <v>1.8700000000000001E-2</v>
      </c>
      <c r="H13" s="26"/>
      <c r="I13" s="26">
        <f>(1+D13)/(1+Prix!I83)-1</f>
        <v>0</v>
      </c>
      <c r="J13" s="17">
        <f>(1+E13)/(1+Prix!J83)-1</f>
        <v>0</v>
      </c>
      <c r="K13" s="17">
        <f>(1+F13)/(1+Prix!K83)-1</f>
        <v>0</v>
      </c>
      <c r="L13" s="18">
        <f>(1+G13)/(1+Prix!L83)-1</f>
        <v>0</v>
      </c>
      <c r="N13" s="239"/>
      <c r="O13" s="241"/>
    </row>
    <row r="14" spans="2:15" x14ac:dyDescent="0.25">
      <c r="B14" s="23">
        <v>2027</v>
      </c>
      <c r="C14" s="36"/>
      <c r="D14" s="17">
        <v>2.0977279999999876E-2</v>
      </c>
      <c r="E14" s="17">
        <v>1.61E-2</v>
      </c>
      <c r="F14" s="17">
        <v>1.61E-2</v>
      </c>
      <c r="G14" s="37">
        <v>1.61E-2</v>
      </c>
      <c r="H14" s="26"/>
      <c r="I14" s="26">
        <f>(1+D14)/(1+Prix!I84)-1</f>
        <v>4.7999999999999154E-3</v>
      </c>
      <c r="J14" s="17">
        <f>(1+E14)/(1+Prix!J84)-1</f>
        <v>0</v>
      </c>
      <c r="K14" s="17">
        <f>(1+F14)/(1+Prix!K84)-1</f>
        <v>0</v>
      </c>
      <c r="L14" s="18">
        <f>(1+G14)/(1+Prix!L84)-1</f>
        <v>0</v>
      </c>
      <c r="N14" s="239"/>
      <c r="O14" s="241"/>
    </row>
    <row r="15" spans="2:15" x14ac:dyDescent="0.25">
      <c r="B15" s="23">
        <v>2028</v>
      </c>
      <c r="C15" s="36"/>
      <c r="D15" s="17">
        <v>2.2892750000000239E-2</v>
      </c>
      <c r="E15" s="17">
        <v>1.8130099999999989E-2</v>
      </c>
      <c r="F15" s="17">
        <v>1.7967300000000016E-2</v>
      </c>
      <c r="G15" s="37">
        <v>1.7784149999999995E-2</v>
      </c>
      <c r="H15" s="26"/>
      <c r="I15" s="26">
        <f>(1+D15)/(1+Prix!I85)-1</f>
        <v>5.3000000000000824E-3</v>
      </c>
      <c r="J15" s="17">
        <f>(1+E15)/(1+Prix!J85)-1</f>
        <v>6.1926289926295119E-4</v>
      </c>
      <c r="K15" s="17">
        <f>(1+F15)/(1+Prix!K85)-1</f>
        <v>4.5926289926279118E-4</v>
      </c>
      <c r="L15" s="18">
        <f>(1+G15)/(1+Prix!L85)-1</f>
        <v>2.7926289926272219E-4</v>
      </c>
      <c r="N15" s="239"/>
      <c r="O15" s="241"/>
    </row>
    <row r="16" spans="2:15" x14ac:dyDescent="0.25">
      <c r="B16" s="23">
        <v>2029</v>
      </c>
      <c r="C16" s="36"/>
      <c r="D16" s="17">
        <v>2.3605000000000098E-2</v>
      </c>
      <c r="E16" s="17">
        <v>2.0160199999999979E-2</v>
      </c>
      <c r="F16" s="17">
        <v>1.9834600000000032E-2</v>
      </c>
      <c r="G16" s="37">
        <v>1.946829999999999E-2</v>
      </c>
      <c r="H16" s="26"/>
      <c r="I16" s="26">
        <f>(1+D16)/(1+Prix!I86)-1</f>
        <v>6.0000000000000053E-3</v>
      </c>
      <c r="J16" s="17">
        <f>(1+E16)/(1+Prix!J86)-1</f>
        <v>2.6144471744471431E-3</v>
      </c>
      <c r="K16" s="17">
        <f>(1+F16)/(1+Prix!K86)-1</f>
        <v>2.2944471744470452E-3</v>
      </c>
      <c r="L16" s="18">
        <f>(1+G16)/(1+Prix!L86)-1</f>
        <v>1.9344471744471292E-3</v>
      </c>
      <c r="N16" s="240"/>
      <c r="O16" s="241"/>
    </row>
    <row r="17" spans="2:15" x14ac:dyDescent="0.25">
      <c r="B17" s="23">
        <v>2030</v>
      </c>
      <c r="C17" s="36"/>
      <c r="D17" s="17">
        <v>2.5538250000000096E-2</v>
      </c>
      <c r="E17" s="17">
        <v>2.2190299999999968E-2</v>
      </c>
      <c r="F17" s="17">
        <v>2.1701900000000048E-2</v>
      </c>
      <c r="G17" s="37">
        <v>2.1152449999999986E-2</v>
      </c>
      <c r="H17" s="26"/>
      <c r="I17" s="26">
        <f>(1+D17)/(1+Prix!I87)-1</f>
        <v>7.9000000000000181E-3</v>
      </c>
      <c r="J17" s="17">
        <f>(1+E17)/(1+Prix!J87)-1</f>
        <v>4.6096314496313351E-3</v>
      </c>
      <c r="K17" s="17">
        <f>(1+F17)/(1+Prix!K87)-1</f>
        <v>4.1296314496315212E-3</v>
      </c>
      <c r="L17" s="18">
        <f>(1+G17)/(1+Prix!L87)-1</f>
        <v>3.5896314496313142E-3</v>
      </c>
      <c r="N17" s="240"/>
      <c r="O17" s="241"/>
    </row>
    <row r="18" spans="2:15" x14ac:dyDescent="0.25">
      <c r="B18" s="23">
        <v>2031</v>
      </c>
      <c r="C18" s="36"/>
      <c r="D18" s="17">
        <v>2.5538250000000096E-2</v>
      </c>
      <c r="E18" s="17">
        <v>2.4220399999999958E-2</v>
      </c>
      <c r="F18" s="17">
        <v>2.3569200000000064E-2</v>
      </c>
      <c r="G18" s="37">
        <v>2.2836599999999981E-2</v>
      </c>
      <c r="H18" s="26"/>
      <c r="I18" s="26">
        <f>(1+D18)/(1+Prix!I88)-1</f>
        <v>7.9000000000000181E-3</v>
      </c>
      <c r="J18" s="17">
        <f>(1+E18)/(1+Prix!J88)-1</f>
        <v>6.604815724815527E-3</v>
      </c>
      <c r="K18" s="17">
        <f>(1+F18)/(1+Prix!K88)-1</f>
        <v>5.9648157248157752E-3</v>
      </c>
      <c r="L18" s="18">
        <f>(1+G18)/(1+Prix!L88)-1</f>
        <v>5.2448157248157212E-3</v>
      </c>
      <c r="N18" s="240"/>
      <c r="O18" s="241"/>
    </row>
    <row r="19" spans="2:15" x14ac:dyDescent="0.25">
      <c r="B19" s="23">
        <v>2032</v>
      </c>
      <c r="C19" s="36"/>
      <c r="D19" s="17">
        <v>2.5436500000000084E-2</v>
      </c>
      <c r="E19" s="17">
        <v>2.6250499999999947E-2</v>
      </c>
      <c r="F19" s="17">
        <v>2.5436500000000081E-2</v>
      </c>
      <c r="G19" s="37">
        <v>2.4520749999999977E-2</v>
      </c>
      <c r="H19" s="26"/>
      <c r="I19" s="26">
        <f>(1+D19)/(1+Prix!I89)-1</f>
        <v>7.8000000000000291E-3</v>
      </c>
      <c r="J19" s="17">
        <f>(1+E19)/(1+Prix!J89)-1</f>
        <v>8.599999999999941E-3</v>
      </c>
      <c r="K19" s="17">
        <f>(1+F19)/(1+Prix!K89)-1</f>
        <v>7.8000000000000291E-3</v>
      </c>
      <c r="L19" s="18">
        <f>(1+G19)/(1+Prix!L89)-1</f>
        <v>6.8999999999999062E-3</v>
      </c>
      <c r="N19" s="240"/>
      <c r="O19" s="241"/>
    </row>
    <row r="20" spans="2:15" x14ac:dyDescent="0.25">
      <c r="B20" s="23">
        <v>2033</v>
      </c>
      <c r="C20" s="36"/>
      <c r="D20" s="17">
        <v>2.5334750000000072E-2</v>
      </c>
      <c r="E20" s="17">
        <v>2.6453999999999978E-2</v>
      </c>
      <c r="F20" s="17">
        <v>2.5334750000000072E-2</v>
      </c>
      <c r="G20" s="37">
        <v>2.4215499999999945E-2</v>
      </c>
      <c r="H20" s="26"/>
      <c r="I20" s="26">
        <f>(1+D20)/(1+Prix!I90)-1</f>
        <v>7.7000000000000401E-3</v>
      </c>
      <c r="J20" s="17">
        <f>(1+E20)/(1+Prix!J90)-1</f>
        <v>8.799999999999919E-3</v>
      </c>
      <c r="K20" s="17">
        <f>(1+F20)/(1+Prix!K90)-1</f>
        <v>7.7000000000000401E-3</v>
      </c>
      <c r="L20" s="18">
        <f>(1+G20)/(1+Prix!L90)-1</f>
        <v>6.5999999999999392E-3</v>
      </c>
      <c r="N20" s="240"/>
      <c r="O20" s="241"/>
    </row>
    <row r="21" spans="2:15" x14ac:dyDescent="0.25">
      <c r="B21" s="23">
        <v>2034</v>
      </c>
      <c r="C21" s="36"/>
      <c r="D21" s="17">
        <v>2.5131250000000049E-2</v>
      </c>
      <c r="E21" s="17">
        <v>2.6555749999999989E-2</v>
      </c>
      <c r="F21" s="17">
        <v>2.5131250000000049E-2</v>
      </c>
      <c r="G21" s="37">
        <v>2.3808500000000121E-2</v>
      </c>
      <c r="H21" s="26"/>
      <c r="I21" s="26">
        <f>(1+D21)/(1+Prix!I91)-1</f>
        <v>7.5000000000000622E-3</v>
      </c>
      <c r="J21" s="17">
        <f>(1+E21)/(1+Prix!J91)-1</f>
        <v>8.899999999999908E-3</v>
      </c>
      <c r="K21" s="17">
        <f>(1+F21)/(1+Prix!K91)-1</f>
        <v>7.5000000000000622E-3</v>
      </c>
      <c r="L21" s="18">
        <f>(1+G21)/(1+Prix!L91)-1</f>
        <v>6.1999999999999833E-3</v>
      </c>
      <c r="N21" s="240"/>
      <c r="O21" s="241"/>
    </row>
    <row r="22" spans="2:15" x14ac:dyDescent="0.25">
      <c r="B22" s="23">
        <v>2035</v>
      </c>
      <c r="C22" s="36"/>
      <c r="D22" s="17">
        <v>2.5131250000000049E-2</v>
      </c>
      <c r="E22" s="17">
        <v>2.6759250000000234E-2</v>
      </c>
      <c r="F22" s="17">
        <v>2.5131250000000049E-2</v>
      </c>
      <c r="G22" s="37">
        <v>2.3401500000000075E-2</v>
      </c>
      <c r="H22" s="26"/>
      <c r="I22" s="26">
        <f>(1+D22)/(1+Prix!I92)-1</f>
        <v>7.5000000000000622E-3</v>
      </c>
      <c r="J22" s="17">
        <f>(1+E22)/(1+Prix!J92)-1</f>
        <v>9.100000000000108E-3</v>
      </c>
      <c r="K22" s="17">
        <f>(1+F22)/(1+Prix!K92)-1</f>
        <v>7.5000000000000622E-3</v>
      </c>
      <c r="L22" s="18">
        <f>(1+G22)/(1+Prix!L92)-1</f>
        <v>5.8000000000000274E-3</v>
      </c>
      <c r="N22" s="240"/>
      <c r="O22" s="241"/>
    </row>
    <row r="23" spans="2:15" x14ac:dyDescent="0.25">
      <c r="B23" s="23">
        <v>2036</v>
      </c>
      <c r="C23" s="36"/>
      <c r="D23" s="17">
        <v>2.5029500000000038E-2</v>
      </c>
      <c r="E23" s="17">
        <v>2.6962750000000257E-2</v>
      </c>
      <c r="F23" s="17">
        <v>2.5029500000000038E-2</v>
      </c>
      <c r="G23" s="37">
        <v>2.309625000000004E-2</v>
      </c>
      <c r="H23" s="26"/>
      <c r="I23" s="26">
        <f>(1+D23)/(1+Prix!I93)-1</f>
        <v>7.4000000000000732E-3</v>
      </c>
      <c r="J23" s="17">
        <f>(1+E23)/(1+Prix!J93)-1</f>
        <v>9.300000000000086E-3</v>
      </c>
      <c r="K23" s="17">
        <f>(1+F23)/(1+Prix!K93)-1</f>
        <v>7.4000000000000732E-3</v>
      </c>
      <c r="L23" s="18">
        <f>(1+G23)/(1+Prix!L93)-1</f>
        <v>5.5000000000000604E-3</v>
      </c>
      <c r="N23" s="240"/>
      <c r="O23" s="241"/>
    </row>
    <row r="24" spans="2:15" x14ac:dyDescent="0.25">
      <c r="B24" s="23">
        <v>2037</v>
      </c>
      <c r="C24" s="36"/>
      <c r="D24" s="17">
        <v>2.4927750000000248E-2</v>
      </c>
      <c r="E24" s="17">
        <v>2.7166250000000058E-2</v>
      </c>
      <c r="F24" s="17">
        <v>2.4927750000000248E-2</v>
      </c>
      <c r="G24" s="37">
        <v>2.2689250000000216E-2</v>
      </c>
      <c r="H24" s="26"/>
      <c r="I24" s="26">
        <f>(1+D24)/(1+Prix!I94)-1</f>
        <v>7.3000000000000842E-3</v>
      </c>
      <c r="J24" s="17">
        <f>(1+E24)/(1+Prix!J94)-1</f>
        <v>9.5000000000000639E-3</v>
      </c>
      <c r="K24" s="17">
        <f>(1+F24)/(1+Prix!K94)-1</f>
        <v>7.3000000000000842E-3</v>
      </c>
      <c r="L24" s="18">
        <f>(1+G24)/(1+Prix!L94)-1</f>
        <v>5.1000000000001044E-3</v>
      </c>
      <c r="N24" s="240"/>
      <c r="O24" s="241"/>
    </row>
    <row r="25" spans="2:15" x14ac:dyDescent="0.25">
      <c r="B25" s="23">
        <v>2038</v>
      </c>
      <c r="C25" s="36"/>
      <c r="D25" s="17">
        <v>2.4826000000000237E-2</v>
      </c>
      <c r="E25" s="17">
        <v>2.726800000000007E-2</v>
      </c>
      <c r="F25" s="17">
        <v>2.4826000000000237E-2</v>
      </c>
      <c r="G25" s="37">
        <v>2.2282249999999948E-2</v>
      </c>
      <c r="H25" s="26"/>
      <c r="I25" s="26">
        <f>(1+D25)/(1+Prix!I95)-1</f>
        <v>7.2000000000000952E-3</v>
      </c>
      <c r="J25" s="17">
        <f>(1+E25)/(1+Prix!J95)-1</f>
        <v>9.6000000000000529E-3</v>
      </c>
      <c r="K25" s="17">
        <f>(1+F25)/(1+Prix!K95)-1</f>
        <v>7.2000000000000952E-3</v>
      </c>
      <c r="L25" s="18">
        <f>(1+G25)/(1+Prix!L95)-1</f>
        <v>4.6999999999999265E-3</v>
      </c>
      <c r="N25" s="240"/>
      <c r="O25" s="241"/>
    </row>
    <row r="26" spans="2:15" x14ac:dyDescent="0.25">
      <c r="B26" s="23">
        <v>2039</v>
      </c>
      <c r="C26" s="36"/>
      <c r="D26" s="17">
        <v>2.4724250000000225E-2</v>
      </c>
      <c r="E26" s="17">
        <v>2.7471500000000093E-2</v>
      </c>
      <c r="F26" s="17">
        <v>2.4724250000000225E-2</v>
      </c>
      <c r="G26" s="37">
        <v>2.1977000000000135E-2</v>
      </c>
      <c r="H26" s="26"/>
      <c r="I26" s="26">
        <f>(1+D26)/(1+Prix!I96)-1</f>
        <v>7.1000000000001062E-3</v>
      </c>
      <c r="J26" s="17">
        <f>(1+E26)/(1+Prix!J96)-1</f>
        <v>9.8000000000000309E-3</v>
      </c>
      <c r="K26" s="17">
        <f>(1+F26)/(1+Prix!K96)-1</f>
        <v>7.1000000000001062E-3</v>
      </c>
      <c r="L26" s="18">
        <f>(1+G26)/(1+Prix!L96)-1</f>
        <v>4.3999999999999595E-3</v>
      </c>
      <c r="N26" s="240"/>
      <c r="O26" s="241"/>
    </row>
    <row r="27" spans="2:15" x14ac:dyDescent="0.25">
      <c r="B27" s="23">
        <v>2040</v>
      </c>
      <c r="C27" s="36"/>
      <c r="D27" s="17">
        <v>2.4622499999999992E-2</v>
      </c>
      <c r="E27" s="17">
        <v>2.7675000000000116E-2</v>
      </c>
      <c r="F27" s="17">
        <v>2.4622499999999992E-2</v>
      </c>
      <c r="G27" s="37">
        <v>2.1570000000000089E-2</v>
      </c>
      <c r="H27" s="26"/>
      <c r="I27" s="26">
        <f>(1+D27)/(1+Prix!I97)-1</f>
        <v>6.9999999999998952E-3</v>
      </c>
      <c r="J27" s="17">
        <f>(1+E27)/(1+Prix!J97)-1</f>
        <v>1.0000000000000009E-2</v>
      </c>
      <c r="K27" s="17">
        <f>(1+F27)/(1+Prix!K97)-1</f>
        <v>6.9999999999998952E-3</v>
      </c>
      <c r="L27" s="18">
        <f>(1+G27)/(1+Prix!L97)-1</f>
        <v>4.0000000000000036E-3</v>
      </c>
      <c r="N27" s="240"/>
      <c r="O27" s="241"/>
    </row>
    <row r="28" spans="2:15" x14ac:dyDescent="0.25">
      <c r="B28" s="23">
        <v>2041</v>
      </c>
      <c r="C28" s="36"/>
      <c r="D28" s="17">
        <v>2.4622499999999992E-2</v>
      </c>
      <c r="E28" s="17">
        <v>2.7675000000000116E-2</v>
      </c>
      <c r="F28" s="17">
        <v>2.4622499999999992E-2</v>
      </c>
      <c r="G28" s="37">
        <v>2.1570000000000089E-2</v>
      </c>
      <c r="H28" s="26"/>
      <c r="I28" s="26">
        <f>(1+D28)/(1+Prix!I98)-1</f>
        <v>6.9999999999998952E-3</v>
      </c>
      <c r="J28" s="17">
        <f>(1+E28)/(1+Prix!J98)-1</f>
        <v>1.0000000000000009E-2</v>
      </c>
      <c r="K28" s="17">
        <f>(1+F28)/(1+Prix!K98)-1</f>
        <v>6.9999999999998952E-3</v>
      </c>
      <c r="L28" s="18">
        <f>(1+G28)/(1+Prix!L98)-1</f>
        <v>4.0000000000000036E-3</v>
      </c>
      <c r="N28" s="240"/>
      <c r="O28" s="241"/>
    </row>
    <row r="29" spans="2:15" x14ac:dyDescent="0.25">
      <c r="B29" s="23">
        <v>2042</v>
      </c>
      <c r="C29" s="36"/>
      <c r="D29" s="17">
        <v>2.4622499999999992E-2</v>
      </c>
      <c r="E29" s="17">
        <v>2.7675000000000116E-2</v>
      </c>
      <c r="F29" s="17">
        <v>2.4622499999999992E-2</v>
      </c>
      <c r="G29" s="37">
        <v>2.1570000000000089E-2</v>
      </c>
      <c r="H29" s="26"/>
      <c r="I29" s="26">
        <f>(1+D29)/(1+Prix!I99)-1</f>
        <v>6.9999999999998952E-3</v>
      </c>
      <c r="J29" s="17">
        <f>(1+E29)/(1+Prix!J99)-1</f>
        <v>1.0000000000000009E-2</v>
      </c>
      <c r="K29" s="17">
        <f>(1+F29)/(1+Prix!K99)-1</f>
        <v>6.9999999999998952E-3</v>
      </c>
      <c r="L29" s="18">
        <f>(1+G29)/(1+Prix!L99)-1</f>
        <v>4.0000000000000036E-3</v>
      </c>
      <c r="N29" s="240"/>
      <c r="O29" s="241"/>
    </row>
    <row r="30" spans="2:15" x14ac:dyDescent="0.25">
      <c r="B30" s="23">
        <v>2043</v>
      </c>
      <c r="C30" s="36"/>
      <c r="D30" s="17">
        <v>2.4622499999999992E-2</v>
      </c>
      <c r="E30" s="17">
        <v>2.7675000000000116E-2</v>
      </c>
      <c r="F30" s="17">
        <v>2.4622499999999992E-2</v>
      </c>
      <c r="G30" s="37">
        <v>2.1570000000000089E-2</v>
      </c>
      <c r="H30" s="26"/>
      <c r="I30" s="26">
        <f>(1+D30)/(1+Prix!I100)-1</f>
        <v>6.9999999999998952E-3</v>
      </c>
      <c r="J30" s="17">
        <f>(1+E30)/(1+Prix!J100)-1</f>
        <v>1.0000000000000009E-2</v>
      </c>
      <c r="K30" s="17">
        <f>(1+F30)/(1+Prix!K100)-1</f>
        <v>6.9999999999998952E-3</v>
      </c>
      <c r="L30" s="18">
        <f>(1+G30)/(1+Prix!L100)-1</f>
        <v>4.0000000000000036E-3</v>
      </c>
      <c r="O30" s="241"/>
    </row>
    <row r="31" spans="2:15" x14ac:dyDescent="0.25">
      <c r="B31" s="23">
        <v>2044</v>
      </c>
      <c r="C31" s="36"/>
      <c r="D31" s="17">
        <v>2.4622499999999992E-2</v>
      </c>
      <c r="E31" s="17">
        <v>2.7675000000000116E-2</v>
      </c>
      <c r="F31" s="17">
        <v>2.4622499999999992E-2</v>
      </c>
      <c r="G31" s="37">
        <v>2.1570000000000089E-2</v>
      </c>
      <c r="H31" s="26"/>
      <c r="I31" s="26">
        <f>(1+D31)/(1+Prix!I101)-1</f>
        <v>6.9999999999998952E-3</v>
      </c>
      <c r="J31" s="17">
        <f>(1+E31)/(1+Prix!J101)-1</f>
        <v>1.0000000000000009E-2</v>
      </c>
      <c r="K31" s="17">
        <f>(1+F31)/(1+Prix!K101)-1</f>
        <v>6.9999999999998952E-3</v>
      </c>
      <c r="L31" s="18">
        <f>(1+G31)/(1+Prix!L101)-1</f>
        <v>4.0000000000000036E-3</v>
      </c>
    </row>
    <row r="32" spans="2:15" x14ac:dyDescent="0.25">
      <c r="B32" s="23">
        <v>2045</v>
      </c>
      <c r="C32" s="36"/>
      <c r="D32" s="17">
        <v>2.4622499999999992E-2</v>
      </c>
      <c r="E32" s="17">
        <v>2.7675000000000116E-2</v>
      </c>
      <c r="F32" s="17">
        <v>2.4622499999999992E-2</v>
      </c>
      <c r="G32" s="37">
        <v>2.1570000000000089E-2</v>
      </c>
      <c r="H32" s="26"/>
      <c r="I32" s="26">
        <f>(1+D32)/(1+Prix!I102)-1</f>
        <v>6.9999999999998952E-3</v>
      </c>
      <c r="J32" s="17">
        <f>(1+E32)/(1+Prix!J102)-1</f>
        <v>1.0000000000000009E-2</v>
      </c>
      <c r="K32" s="17">
        <f>(1+F32)/(1+Prix!K102)-1</f>
        <v>6.9999999999998952E-3</v>
      </c>
      <c r="L32" s="18">
        <f>(1+G32)/(1+Prix!L102)-1</f>
        <v>4.0000000000000036E-3</v>
      </c>
    </row>
    <row r="33" spans="2:12" x14ac:dyDescent="0.25">
      <c r="B33" s="23">
        <v>2046</v>
      </c>
      <c r="C33" s="36"/>
      <c r="D33" s="17">
        <v>2.4622499999999992E-2</v>
      </c>
      <c r="E33" s="17">
        <v>2.7675000000000116E-2</v>
      </c>
      <c r="F33" s="17">
        <v>2.4622499999999992E-2</v>
      </c>
      <c r="G33" s="37">
        <v>2.1570000000000089E-2</v>
      </c>
      <c r="H33" s="26"/>
      <c r="I33" s="26">
        <f>(1+D33)/(1+Prix!I103)-1</f>
        <v>6.9999999999998952E-3</v>
      </c>
      <c r="J33" s="17">
        <f>(1+E33)/(1+Prix!J103)-1</f>
        <v>1.0000000000000009E-2</v>
      </c>
      <c r="K33" s="17">
        <f>(1+F33)/(1+Prix!K103)-1</f>
        <v>6.9999999999998952E-3</v>
      </c>
      <c r="L33" s="18">
        <f>(1+G33)/(1+Prix!L103)-1</f>
        <v>4.0000000000000036E-3</v>
      </c>
    </row>
    <row r="34" spans="2:12" x14ac:dyDescent="0.25">
      <c r="B34" s="23">
        <v>2047</v>
      </c>
      <c r="C34" s="36"/>
      <c r="D34" s="17">
        <v>2.4622499999999992E-2</v>
      </c>
      <c r="E34" s="17">
        <v>2.7675000000000116E-2</v>
      </c>
      <c r="F34" s="17">
        <v>2.4622499999999992E-2</v>
      </c>
      <c r="G34" s="37">
        <v>2.1570000000000089E-2</v>
      </c>
      <c r="H34" s="26"/>
      <c r="I34" s="26">
        <f>(1+D34)/(1+Prix!I104)-1</f>
        <v>6.9999999999998952E-3</v>
      </c>
      <c r="J34" s="17">
        <f>(1+E34)/(1+Prix!J104)-1</f>
        <v>1.0000000000000009E-2</v>
      </c>
      <c r="K34" s="17">
        <f>(1+F34)/(1+Prix!K104)-1</f>
        <v>6.9999999999998952E-3</v>
      </c>
      <c r="L34" s="18">
        <f>(1+G34)/(1+Prix!L104)-1</f>
        <v>4.0000000000000036E-3</v>
      </c>
    </row>
    <row r="35" spans="2:12" x14ac:dyDescent="0.25">
      <c r="B35" s="23">
        <v>2048</v>
      </c>
      <c r="C35" s="36"/>
      <c r="D35" s="17">
        <v>2.4622499999999992E-2</v>
      </c>
      <c r="E35" s="17">
        <v>2.7675000000000116E-2</v>
      </c>
      <c r="F35" s="17">
        <v>2.4622499999999992E-2</v>
      </c>
      <c r="G35" s="37">
        <v>2.1570000000000089E-2</v>
      </c>
      <c r="H35" s="26"/>
      <c r="I35" s="26">
        <f>(1+D35)/(1+Prix!I105)-1</f>
        <v>6.9999999999998952E-3</v>
      </c>
      <c r="J35" s="17">
        <f>(1+E35)/(1+Prix!J105)-1</f>
        <v>1.0000000000000009E-2</v>
      </c>
      <c r="K35" s="17">
        <f>(1+F35)/(1+Prix!K105)-1</f>
        <v>6.9999999999998952E-3</v>
      </c>
      <c r="L35" s="18">
        <f>(1+G35)/(1+Prix!L105)-1</f>
        <v>4.0000000000000036E-3</v>
      </c>
    </row>
    <row r="36" spans="2:12" x14ac:dyDescent="0.25">
      <c r="B36" s="23">
        <v>2049</v>
      </c>
      <c r="C36" s="36"/>
      <c r="D36" s="17">
        <v>2.4622499999999992E-2</v>
      </c>
      <c r="E36" s="17">
        <v>2.7675000000000116E-2</v>
      </c>
      <c r="F36" s="17">
        <v>2.4622499999999992E-2</v>
      </c>
      <c r="G36" s="37">
        <v>2.1570000000000089E-2</v>
      </c>
      <c r="H36" s="26"/>
      <c r="I36" s="26">
        <f>(1+D36)/(1+Prix!I106)-1</f>
        <v>6.9999999999998952E-3</v>
      </c>
      <c r="J36" s="17">
        <f>(1+E36)/(1+Prix!J106)-1</f>
        <v>1.0000000000000009E-2</v>
      </c>
      <c r="K36" s="17">
        <f>(1+F36)/(1+Prix!K106)-1</f>
        <v>6.9999999999998952E-3</v>
      </c>
      <c r="L36" s="18">
        <f>(1+G36)/(1+Prix!L106)-1</f>
        <v>4.0000000000000036E-3</v>
      </c>
    </row>
    <row r="37" spans="2:12" x14ac:dyDescent="0.25">
      <c r="B37" s="23">
        <v>2050</v>
      </c>
      <c r="C37" s="36"/>
      <c r="D37" s="17">
        <v>2.4622499999999992E-2</v>
      </c>
      <c r="E37" s="17">
        <v>2.7675000000000116E-2</v>
      </c>
      <c r="F37" s="17">
        <v>2.4622499999999992E-2</v>
      </c>
      <c r="G37" s="37">
        <v>2.1570000000000089E-2</v>
      </c>
      <c r="H37" s="26"/>
      <c r="I37" s="26">
        <f>(1+D37)/(1+Prix!I107)-1</f>
        <v>6.9999999999998952E-3</v>
      </c>
      <c r="J37" s="17">
        <f>(1+E37)/(1+Prix!J107)-1</f>
        <v>1.0000000000000009E-2</v>
      </c>
      <c r="K37" s="17">
        <f>(1+F37)/(1+Prix!K107)-1</f>
        <v>6.9999999999998952E-3</v>
      </c>
      <c r="L37" s="18">
        <f>(1+G37)/(1+Prix!L107)-1</f>
        <v>4.0000000000000036E-3</v>
      </c>
    </row>
    <row r="38" spans="2:12" x14ac:dyDescent="0.25">
      <c r="B38" s="23">
        <v>2051</v>
      </c>
      <c r="C38" s="36"/>
      <c r="D38" s="17">
        <v>2.4622499999999992E-2</v>
      </c>
      <c r="E38" s="17">
        <v>2.7675000000000116E-2</v>
      </c>
      <c r="F38" s="17">
        <v>2.4622499999999992E-2</v>
      </c>
      <c r="G38" s="37">
        <v>2.1570000000000089E-2</v>
      </c>
      <c r="H38" s="26"/>
      <c r="I38" s="26">
        <f>(1+D38)/(1+Prix!I108)-1</f>
        <v>6.9999999999998952E-3</v>
      </c>
      <c r="J38" s="17">
        <f>(1+E38)/(1+Prix!J108)-1</f>
        <v>1.0000000000000009E-2</v>
      </c>
      <c r="K38" s="17">
        <f>(1+F38)/(1+Prix!K108)-1</f>
        <v>6.9999999999998952E-3</v>
      </c>
      <c r="L38" s="18">
        <f>(1+G38)/(1+Prix!L108)-1</f>
        <v>4.0000000000000036E-3</v>
      </c>
    </row>
    <row r="39" spans="2:12" x14ac:dyDescent="0.25">
      <c r="B39" s="23">
        <v>2052</v>
      </c>
      <c r="C39" s="36"/>
      <c r="D39" s="17">
        <v>2.4622499999999992E-2</v>
      </c>
      <c r="E39" s="17">
        <v>2.7675000000000116E-2</v>
      </c>
      <c r="F39" s="17">
        <v>2.4622499999999992E-2</v>
      </c>
      <c r="G39" s="37">
        <v>2.1570000000000089E-2</v>
      </c>
      <c r="H39" s="26"/>
      <c r="I39" s="26">
        <f>(1+D39)/(1+Prix!I109)-1</f>
        <v>6.9999999999998952E-3</v>
      </c>
      <c r="J39" s="17">
        <f>(1+E39)/(1+Prix!J109)-1</f>
        <v>1.0000000000000009E-2</v>
      </c>
      <c r="K39" s="17">
        <f>(1+F39)/(1+Prix!K109)-1</f>
        <v>6.9999999999998952E-3</v>
      </c>
      <c r="L39" s="18">
        <f>(1+G39)/(1+Prix!L109)-1</f>
        <v>4.0000000000000036E-3</v>
      </c>
    </row>
    <row r="40" spans="2:12" x14ac:dyDescent="0.25">
      <c r="B40" s="23">
        <v>2053</v>
      </c>
      <c r="C40" s="36"/>
      <c r="D40" s="17">
        <v>2.4622499999999992E-2</v>
      </c>
      <c r="E40" s="17">
        <v>2.7675000000000116E-2</v>
      </c>
      <c r="F40" s="17">
        <v>2.4622499999999992E-2</v>
      </c>
      <c r="G40" s="37">
        <v>2.1570000000000089E-2</v>
      </c>
      <c r="H40" s="26"/>
      <c r="I40" s="26">
        <f>(1+D40)/(1+Prix!I110)-1</f>
        <v>6.9999999999998952E-3</v>
      </c>
      <c r="J40" s="17">
        <f>(1+E40)/(1+Prix!J110)-1</f>
        <v>1.0000000000000009E-2</v>
      </c>
      <c r="K40" s="17">
        <f>(1+F40)/(1+Prix!K110)-1</f>
        <v>6.9999999999998952E-3</v>
      </c>
      <c r="L40" s="18">
        <f>(1+G40)/(1+Prix!L110)-1</f>
        <v>4.0000000000000036E-3</v>
      </c>
    </row>
    <row r="41" spans="2:12" x14ac:dyDescent="0.25">
      <c r="B41" s="23">
        <v>2054</v>
      </c>
      <c r="C41" s="36"/>
      <c r="D41" s="17">
        <v>2.4622499999999992E-2</v>
      </c>
      <c r="E41" s="17">
        <v>2.7675000000000116E-2</v>
      </c>
      <c r="F41" s="17">
        <v>2.4622499999999992E-2</v>
      </c>
      <c r="G41" s="37">
        <v>2.1570000000000089E-2</v>
      </c>
      <c r="H41" s="26"/>
      <c r="I41" s="26">
        <f>(1+D41)/(1+Prix!I111)-1</f>
        <v>6.9999999999998952E-3</v>
      </c>
      <c r="J41" s="17">
        <f>(1+E41)/(1+Prix!J111)-1</f>
        <v>1.0000000000000009E-2</v>
      </c>
      <c r="K41" s="17">
        <f>(1+F41)/(1+Prix!K111)-1</f>
        <v>6.9999999999998952E-3</v>
      </c>
      <c r="L41" s="18">
        <f>(1+G41)/(1+Prix!L111)-1</f>
        <v>4.0000000000000036E-3</v>
      </c>
    </row>
    <row r="42" spans="2:12" x14ac:dyDescent="0.25">
      <c r="B42" s="23">
        <v>2055</v>
      </c>
      <c r="C42" s="36"/>
      <c r="D42" s="17">
        <v>2.4622499999999992E-2</v>
      </c>
      <c r="E42" s="17">
        <v>2.7675000000000116E-2</v>
      </c>
      <c r="F42" s="17">
        <v>2.4622499999999992E-2</v>
      </c>
      <c r="G42" s="37">
        <v>2.1570000000000089E-2</v>
      </c>
      <c r="H42" s="26"/>
      <c r="I42" s="26">
        <f>(1+D42)/(1+Prix!I112)-1</f>
        <v>6.9999999999998952E-3</v>
      </c>
      <c r="J42" s="17">
        <f>(1+E42)/(1+Prix!J112)-1</f>
        <v>1.0000000000000009E-2</v>
      </c>
      <c r="K42" s="17">
        <f>(1+F42)/(1+Prix!K112)-1</f>
        <v>6.9999999999998952E-3</v>
      </c>
      <c r="L42" s="18">
        <f>(1+G42)/(1+Prix!L112)-1</f>
        <v>4.0000000000000036E-3</v>
      </c>
    </row>
    <row r="43" spans="2:12" x14ac:dyDescent="0.25">
      <c r="B43" s="23">
        <v>2056</v>
      </c>
      <c r="C43" s="36"/>
      <c r="D43" s="17">
        <v>2.4622499999999992E-2</v>
      </c>
      <c r="E43" s="17">
        <v>2.7675000000000116E-2</v>
      </c>
      <c r="F43" s="17">
        <v>2.4622499999999992E-2</v>
      </c>
      <c r="G43" s="37">
        <v>2.1570000000000089E-2</v>
      </c>
      <c r="H43" s="26"/>
      <c r="I43" s="26">
        <f>(1+D43)/(1+Prix!I113)-1</f>
        <v>6.9999999999998952E-3</v>
      </c>
      <c r="J43" s="17">
        <f>(1+E43)/(1+Prix!J113)-1</f>
        <v>1.0000000000000009E-2</v>
      </c>
      <c r="K43" s="17">
        <f>(1+F43)/(1+Prix!K113)-1</f>
        <v>6.9999999999998952E-3</v>
      </c>
      <c r="L43" s="18">
        <f>(1+G43)/(1+Prix!L113)-1</f>
        <v>4.0000000000000036E-3</v>
      </c>
    </row>
    <row r="44" spans="2:12" x14ac:dyDescent="0.25">
      <c r="B44" s="23">
        <v>2057</v>
      </c>
      <c r="C44" s="36"/>
      <c r="D44" s="17">
        <v>2.4622499999999992E-2</v>
      </c>
      <c r="E44" s="17">
        <v>2.7675000000000116E-2</v>
      </c>
      <c r="F44" s="17">
        <v>2.4622499999999992E-2</v>
      </c>
      <c r="G44" s="37">
        <v>2.1570000000000089E-2</v>
      </c>
      <c r="H44" s="26"/>
      <c r="I44" s="26">
        <f>(1+D44)/(1+Prix!I114)-1</f>
        <v>6.9999999999998952E-3</v>
      </c>
      <c r="J44" s="17">
        <f>(1+E44)/(1+Prix!J114)-1</f>
        <v>1.0000000000000009E-2</v>
      </c>
      <c r="K44" s="17">
        <f>(1+F44)/(1+Prix!K114)-1</f>
        <v>6.9999999999998952E-3</v>
      </c>
      <c r="L44" s="18">
        <f>(1+G44)/(1+Prix!L114)-1</f>
        <v>4.0000000000000036E-3</v>
      </c>
    </row>
    <row r="45" spans="2:12" x14ac:dyDescent="0.25">
      <c r="B45" s="23">
        <v>2058</v>
      </c>
      <c r="C45" s="36"/>
      <c r="D45" s="17">
        <v>2.4622499999999992E-2</v>
      </c>
      <c r="E45" s="17">
        <v>2.7675000000000116E-2</v>
      </c>
      <c r="F45" s="17">
        <v>2.4622499999999992E-2</v>
      </c>
      <c r="G45" s="37">
        <v>2.1570000000000089E-2</v>
      </c>
      <c r="H45" s="26"/>
      <c r="I45" s="26">
        <f>(1+D45)/(1+Prix!I115)-1</f>
        <v>6.9999999999998952E-3</v>
      </c>
      <c r="J45" s="17">
        <f>(1+E45)/(1+Prix!J115)-1</f>
        <v>1.0000000000000009E-2</v>
      </c>
      <c r="K45" s="17">
        <f>(1+F45)/(1+Prix!K115)-1</f>
        <v>6.9999999999998952E-3</v>
      </c>
      <c r="L45" s="18">
        <f>(1+G45)/(1+Prix!L115)-1</f>
        <v>4.0000000000000036E-3</v>
      </c>
    </row>
    <row r="46" spans="2:12" x14ac:dyDescent="0.25">
      <c r="B46" s="23">
        <v>2059</v>
      </c>
      <c r="C46" s="36"/>
      <c r="D46" s="17">
        <v>2.4622499999999992E-2</v>
      </c>
      <c r="E46" s="17">
        <v>2.7675000000000116E-2</v>
      </c>
      <c r="F46" s="17">
        <v>2.4622499999999992E-2</v>
      </c>
      <c r="G46" s="37">
        <v>2.1570000000000089E-2</v>
      </c>
      <c r="H46" s="26"/>
      <c r="I46" s="26">
        <f>(1+D46)/(1+Prix!I116)-1</f>
        <v>6.9999999999998952E-3</v>
      </c>
      <c r="J46" s="17">
        <f>(1+E46)/(1+Prix!J116)-1</f>
        <v>1.0000000000000009E-2</v>
      </c>
      <c r="K46" s="17">
        <f>(1+F46)/(1+Prix!K116)-1</f>
        <v>6.9999999999998952E-3</v>
      </c>
      <c r="L46" s="18">
        <f>(1+G46)/(1+Prix!L116)-1</f>
        <v>4.0000000000000036E-3</v>
      </c>
    </row>
    <row r="47" spans="2:12" x14ac:dyDescent="0.25">
      <c r="B47" s="23">
        <v>2060</v>
      </c>
      <c r="C47" s="36"/>
      <c r="D47" s="17">
        <v>2.4622499999999992E-2</v>
      </c>
      <c r="E47" s="17">
        <v>2.7675000000000116E-2</v>
      </c>
      <c r="F47" s="17">
        <v>2.4622499999999992E-2</v>
      </c>
      <c r="G47" s="37">
        <v>2.1570000000000089E-2</v>
      </c>
      <c r="H47" s="26"/>
      <c r="I47" s="26">
        <f>(1+D47)/(1+Prix!I117)-1</f>
        <v>6.9999999999998952E-3</v>
      </c>
      <c r="J47" s="17">
        <f>(1+E47)/(1+Prix!J117)-1</f>
        <v>1.0000000000000009E-2</v>
      </c>
      <c r="K47" s="17">
        <f>(1+F47)/(1+Prix!K117)-1</f>
        <v>6.9999999999998952E-3</v>
      </c>
      <c r="L47" s="18">
        <f>(1+G47)/(1+Prix!L117)-1</f>
        <v>4.0000000000000036E-3</v>
      </c>
    </row>
    <row r="48" spans="2:12" x14ac:dyDescent="0.25">
      <c r="B48" s="23">
        <f>B47+1</f>
        <v>2061</v>
      </c>
      <c r="C48" s="36"/>
      <c r="D48" s="17">
        <v>2.4622499999999992E-2</v>
      </c>
      <c r="E48" s="17">
        <v>2.7675000000000116E-2</v>
      </c>
      <c r="F48" s="17">
        <v>2.4622499999999992E-2</v>
      </c>
      <c r="G48" s="37">
        <v>2.1570000000000089E-2</v>
      </c>
      <c r="H48" s="26"/>
      <c r="I48" s="26">
        <f>(1+D48)/(1+Prix!I118)-1</f>
        <v>6.9999999999998952E-3</v>
      </c>
      <c r="J48" s="17">
        <f>(1+E48)/(1+Prix!J118)-1</f>
        <v>1.0000000000000009E-2</v>
      </c>
      <c r="K48" s="17">
        <f>(1+F48)/(1+Prix!K118)-1</f>
        <v>6.9999999999998952E-3</v>
      </c>
      <c r="L48" s="18">
        <f>(1+G48)/(1+Prix!L118)-1</f>
        <v>4.0000000000000036E-3</v>
      </c>
    </row>
    <row r="49" spans="2:12" x14ac:dyDescent="0.25">
      <c r="B49" s="23">
        <f t="shared" ref="B49:B57" si="0">B48+1</f>
        <v>2062</v>
      </c>
      <c r="C49" s="36"/>
      <c r="D49" s="17">
        <v>2.4622499999999992E-2</v>
      </c>
      <c r="E49" s="17">
        <v>2.7675000000000116E-2</v>
      </c>
      <c r="F49" s="17">
        <v>2.4622499999999992E-2</v>
      </c>
      <c r="G49" s="37">
        <v>2.1570000000000089E-2</v>
      </c>
      <c r="H49" s="26"/>
      <c r="I49" s="26">
        <f>(1+D49)/(1+Prix!I119)-1</f>
        <v>6.9999999999998952E-3</v>
      </c>
      <c r="J49" s="17">
        <f>(1+E49)/(1+Prix!J119)-1</f>
        <v>1.0000000000000009E-2</v>
      </c>
      <c r="K49" s="17">
        <f>(1+F49)/(1+Prix!K119)-1</f>
        <v>6.9999999999998952E-3</v>
      </c>
      <c r="L49" s="18">
        <f>(1+G49)/(1+Prix!L119)-1</f>
        <v>4.0000000000000036E-3</v>
      </c>
    </row>
    <row r="50" spans="2:12" x14ac:dyDescent="0.25">
      <c r="B50" s="23">
        <f t="shared" si="0"/>
        <v>2063</v>
      </c>
      <c r="C50" s="36"/>
      <c r="D50" s="17">
        <v>2.4622499999999992E-2</v>
      </c>
      <c r="E50" s="17">
        <v>2.7675000000000116E-2</v>
      </c>
      <c r="F50" s="17">
        <v>2.4622499999999992E-2</v>
      </c>
      <c r="G50" s="37">
        <v>2.1570000000000089E-2</v>
      </c>
      <c r="H50" s="26"/>
      <c r="I50" s="26">
        <f>(1+D50)/(1+Prix!I120)-1</f>
        <v>6.9999999999998952E-3</v>
      </c>
      <c r="J50" s="17">
        <f>(1+E50)/(1+Prix!J120)-1</f>
        <v>1.0000000000000009E-2</v>
      </c>
      <c r="K50" s="17">
        <f>(1+F50)/(1+Prix!K120)-1</f>
        <v>6.9999999999998952E-3</v>
      </c>
      <c r="L50" s="18">
        <f>(1+G50)/(1+Prix!L120)-1</f>
        <v>4.0000000000000036E-3</v>
      </c>
    </row>
    <row r="51" spans="2:12" x14ac:dyDescent="0.25">
      <c r="B51" s="23">
        <f t="shared" si="0"/>
        <v>2064</v>
      </c>
      <c r="C51" s="36"/>
      <c r="D51" s="17">
        <v>2.4622499999999992E-2</v>
      </c>
      <c r="E51" s="17">
        <v>2.7675000000000116E-2</v>
      </c>
      <c r="F51" s="17">
        <v>2.4622499999999992E-2</v>
      </c>
      <c r="G51" s="37">
        <v>2.1570000000000089E-2</v>
      </c>
      <c r="H51" s="26"/>
      <c r="I51" s="26">
        <f>(1+D51)/(1+Prix!I121)-1</f>
        <v>6.9999999999998952E-3</v>
      </c>
      <c r="J51" s="17">
        <f>(1+E51)/(1+Prix!J121)-1</f>
        <v>1.0000000000000009E-2</v>
      </c>
      <c r="K51" s="17">
        <f>(1+F51)/(1+Prix!K121)-1</f>
        <v>6.9999999999998952E-3</v>
      </c>
      <c r="L51" s="18">
        <f>(1+G51)/(1+Prix!L121)-1</f>
        <v>4.0000000000000036E-3</v>
      </c>
    </row>
    <row r="52" spans="2:12" x14ac:dyDescent="0.25">
      <c r="B52" s="23">
        <f t="shared" si="0"/>
        <v>2065</v>
      </c>
      <c r="C52" s="36"/>
      <c r="D52" s="17">
        <v>2.4622499999999992E-2</v>
      </c>
      <c r="E52" s="17">
        <v>2.7675000000000116E-2</v>
      </c>
      <c r="F52" s="17">
        <v>2.4622499999999992E-2</v>
      </c>
      <c r="G52" s="37">
        <v>2.1570000000000089E-2</v>
      </c>
      <c r="H52" s="26"/>
      <c r="I52" s="26">
        <f>(1+D52)/(1+Prix!I122)-1</f>
        <v>6.9999999999998952E-3</v>
      </c>
      <c r="J52" s="17">
        <f>(1+E52)/(1+Prix!J122)-1</f>
        <v>1.0000000000000009E-2</v>
      </c>
      <c r="K52" s="17">
        <f>(1+F52)/(1+Prix!K122)-1</f>
        <v>6.9999999999998952E-3</v>
      </c>
      <c r="L52" s="18">
        <f>(1+G52)/(1+Prix!L122)-1</f>
        <v>4.0000000000000036E-3</v>
      </c>
    </row>
    <row r="53" spans="2:12" x14ac:dyDescent="0.25">
      <c r="B53" s="23">
        <f t="shared" si="0"/>
        <v>2066</v>
      </c>
      <c r="C53" s="36"/>
      <c r="D53" s="17">
        <v>2.4622499999999992E-2</v>
      </c>
      <c r="E53" s="17">
        <v>2.7675000000000116E-2</v>
      </c>
      <c r="F53" s="17">
        <v>2.4622499999999992E-2</v>
      </c>
      <c r="G53" s="37">
        <v>2.1570000000000089E-2</v>
      </c>
      <c r="H53" s="26"/>
      <c r="I53" s="26">
        <f>(1+D53)/(1+Prix!I123)-1</f>
        <v>6.9999999999998952E-3</v>
      </c>
      <c r="J53" s="17">
        <f>(1+E53)/(1+Prix!J123)-1</f>
        <v>1.0000000000000009E-2</v>
      </c>
      <c r="K53" s="17">
        <f>(1+F53)/(1+Prix!K123)-1</f>
        <v>6.9999999999998952E-3</v>
      </c>
      <c r="L53" s="18">
        <f>(1+G53)/(1+Prix!L123)-1</f>
        <v>4.0000000000000036E-3</v>
      </c>
    </row>
    <row r="54" spans="2:12" x14ac:dyDescent="0.25">
      <c r="B54" s="23">
        <f t="shared" si="0"/>
        <v>2067</v>
      </c>
      <c r="C54" s="36"/>
      <c r="D54" s="17">
        <v>2.4622499999999992E-2</v>
      </c>
      <c r="E54" s="17">
        <v>2.7675000000000116E-2</v>
      </c>
      <c r="F54" s="17">
        <v>2.4622499999999992E-2</v>
      </c>
      <c r="G54" s="37">
        <v>2.1570000000000089E-2</v>
      </c>
      <c r="H54" s="26"/>
      <c r="I54" s="26">
        <f>(1+D54)/(1+Prix!I124)-1</f>
        <v>6.9999999999998952E-3</v>
      </c>
      <c r="J54" s="17">
        <f>(1+E54)/(1+Prix!J124)-1</f>
        <v>1.0000000000000009E-2</v>
      </c>
      <c r="K54" s="17">
        <f>(1+F54)/(1+Prix!K124)-1</f>
        <v>6.9999999999998952E-3</v>
      </c>
      <c r="L54" s="18">
        <f>(1+G54)/(1+Prix!L124)-1</f>
        <v>4.0000000000000036E-3</v>
      </c>
    </row>
    <row r="55" spans="2:12" x14ac:dyDescent="0.25">
      <c r="B55" s="23">
        <f t="shared" si="0"/>
        <v>2068</v>
      </c>
      <c r="C55" s="36"/>
      <c r="D55" s="17">
        <v>2.4622499999999992E-2</v>
      </c>
      <c r="E55" s="17">
        <v>2.7675000000000116E-2</v>
      </c>
      <c r="F55" s="17">
        <v>2.4622499999999992E-2</v>
      </c>
      <c r="G55" s="37">
        <v>2.1570000000000089E-2</v>
      </c>
      <c r="H55" s="26"/>
      <c r="I55" s="26">
        <f>(1+D55)/(1+Prix!I125)-1</f>
        <v>6.9999999999998952E-3</v>
      </c>
      <c r="J55" s="17">
        <f>(1+E55)/(1+Prix!J125)-1</f>
        <v>1.0000000000000009E-2</v>
      </c>
      <c r="K55" s="17">
        <f>(1+F55)/(1+Prix!K125)-1</f>
        <v>6.9999999999998952E-3</v>
      </c>
      <c r="L55" s="18">
        <f>(1+G55)/(1+Prix!L125)-1</f>
        <v>4.0000000000000036E-3</v>
      </c>
    </row>
    <row r="56" spans="2:12" x14ac:dyDescent="0.25">
      <c r="B56" s="23">
        <f t="shared" si="0"/>
        <v>2069</v>
      </c>
      <c r="C56" s="36"/>
      <c r="D56" s="17">
        <v>2.4622499999999992E-2</v>
      </c>
      <c r="E56" s="17">
        <v>2.7675000000000116E-2</v>
      </c>
      <c r="F56" s="17">
        <v>2.4622499999999992E-2</v>
      </c>
      <c r="G56" s="37">
        <v>2.1570000000000089E-2</v>
      </c>
      <c r="H56" s="26"/>
      <c r="I56" s="26">
        <f>(1+D56)/(1+Prix!I126)-1</f>
        <v>6.9999999999998952E-3</v>
      </c>
      <c r="J56" s="17">
        <f>(1+E56)/(1+Prix!J126)-1</f>
        <v>1.0000000000000009E-2</v>
      </c>
      <c r="K56" s="17">
        <f>(1+F56)/(1+Prix!K126)-1</f>
        <v>6.9999999999998952E-3</v>
      </c>
      <c r="L56" s="18">
        <f>(1+G56)/(1+Prix!L126)-1</f>
        <v>4.0000000000000036E-3</v>
      </c>
    </row>
    <row r="57" spans="2:12" ht="15.75" thickBot="1" x14ac:dyDescent="0.3">
      <c r="B57" s="24">
        <f t="shared" si="0"/>
        <v>2070</v>
      </c>
      <c r="C57" s="38"/>
      <c r="D57" s="20">
        <v>2.4622499999999992E-2</v>
      </c>
      <c r="E57" s="20">
        <v>2.7675000000000116E-2</v>
      </c>
      <c r="F57" s="20">
        <v>2.4622499999999992E-2</v>
      </c>
      <c r="G57" s="39">
        <v>2.1570000000000089E-2</v>
      </c>
      <c r="H57" s="27"/>
      <c r="I57" s="27">
        <f>(1+D57)/(1+Prix!I127)-1</f>
        <v>6.9999999999998952E-3</v>
      </c>
      <c r="J57" s="20">
        <f>(1+E57)/(1+Prix!J127)-1</f>
        <v>1.0000000000000009E-2</v>
      </c>
      <c r="K57" s="20">
        <f>(1+F57)/(1+Prix!K127)-1</f>
        <v>6.9999999999998952E-3</v>
      </c>
      <c r="L57" s="21">
        <f>(1+G57)/(1+Prix!L127)-1</f>
        <v>4.0000000000000036E-3</v>
      </c>
    </row>
    <row r="58" spans="2:12" x14ac:dyDescent="0.25">
      <c r="C58" s="12"/>
      <c r="D58" s="12"/>
      <c r="E58" s="12"/>
      <c r="F58" s="12"/>
      <c r="G58" s="12"/>
    </row>
    <row r="59" spans="2:12" x14ac:dyDescent="0.25">
      <c r="C59" s="12"/>
      <c r="D59" s="12"/>
      <c r="E59" s="12"/>
      <c r="F59" s="12"/>
      <c r="G59" s="12"/>
    </row>
    <row r="60" spans="2:12" x14ac:dyDescent="0.25">
      <c r="C60" s="12"/>
      <c r="D60" s="12"/>
      <c r="E60" s="12"/>
      <c r="F60" s="12"/>
      <c r="G60" s="12"/>
    </row>
    <row r="61" spans="2:12" x14ac:dyDescent="0.25">
      <c r="C61" s="12"/>
      <c r="D61" s="12"/>
      <c r="E61" s="12"/>
      <c r="F61" s="12"/>
      <c r="G61" s="12"/>
    </row>
    <row r="62" spans="2:12" x14ac:dyDescent="0.25">
      <c r="C62" s="12"/>
      <c r="D62" s="12"/>
      <c r="E62" s="12"/>
      <c r="F62" s="12"/>
      <c r="G62" s="12"/>
    </row>
    <row r="63" spans="2:12" x14ac:dyDescent="0.25">
      <c r="C63" s="12"/>
      <c r="D63" s="12"/>
      <c r="E63" s="12"/>
      <c r="F63" s="12"/>
      <c r="G63" s="12"/>
    </row>
    <row r="64" spans="2:12" x14ac:dyDescent="0.25">
      <c r="C64" s="12"/>
      <c r="D64" s="12"/>
      <c r="E64" s="12"/>
      <c r="F64" s="12"/>
      <c r="G64" s="12"/>
    </row>
    <row r="65" spans="3:7" x14ac:dyDescent="0.25">
      <c r="C65" s="12"/>
      <c r="D65" s="12"/>
      <c r="E65" s="12"/>
      <c r="F65" s="12"/>
      <c r="G65" s="12"/>
    </row>
    <row r="66" spans="3:7" x14ac:dyDescent="0.25">
      <c r="C66" s="12"/>
      <c r="D66" s="12"/>
      <c r="E66" s="12"/>
      <c r="F66" s="12"/>
      <c r="G66" s="12"/>
    </row>
    <row r="67" spans="3:7" x14ac:dyDescent="0.25">
      <c r="C67" s="12"/>
      <c r="D67" s="12"/>
      <c r="E67" s="12"/>
      <c r="F67" s="12"/>
      <c r="G67" s="12"/>
    </row>
  </sheetData>
  <mergeCells count="3">
    <mergeCell ref="B4:B5"/>
    <mergeCell ref="C4:G4"/>
    <mergeCell ref="H4:L4"/>
  </mergeCells>
  <pageMargins left="0.78740157499999996" right="0.78740157499999996" top="0.984251969" bottom="0.984251969" header="0.4921259845" footer="0.4921259845"/>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AJ67"/>
  <sheetViews>
    <sheetView topLeftCell="R1" workbookViewId="0">
      <selection activeCell="Z10" sqref="Z10:AJ12"/>
    </sheetView>
  </sheetViews>
  <sheetFormatPr baseColWidth="10" defaultColWidth="10.85546875" defaultRowHeight="15" x14ac:dyDescent="0.25"/>
  <cols>
    <col min="1" max="1" width="3" style="10" customWidth="1"/>
    <col min="2" max="2" width="10.85546875" style="10"/>
    <col min="3" max="12" width="13.5703125" style="10" customWidth="1"/>
    <col min="13" max="13" width="1.7109375" style="10" customWidth="1"/>
    <col min="14" max="14" width="10.85546875" style="10"/>
    <col min="15" max="24" width="13.5703125" style="10" customWidth="1"/>
    <col min="25" max="25" width="1.7109375" style="10" customWidth="1"/>
    <col min="26" max="26" width="10.85546875" style="10"/>
    <col min="27" max="36" width="13.5703125" style="10" customWidth="1"/>
    <col min="37" max="16384" width="10.85546875" style="10"/>
  </cols>
  <sheetData>
    <row r="1" spans="2:36" ht="23.25" x14ac:dyDescent="0.35">
      <c r="B1" s="59" t="s">
        <v>70</v>
      </c>
      <c r="C1" s="59"/>
      <c r="D1" s="59"/>
      <c r="E1" s="59"/>
      <c r="F1" s="59"/>
      <c r="G1" s="59"/>
      <c r="N1" s="59"/>
      <c r="O1" s="59"/>
      <c r="P1" s="59"/>
      <c r="Q1" s="59"/>
      <c r="R1" s="59"/>
      <c r="S1" s="59"/>
      <c r="Z1" s="59"/>
      <c r="AA1" s="59"/>
      <c r="AB1" s="59"/>
      <c r="AC1" s="59"/>
      <c r="AD1" s="59"/>
      <c r="AE1" s="59"/>
    </row>
    <row r="2" spans="2:36" ht="15" customHeight="1" thickBot="1" x14ac:dyDescent="0.4">
      <c r="B2" s="60"/>
      <c r="C2" s="59"/>
      <c r="D2" s="59"/>
      <c r="E2" s="59"/>
      <c r="F2" s="59"/>
      <c r="G2" s="59"/>
      <c r="N2" s="60"/>
      <c r="O2" s="59"/>
      <c r="P2" s="59"/>
      <c r="Q2" s="59"/>
      <c r="R2" s="59"/>
      <c r="S2" s="59"/>
      <c r="Z2" s="60"/>
      <c r="AA2" s="59"/>
      <c r="AB2" s="59"/>
      <c r="AC2" s="59"/>
      <c r="AD2" s="59"/>
      <c r="AE2" s="59"/>
    </row>
    <row r="3" spans="2:36" ht="15.75" thickBot="1" x14ac:dyDescent="0.3">
      <c r="B3" s="416" t="s">
        <v>31</v>
      </c>
      <c r="C3" s="417"/>
      <c r="D3" s="417"/>
      <c r="E3" s="417"/>
      <c r="F3" s="417"/>
      <c r="G3" s="417"/>
      <c r="H3" s="417"/>
      <c r="I3" s="417"/>
      <c r="J3" s="417"/>
      <c r="K3" s="417"/>
      <c r="L3" s="418"/>
      <c r="N3" s="416" t="s">
        <v>68</v>
      </c>
      <c r="O3" s="417"/>
      <c r="P3" s="417"/>
      <c r="Q3" s="417"/>
      <c r="R3" s="417"/>
      <c r="S3" s="417"/>
      <c r="T3" s="417"/>
      <c r="U3" s="417"/>
      <c r="V3" s="417"/>
      <c r="W3" s="417"/>
      <c r="X3" s="418"/>
      <c r="Z3" s="416" t="s">
        <v>69</v>
      </c>
      <c r="AA3" s="417"/>
      <c r="AB3" s="417"/>
      <c r="AC3" s="417"/>
      <c r="AD3" s="417"/>
      <c r="AE3" s="417"/>
      <c r="AF3" s="417"/>
      <c r="AG3" s="417"/>
      <c r="AH3" s="417"/>
      <c r="AI3" s="417"/>
      <c r="AJ3" s="418"/>
    </row>
    <row r="4" spans="2:36" s="50" customFormat="1" ht="21.75" customHeight="1" x14ac:dyDescent="0.2">
      <c r="B4" s="406" t="s">
        <v>0</v>
      </c>
      <c r="C4" s="411" t="s">
        <v>7</v>
      </c>
      <c r="D4" s="412"/>
      <c r="E4" s="412"/>
      <c r="F4" s="419"/>
      <c r="G4" s="413"/>
      <c r="H4" s="414" t="s">
        <v>10</v>
      </c>
      <c r="I4" s="412"/>
      <c r="J4" s="412"/>
      <c r="K4" s="419"/>
      <c r="L4" s="415"/>
      <c r="N4" s="406" t="s">
        <v>0</v>
      </c>
      <c r="O4" s="411" t="s">
        <v>7</v>
      </c>
      <c r="P4" s="412"/>
      <c r="Q4" s="412"/>
      <c r="R4" s="419"/>
      <c r="S4" s="413"/>
      <c r="T4" s="414" t="s">
        <v>10</v>
      </c>
      <c r="U4" s="412"/>
      <c r="V4" s="412"/>
      <c r="W4" s="419"/>
      <c r="X4" s="415"/>
      <c r="Z4" s="406" t="s">
        <v>0</v>
      </c>
      <c r="AA4" s="411" t="s">
        <v>7</v>
      </c>
      <c r="AB4" s="412"/>
      <c r="AC4" s="412"/>
      <c r="AD4" s="419"/>
      <c r="AE4" s="413"/>
      <c r="AF4" s="414" t="s">
        <v>10</v>
      </c>
      <c r="AG4" s="412"/>
      <c r="AH4" s="412"/>
      <c r="AI4" s="419"/>
      <c r="AJ4" s="415"/>
    </row>
    <row r="5" spans="2:36" s="50" customFormat="1" ht="36" customHeight="1" thickBot="1" x14ac:dyDescent="0.25">
      <c r="B5" s="407"/>
      <c r="C5" s="51"/>
      <c r="D5" s="54" t="str">
        <f>SMPT_FPE!D5</f>
        <v>Sc_0,7% CSR</v>
      </c>
      <c r="E5" s="201" t="s">
        <v>9</v>
      </c>
      <c r="F5" s="260" t="s">
        <v>76</v>
      </c>
      <c r="G5" s="55" t="s">
        <v>87</v>
      </c>
      <c r="H5" s="56"/>
      <c r="I5" s="54" t="str">
        <f>D5</f>
        <v>Sc_0,7% CSR</v>
      </c>
      <c r="J5" s="201" t="s">
        <v>9</v>
      </c>
      <c r="K5" s="260" t="s">
        <v>76</v>
      </c>
      <c r="L5" s="57" t="s">
        <v>87</v>
      </c>
      <c r="N5" s="407"/>
      <c r="O5" s="51"/>
      <c r="P5" s="54" t="str">
        <f>I5</f>
        <v>Sc_0,7% CSR</v>
      </c>
      <c r="Q5" s="201" t="s">
        <v>9</v>
      </c>
      <c r="R5" s="54" t="s">
        <v>76</v>
      </c>
      <c r="S5" s="55" t="s">
        <v>87</v>
      </c>
      <c r="T5" s="56"/>
      <c r="U5" s="54" t="str">
        <f>P5</f>
        <v>Sc_0,7% CSR</v>
      </c>
      <c r="V5" s="201" t="s">
        <v>9</v>
      </c>
      <c r="W5" s="54" t="s">
        <v>76</v>
      </c>
      <c r="X5" s="57" t="s">
        <v>87</v>
      </c>
      <c r="Z5" s="407"/>
      <c r="AA5" s="51"/>
      <c r="AB5" s="54" t="str">
        <f>U5</f>
        <v>Sc_0,7% CSR</v>
      </c>
      <c r="AC5" s="201" t="s">
        <v>9</v>
      </c>
      <c r="AD5" s="55" t="s">
        <v>76</v>
      </c>
      <c r="AE5" s="55" t="s">
        <v>87</v>
      </c>
      <c r="AF5" s="56"/>
      <c r="AG5" s="54" t="str">
        <f>AB5</f>
        <v>Sc_0,7% CSR</v>
      </c>
      <c r="AH5" s="201" t="s">
        <v>9</v>
      </c>
      <c r="AI5" s="55" t="s">
        <v>76</v>
      </c>
      <c r="AJ5" s="274" t="s">
        <v>87</v>
      </c>
    </row>
    <row r="6" spans="2:36" x14ac:dyDescent="0.25">
      <c r="B6" s="214">
        <v>2019</v>
      </c>
      <c r="C6" s="209"/>
      <c r="D6" s="210"/>
      <c r="E6" s="210"/>
      <c r="F6" s="261"/>
      <c r="G6" s="211"/>
      <c r="H6" s="212"/>
      <c r="I6" s="210"/>
      <c r="J6" s="210"/>
      <c r="K6" s="261"/>
      <c r="L6" s="213"/>
      <c r="N6" s="214">
        <v>2019</v>
      </c>
      <c r="O6" s="209"/>
      <c r="P6" s="210"/>
      <c r="Q6" s="210"/>
      <c r="R6" s="261"/>
      <c r="S6" s="211"/>
      <c r="T6" s="212"/>
      <c r="U6" s="210"/>
      <c r="V6" s="210"/>
      <c r="W6" s="261"/>
      <c r="X6" s="213"/>
      <c r="Z6" s="214">
        <v>2019</v>
      </c>
      <c r="AA6" s="209"/>
      <c r="AB6" s="210"/>
      <c r="AC6" s="210"/>
      <c r="AD6" s="261"/>
      <c r="AE6" s="211"/>
      <c r="AF6" s="212"/>
      <c r="AG6" s="210"/>
      <c r="AH6" s="210"/>
      <c r="AI6" s="261"/>
      <c r="AJ6" s="213"/>
    </row>
    <row r="7" spans="2:36" x14ac:dyDescent="0.25">
      <c r="B7" s="22">
        <v>2020</v>
      </c>
      <c r="C7" s="34"/>
      <c r="D7" s="14">
        <v>3.3111524975032891E-2</v>
      </c>
      <c r="E7" s="14">
        <v>3.3111524975032891E-2</v>
      </c>
      <c r="F7" s="262">
        <v>3.3111524975032891E-2</v>
      </c>
      <c r="G7" s="35">
        <v>3.3111524975032891E-2</v>
      </c>
      <c r="H7" s="25"/>
      <c r="I7" s="14">
        <f>(1+D7)/(1+Prix!I77)-1</f>
        <v>2.8179263326149728E-2</v>
      </c>
      <c r="J7" s="14">
        <f>(1+E7)/(1+Prix!K77)-1</f>
        <v>2.8179263326149728E-2</v>
      </c>
      <c r="K7" s="262">
        <f>(1+F7)/(1+Prix!L77)-1</f>
        <v>2.8179263326149728E-2</v>
      </c>
      <c r="L7" s="15">
        <f>(1+G7)/(1+Prix!L77)-1</f>
        <v>2.8179263326149728E-2</v>
      </c>
      <c r="N7" s="22">
        <v>2020</v>
      </c>
      <c r="O7" s="34"/>
      <c r="P7" s="14">
        <v>2.8763531516127649E-2</v>
      </c>
      <c r="Q7" s="14">
        <v>2.8763531516127649E-2</v>
      </c>
      <c r="R7" s="262">
        <v>2.8763531516127649E-2</v>
      </c>
      <c r="S7" s="35">
        <v>2.8763531516127649E-2</v>
      </c>
      <c r="T7" s="25"/>
      <c r="U7" s="14">
        <f>(1+P7)/(1+Prix!I77)-1</f>
        <v>2.3852027975995282E-2</v>
      </c>
      <c r="V7" s="14">
        <f>(1+Q7)/(1+Prix!J77)-1</f>
        <v>2.3852027975995282E-2</v>
      </c>
      <c r="W7" s="262">
        <f>(1+R7)/(1+Prix!K77)-1</f>
        <v>2.3852027975995282E-2</v>
      </c>
      <c r="X7" s="15">
        <f>(1+S7)/(1+Prix!L77)-1</f>
        <v>2.3852027975995282E-2</v>
      </c>
      <c r="Z7" s="22">
        <v>2020</v>
      </c>
      <c r="AA7" s="34"/>
      <c r="AB7" s="14">
        <v>8.4333839067947114E-3</v>
      </c>
      <c r="AC7" s="14">
        <v>8.4333839067947114E-3</v>
      </c>
      <c r="AD7" s="262">
        <v>8.4333839067947114E-3</v>
      </c>
      <c r="AE7" s="35">
        <v>8.4333839067947114E-3</v>
      </c>
      <c r="AF7" s="25"/>
      <c r="AG7" s="14">
        <f>(1+AB7)/(1+Prix!I77)-1</f>
        <v>3.6189401757396045E-3</v>
      </c>
      <c r="AH7" s="14">
        <f>(1+AC7)/(1+Prix!J77)-1</f>
        <v>3.6189401757396045E-3</v>
      </c>
      <c r="AI7" s="262">
        <f>(1+AD7)/(1+Prix!K77)-1</f>
        <v>3.6189401757396045E-3</v>
      </c>
      <c r="AJ7" s="15">
        <f>(1+AE7)/(1+Prix!L77)-1</f>
        <v>3.6189401757396045E-3</v>
      </c>
    </row>
    <row r="8" spans="2:36" x14ac:dyDescent="0.25">
      <c r="B8" s="22">
        <v>2021</v>
      </c>
      <c r="C8" s="34"/>
      <c r="D8" s="14">
        <v>2.5729579604503838E-2</v>
      </c>
      <c r="E8" s="14">
        <v>2.5729579604503838E-2</v>
      </c>
      <c r="F8" s="262">
        <v>2.5729579604503838E-2</v>
      </c>
      <c r="G8" s="35">
        <v>2.5729579604503838E-2</v>
      </c>
      <c r="H8" s="25"/>
      <c r="I8" s="14">
        <f>(1+D8)/(1+Prix!I78)-1</f>
        <v>9.1560251007956062E-3</v>
      </c>
      <c r="J8" s="14">
        <f>(1+E8)/(1+Prix!K78)-1</f>
        <v>9.1560251007956062E-3</v>
      </c>
      <c r="K8" s="262">
        <f>(1+F8)/(1+Prix!L78)-1</f>
        <v>9.1560251007956062E-3</v>
      </c>
      <c r="L8" s="15">
        <f>(1+G8)/(1+Prix!L78)-1</f>
        <v>9.1560251007956062E-3</v>
      </c>
      <c r="N8" s="22">
        <v>2021</v>
      </c>
      <c r="O8" s="34"/>
      <c r="P8" s="14">
        <v>9.7037791664721373E-2</v>
      </c>
      <c r="Q8" s="14">
        <v>9.7037791664721373E-2</v>
      </c>
      <c r="R8" s="262">
        <v>9.7037791664721373E-2</v>
      </c>
      <c r="S8" s="35">
        <v>9.7037791664721373E-2</v>
      </c>
      <c r="T8" s="25"/>
      <c r="U8" s="14">
        <f>(1+P8)/(1+Prix!I78)-1</f>
        <v>7.9312051865159994E-2</v>
      </c>
      <c r="V8" s="14">
        <f>(1+Q8)/(1+Prix!J78)-1</f>
        <v>7.9312051865159994E-2</v>
      </c>
      <c r="W8" s="262">
        <f>(1+R8)/(1+Prix!K78)-1</f>
        <v>7.9312051865159994E-2</v>
      </c>
      <c r="X8" s="15">
        <f>(1+S8)/(1+Prix!L78)-1</f>
        <v>7.9312051865159994E-2</v>
      </c>
      <c r="Z8" s="22">
        <v>2021</v>
      </c>
      <c r="AA8" s="34"/>
      <c r="AB8" s="14">
        <v>1.2773161868480765E-2</v>
      </c>
      <c r="AC8" s="14">
        <v>1.2773161868480765E-2</v>
      </c>
      <c r="AD8" s="262">
        <v>1.2773161868480765E-2</v>
      </c>
      <c r="AE8" s="35">
        <v>1.2773161868480765E-2</v>
      </c>
      <c r="AF8" s="25"/>
      <c r="AG8" s="14">
        <f>(1+AB8)/(1+Prix!I78)-1</f>
        <v>-3.5910451621794515E-3</v>
      </c>
      <c r="AH8" s="14">
        <f>(1+AC8)/(1+Prix!J78)-1</f>
        <v>-3.5910451621794515E-3</v>
      </c>
      <c r="AI8" s="262">
        <f>(1+AD8)/(1+Prix!K78)-1</f>
        <v>-3.5910451621794515E-3</v>
      </c>
      <c r="AJ8" s="15">
        <f>(1+AE8)/(1+Prix!L78)-1</f>
        <v>-3.5910451621794515E-3</v>
      </c>
    </row>
    <row r="9" spans="2:36" x14ac:dyDescent="0.25">
      <c r="B9" s="22">
        <v>2022</v>
      </c>
      <c r="C9" s="34"/>
      <c r="D9" s="14">
        <v>3.7866714237241306E-2</v>
      </c>
      <c r="E9" s="14">
        <v>3.7866714237241306E-2</v>
      </c>
      <c r="F9" s="262">
        <v>3.7866714237241306E-2</v>
      </c>
      <c r="G9" s="35">
        <v>3.7866714237241306E-2</v>
      </c>
      <c r="H9" s="25"/>
      <c r="I9" s="14">
        <f>(1+D9)/(1+Prix!I79)-1</f>
        <v>-1.3651354963357343E-2</v>
      </c>
      <c r="J9" s="14">
        <f>(1+E9)/(1+Prix!K79)-1</f>
        <v>-1.3651354963357343E-2</v>
      </c>
      <c r="K9" s="262">
        <f>(1+F9)/(1+Prix!L79)-1</f>
        <v>-1.3651354963357343E-2</v>
      </c>
      <c r="L9" s="15">
        <f>(1+G9)/(1+Prix!L79)-1</f>
        <v>-1.3651354963357343E-2</v>
      </c>
      <c r="N9" s="22">
        <v>2022</v>
      </c>
      <c r="O9" s="34"/>
      <c r="P9" s="14">
        <v>4.1720695811042319E-2</v>
      </c>
      <c r="Q9" s="14">
        <v>4.1720695811042319E-2</v>
      </c>
      <c r="R9" s="262">
        <v>4.1720695811042319E-2</v>
      </c>
      <c r="S9" s="35">
        <v>4.1720695811042319E-2</v>
      </c>
      <c r="T9" s="25"/>
      <c r="U9" s="14">
        <f>(1+P9)/(1+Prix!I79)-1</f>
        <v>-9.9886789654007879E-3</v>
      </c>
      <c r="V9" s="14">
        <f>(1+Q9)/(1+Prix!J79)-1</f>
        <v>-9.9886789654007879E-3</v>
      </c>
      <c r="W9" s="262">
        <f>(1+R9)/(1+Prix!K79)-1</f>
        <v>-9.9886789654007879E-3</v>
      </c>
      <c r="X9" s="15">
        <f>(1+S9)/(1+Prix!L79)-1</f>
        <v>-9.9886789654007879E-3</v>
      </c>
      <c r="Z9" s="22">
        <v>2022</v>
      </c>
      <c r="AA9" s="34"/>
      <c r="AB9" s="14">
        <v>3.4669568816945828E-2</v>
      </c>
      <c r="AC9" s="14">
        <v>3.4669568816945828E-2</v>
      </c>
      <c r="AD9" s="262">
        <v>3.4669568816945828E-2</v>
      </c>
      <c r="AE9" s="35">
        <v>3.4669568816945828E-2</v>
      </c>
      <c r="AF9" s="25"/>
      <c r="AG9" s="14">
        <f>(1+AB9)/(1+Prix!I79)-1</f>
        <v>-1.6689799120043869E-2</v>
      </c>
      <c r="AH9" s="14">
        <f>(1+AC9)/(1+Prix!J79)-1</f>
        <v>-1.6689799120043869E-2</v>
      </c>
      <c r="AI9" s="262">
        <f>(1+AD9)/(1+Prix!K79)-1</f>
        <v>-1.6689799120043869E-2</v>
      </c>
      <c r="AJ9" s="15">
        <f>(1+AE9)/(1+Prix!L79)-1</f>
        <v>-1.6689799120043869E-2</v>
      </c>
    </row>
    <row r="10" spans="2:36" x14ac:dyDescent="0.25">
      <c r="B10" s="22">
        <v>2023</v>
      </c>
      <c r="C10" s="34"/>
      <c r="D10" s="14">
        <v>3.8632479999999969E-2</v>
      </c>
      <c r="E10" s="14">
        <v>3.8632479999999969E-2</v>
      </c>
      <c r="F10" s="262">
        <v>3.8632479999999969E-2</v>
      </c>
      <c r="G10" s="35">
        <v>3.8632479999999969E-2</v>
      </c>
      <c r="H10" s="25"/>
      <c r="I10" s="14">
        <f>(1+D10)/(1+Prix!I80)-1</f>
        <v>-9.6431081569762211E-3</v>
      </c>
      <c r="J10" s="14">
        <f>(1+E10)/(1+Prix!K80)-1</f>
        <v>-9.6431081569762211E-3</v>
      </c>
      <c r="K10" s="262">
        <f>(1+F10)/(1+Prix!L80)-1</f>
        <v>-9.6431081569762211E-3</v>
      </c>
      <c r="L10" s="15">
        <f>(1+G10)/(1+Prix!L80)-1</f>
        <v>-9.6431081569762211E-3</v>
      </c>
      <c r="N10" s="22">
        <v>2023</v>
      </c>
      <c r="O10" s="34"/>
      <c r="P10" s="14">
        <v>3.6921893106085291E-2</v>
      </c>
      <c r="Q10" s="14">
        <v>3.6921893106085291E-2</v>
      </c>
      <c r="R10" s="262">
        <v>3.6921893106085291E-2</v>
      </c>
      <c r="S10" s="35">
        <v>3.6921893106085291E-2</v>
      </c>
      <c r="T10" s="25"/>
      <c r="U10" s="14">
        <f>(1+P10)/(1+Prix!I80)-1</f>
        <v>-1.1274187053608498E-2</v>
      </c>
      <c r="V10" s="14">
        <f>(1+Q10)/(1+Prix!J80)-1</f>
        <v>-1.1274187053608498E-2</v>
      </c>
      <c r="W10" s="262">
        <f>(1+R10)/(1+Prix!K80)-1</f>
        <v>-1.1274187053608498E-2</v>
      </c>
      <c r="X10" s="15">
        <f>(1+S10)/(1+Prix!L80)-1</f>
        <v>-1.1274187053608498E-2</v>
      </c>
      <c r="Z10" s="22">
        <v>2023</v>
      </c>
      <c r="AA10" s="34"/>
      <c r="AB10" s="14">
        <v>3.3682474004014695E-2</v>
      </c>
      <c r="AC10" s="14">
        <v>3.3682474004014695E-2</v>
      </c>
      <c r="AD10" s="262">
        <v>3.3682474004014695E-2</v>
      </c>
      <c r="AE10" s="35">
        <v>3.3682474004014695E-2</v>
      </c>
      <c r="AF10" s="25"/>
      <c r="AG10" s="14">
        <f>(1+AB10)/(1+Prix!I80)-1</f>
        <v>-1.4363038110243531E-2</v>
      </c>
      <c r="AH10" s="14">
        <f>(1+AC10)/(1+Prix!J80)-1</f>
        <v>-1.4363038110243531E-2</v>
      </c>
      <c r="AI10" s="262">
        <f>(1+AD10)/(1+Prix!K80)-1</f>
        <v>-1.4363038110243531E-2</v>
      </c>
      <c r="AJ10" s="15">
        <f>(1+AE10)/(1+Prix!L80)-1</f>
        <v>-1.4363038110243531E-2</v>
      </c>
    </row>
    <row r="11" spans="2:36" x14ac:dyDescent="0.25">
      <c r="B11" s="23">
        <v>2024</v>
      </c>
      <c r="C11" s="36"/>
      <c r="D11" s="17">
        <v>4.7832246722143923E-2</v>
      </c>
      <c r="E11" s="17">
        <v>4.7832246722143923E-2</v>
      </c>
      <c r="F11" s="263">
        <v>4.7832246722143923E-2</v>
      </c>
      <c r="G11" s="37">
        <v>4.7832246722143923E-2</v>
      </c>
      <c r="H11" s="26"/>
      <c r="I11" s="17">
        <f>(1+D11)/(1+Prix!I81)-1</f>
        <v>2.7281372245453461E-2</v>
      </c>
      <c r="J11" s="17">
        <f>(1+E11)/(1+Prix!K81)-1</f>
        <v>2.7281372245453461E-2</v>
      </c>
      <c r="K11" s="263">
        <f>(1+F11)/(1+Prix!L81)-1</f>
        <v>2.7281372245453461E-2</v>
      </c>
      <c r="L11" s="18">
        <f>(1+G11)/(1+Prix!L81)-1</f>
        <v>2.7281372245453461E-2</v>
      </c>
      <c r="N11" s="22">
        <v>2024</v>
      </c>
      <c r="O11" s="34"/>
      <c r="P11" s="14">
        <v>3.8082947558475411E-2</v>
      </c>
      <c r="Q11" s="14">
        <v>3.8082947558475411E-2</v>
      </c>
      <c r="R11" s="262">
        <v>3.8082947558475411E-2</v>
      </c>
      <c r="S11" s="35">
        <v>3.8082947558475411E-2</v>
      </c>
      <c r="T11" s="25"/>
      <c r="U11" s="14">
        <f>(1+P11)/(1+Prix!I81)-1</f>
        <v>1.7723283672960166E-2</v>
      </c>
      <c r="V11" s="14">
        <f>(1+Q11)/(1+Prix!J81)-1</f>
        <v>1.7723283672960166E-2</v>
      </c>
      <c r="W11" s="262">
        <f>(1+R11)/(1+Prix!K81)-1</f>
        <v>1.7723283672960166E-2</v>
      </c>
      <c r="X11" s="15">
        <f>(1+S11)/(1+Prix!L81)-1</f>
        <v>1.7723283672960166E-2</v>
      </c>
      <c r="Z11" s="22">
        <v>2024</v>
      </c>
      <c r="AA11" s="34"/>
      <c r="AB11" s="14">
        <v>5.2784004693094966E-2</v>
      </c>
      <c r="AC11" s="14">
        <v>5.2784004693094966E-2</v>
      </c>
      <c r="AD11" s="262">
        <v>5.2784004693094966E-2</v>
      </c>
      <c r="AE11" s="35">
        <v>5.2784004693094966E-2</v>
      </c>
      <c r="AF11" s="25"/>
      <c r="AG11" s="14">
        <f>(1+AB11)/(1+Prix!I81)-1</f>
        <v>3.2136012613068532E-2</v>
      </c>
      <c r="AH11" s="14">
        <f>(1+AC11)/(1+Prix!J81)-1</f>
        <v>3.2136012613068532E-2</v>
      </c>
      <c r="AI11" s="262">
        <f>(1+AD11)/(1+Prix!K81)-1</f>
        <v>3.2136012613068532E-2</v>
      </c>
      <c r="AJ11" s="15">
        <f>(1+AE11)/(1+Prix!L81)-1</f>
        <v>3.2136012613068532E-2</v>
      </c>
    </row>
    <row r="12" spans="2:36" x14ac:dyDescent="0.25">
      <c r="B12" s="23">
        <v>2025</v>
      </c>
      <c r="C12" s="36"/>
      <c r="D12" s="17">
        <v>9.3999999999999986E-3</v>
      </c>
      <c r="E12" s="17">
        <v>9.3999999999999986E-3</v>
      </c>
      <c r="F12" s="263">
        <v>9.3999999999999986E-3</v>
      </c>
      <c r="G12" s="37">
        <v>9.3999999999999986E-3</v>
      </c>
      <c r="H12" s="26"/>
      <c r="I12" s="17">
        <f>(1+D12)/(1+Prix!I82)-1</f>
        <v>-3.0525010334736535E-5</v>
      </c>
      <c r="J12" s="17">
        <f>(1+E12)/(1+Prix!K82)-1</f>
        <v>-3.0525010334736535E-5</v>
      </c>
      <c r="K12" s="263">
        <f>(1+F12)/(1+Prix!L82)-1</f>
        <v>-3.0525010334736535E-5</v>
      </c>
      <c r="L12" s="18">
        <f>(1+G12)/(1+Prix!L82)-1</f>
        <v>-3.0525010334736535E-5</v>
      </c>
      <c r="N12" s="22">
        <v>2025</v>
      </c>
      <c r="O12" s="34"/>
      <c r="P12" s="14">
        <v>8.2824666580887385E-3</v>
      </c>
      <c r="Q12" s="14">
        <v>8.2824666580887385E-3</v>
      </c>
      <c r="R12" s="262">
        <v>8.2824666580887385E-3</v>
      </c>
      <c r="S12" s="35">
        <v>8.2824666580887385E-3</v>
      </c>
      <c r="T12" s="25"/>
      <c r="U12" s="14">
        <f>(1+P12)/(1+Prix!I82)-1</f>
        <v>-1.1376175694733925E-3</v>
      </c>
      <c r="V12" s="14">
        <f>(1+Q12)/(1+Prix!J82)-1</f>
        <v>-1.1376175694733925E-3</v>
      </c>
      <c r="W12" s="262">
        <f>(1+R12)/(1+Prix!K82)-1</f>
        <v>-1.1376175694733925E-3</v>
      </c>
      <c r="X12" s="15">
        <f>(1+S12)/(1+Prix!L82)-1</f>
        <v>-1.1376175694733925E-3</v>
      </c>
      <c r="Z12" s="22">
        <v>2025</v>
      </c>
      <c r="AA12" s="34"/>
      <c r="AB12" s="14">
        <v>5.2514064639588298E-3</v>
      </c>
      <c r="AC12" s="14">
        <v>5.2514064639588298E-3</v>
      </c>
      <c r="AD12" s="262">
        <v>5.2514064639588298E-3</v>
      </c>
      <c r="AE12" s="35">
        <v>5.2514064639588298E-3</v>
      </c>
      <c r="AF12" s="25"/>
      <c r="AG12" s="14">
        <f>(1+AB12)/(1+Prix!I82)-1</f>
        <v>-4.1403594666263865E-3</v>
      </c>
      <c r="AH12" s="14">
        <f>(1+AC12)/(1+Prix!J82)-1</f>
        <v>-4.1403594666263865E-3</v>
      </c>
      <c r="AI12" s="262">
        <f>(1+AD12)/(1+Prix!K82)-1</f>
        <v>-4.1403594666263865E-3</v>
      </c>
      <c r="AJ12" s="15">
        <f>(1+AE12)/(1+Prix!L82)-1</f>
        <v>-4.1403594666263865E-3</v>
      </c>
    </row>
    <row r="13" spans="2:36" x14ac:dyDescent="0.25">
      <c r="B13" s="23">
        <v>2026</v>
      </c>
      <c r="C13" s="36"/>
      <c r="D13" s="17">
        <v>1.8700000000000001E-2</v>
      </c>
      <c r="E13" s="17">
        <v>1.8700000000000001E-2</v>
      </c>
      <c r="F13" s="263">
        <v>1.8700000000000001E-2</v>
      </c>
      <c r="G13" s="37">
        <v>1.8700000000000001E-2</v>
      </c>
      <c r="H13" s="26"/>
      <c r="I13" s="17">
        <f>(1+D13)/(1+Prix!I83)-1</f>
        <v>0</v>
      </c>
      <c r="J13" s="17">
        <f>(1+E13)/(1+Prix!K83)-1</f>
        <v>0</v>
      </c>
      <c r="K13" s="263">
        <f>(1+F13)/(1+Prix!L83)-1</f>
        <v>0</v>
      </c>
      <c r="L13" s="18">
        <f>(1+G13)/(1+Prix!L83)-1</f>
        <v>0</v>
      </c>
      <c r="N13" s="23">
        <v>2026</v>
      </c>
      <c r="O13" s="36"/>
      <c r="P13" s="17">
        <v>9.5055165713886502E-4</v>
      </c>
      <c r="Q13" s="17">
        <v>9.5055165713886502E-4</v>
      </c>
      <c r="R13" s="263">
        <v>9.5055165713886502E-4</v>
      </c>
      <c r="S13" s="37">
        <v>9.5055165713886502E-4</v>
      </c>
      <c r="T13" s="26"/>
      <c r="U13" s="17">
        <f>(1+P13)/(1+Prix!I83)-1</f>
        <v>-1.7423626526809732E-2</v>
      </c>
      <c r="V13" s="17">
        <f>(1+Q13)/(1+Prix!J83)-1</f>
        <v>-1.7423626526809732E-2</v>
      </c>
      <c r="W13" s="263">
        <f>(1+R13)/(1+Prix!K83)-1</f>
        <v>-1.7423626526809732E-2</v>
      </c>
      <c r="X13" s="18">
        <f>(1+S13)/(1+Prix!L83)-1</f>
        <v>-1.7423626526809732E-2</v>
      </c>
      <c r="Z13" s="23">
        <v>2026</v>
      </c>
      <c r="AA13" s="36"/>
      <c r="AB13" s="17">
        <v>9.3825403642933125E-4</v>
      </c>
      <c r="AC13" s="17">
        <v>9.3825403642933125E-4</v>
      </c>
      <c r="AD13" s="263">
        <v>9.3825403642933125E-4</v>
      </c>
      <c r="AE13" s="37">
        <v>9.3825403642933125E-4</v>
      </c>
      <c r="AF13" s="26"/>
      <c r="AG13" s="17">
        <f>(1+AB13)/(1+Prix!I83)-1</f>
        <v>-1.7435698403426514E-2</v>
      </c>
      <c r="AH13" s="17">
        <f>(1+AC13)/(1+Prix!J83)-1</f>
        <v>-1.7435698403426514E-2</v>
      </c>
      <c r="AI13" s="263">
        <f>(1+AD13)/(1+Prix!K83)-1</f>
        <v>-1.7435698403426514E-2</v>
      </c>
      <c r="AJ13" s="18">
        <f>(1+AE13)/(1+Prix!L83)-1</f>
        <v>-1.7435698403426514E-2</v>
      </c>
    </row>
    <row r="14" spans="2:36" x14ac:dyDescent="0.25">
      <c r="B14" s="23">
        <v>2027</v>
      </c>
      <c r="C14" s="36"/>
      <c r="D14" s="17">
        <v>2.0977279999999876E-2</v>
      </c>
      <c r="E14" s="17">
        <v>1.61E-2</v>
      </c>
      <c r="F14" s="263">
        <v>1.61E-2</v>
      </c>
      <c r="G14" s="37">
        <v>1.61E-2</v>
      </c>
      <c r="H14" s="26"/>
      <c r="I14" s="17">
        <f>(1+D14)/(1+Prix!I84)-1</f>
        <v>4.7999999999999154E-3</v>
      </c>
      <c r="J14" s="17">
        <f>(1+E14)/(1+Prix!K84)-1</f>
        <v>0</v>
      </c>
      <c r="K14" s="263">
        <f>(1+F14)/(1+Prix!L84)-1</f>
        <v>0</v>
      </c>
      <c r="L14" s="18">
        <f>(1+G14)/(1+Prix!L84)-1</f>
        <v>0</v>
      </c>
      <c r="N14" s="23">
        <v>2027</v>
      </c>
      <c r="O14" s="36"/>
      <c r="P14" s="17">
        <v>2.0977279999999876E-2</v>
      </c>
      <c r="Q14" s="17">
        <v>1E-3</v>
      </c>
      <c r="R14" s="263">
        <v>1E-3</v>
      </c>
      <c r="S14" s="37">
        <v>1E-3</v>
      </c>
      <c r="T14" s="26"/>
      <c r="U14" s="17">
        <f>(1+P14)/(1+Prix!I84)-1</f>
        <v>4.7999999999999154E-3</v>
      </c>
      <c r="V14" s="17">
        <f>(1+Q14)/(1+Prix!J84)-1</f>
        <v>-1.4860742052947629E-2</v>
      </c>
      <c r="W14" s="263">
        <f>(1+R14)/(1+Prix!K84)-1</f>
        <v>-1.4860742052947629E-2</v>
      </c>
      <c r="X14" s="18">
        <f>(1+S14)/(1+Prix!L84)-1</f>
        <v>-1.4860742052947629E-2</v>
      </c>
      <c r="Z14" s="23">
        <v>2027</v>
      </c>
      <c r="AA14" s="36"/>
      <c r="AB14" s="17">
        <v>2.0977279999999876E-2</v>
      </c>
      <c r="AC14" s="17">
        <v>1E-3</v>
      </c>
      <c r="AD14" s="263">
        <v>1E-3</v>
      </c>
      <c r="AE14" s="37">
        <v>1E-3</v>
      </c>
      <c r="AF14" s="26"/>
      <c r="AG14" s="17">
        <f>(1+AB14)/(1+Prix!I84)-1</f>
        <v>4.7999999999999154E-3</v>
      </c>
      <c r="AH14" s="17">
        <f>(1+AC14)/(1+Prix!J84)-1</f>
        <v>-1.4860742052947629E-2</v>
      </c>
      <c r="AI14" s="263">
        <f>(1+AD14)/(1+Prix!K84)-1</f>
        <v>-1.4860742052947629E-2</v>
      </c>
      <c r="AJ14" s="18">
        <f>(1+AE14)/(1+Prix!L84)-1</f>
        <v>-1.4860742052947629E-2</v>
      </c>
    </row>
    <row r="15" spans="2:36" x14ac:dyDescent="0.25">
      <c r="B15" s="23">
        <v>2028</v>
      </c>
      <c r="C15" s="36"/>
      <c r="D15" s="17">
        <v>2.2892750000000239E-2</v>
      </c>
      <c r="E15" s="17">
        <v>1.8130099999999989E-2</v>
      </c>
      <c r="F15" s="263">
        <v>1.7967300000000016E-2</v>
      </c>
      <c r="G15" s="37">
        <v>1.7784149999999995E-2</v>
      </c>
      <c r="H15" s="26"/>
      <c r="I15" s="17">
        <f>(1+D15)/(1+Prix!I85)-1</f>
        <v>5.3000000000000824E-3</v>
      </c>
      <c r="J15" s="17">
        <f>(1+E15)/(1+Prix!K85)-1</f>
        <v>6.1926289926295119E-4</v>
      </c>
      <c r="K15" s="263">
        <f>(1+F15)/(1+Prix!L85)-1</f>
        <v>4.5926289926279118E-4</v>
      </c>
      <c r="L15" s="18">
        <f>(1+G15)/(1+Prix!L85)-1</f>
        <v>2.7926289926272219E-4</v>
      </c>
      <c r="N15" s="23">
        <v>2028</v>
      </c>
      <c r="O15" s="36"/>
      <c r="P15" s="17">
        <v>2.2892750000000239E-2</v>
      </c>
      <c r="Q15" s="17">
        <v>6.0599896685722176E-3</v>
      </c>
      <c r="R15" s="263">
        <v>5.8971896685722442E-3</v>
      </c>
      <c r="S15" s="37">
        <v>5.7140396685722234E-3</v>
      </c>
      <c r="T15" s="26"/>
      <c r="U15" s="17">
        <f>(1+P15)/(1+Prix!I85)-1</f>
        <v>5.3000000000000824E-3</v>
      </c>
      <c r="V15" s="17">
        <f>(1+Q15)/(1+Prix!J85)-1</f>
        <v>-1.1243253396980624E-2</v>
      </c>
      <c r="W15" s="263">
        <f>(1+R15)/(1+Prix!K85)-1</f>
        <v>-1.1403253396980673E-2</v>
      </c>
      <c r="X15" s="18">
        <f>(1+S15)/(1+Prix!L85)-1</f>
        <v>-1.1583253396980742E-2</v>
      </c>
      <c r="Z15" s="23">
        <v>2028</v>
      </c>
      <c r="AA15" s="36"/>
      <c r="AB15" s="17">
        <v>2.2892750000000239E-2</v>
      </c>
      <c r="AC15" s="17">
        <v>6.0624491927141243E-3</v>
      </c>
      <c r="AD15" s="263">
        <v>5.8996491927141509E-3</v>
      </c>
      <c r="AE15" s="37">
        <v>5.7164991927141301E-3</v>
      </c>
      <c r="AF15" s="26"/>
      <c r="AG15" s="17">
        <f>(1+AB15)/(1+Prix!I85)-1</f>
        <v>5.3000000000000824E-3</v>
      </c>
      <c r="AH15" s="17">
        <f>(1+AC15)/(1+Prix!J85)-1</f>
        <v>-1.1240836174236768E-2</v>
      </c>
      <c r="AI15" s="263">
        <f>(1+AD15)/(1+Prix!K85)-1</f>
        <v>-1.1400836174236817E-2</v>
      </c>
      <c r="AJ15" s="18">
        <f>(1+AE15)/(1+Prix!L85)-1</f>
        <v>-1.1580836174236775E-2</v>
      </c>
    </row>
    <row r="16" spans="2:36" x14ac:dyDescent="0.25">
      <c r="B16" s="23">
        <v>2029</v>
      </c>
      <c r="C16" s="36"/>
      <c r="D16" s="17">
        <v>2.3605000000000098E-2</v>
      </c>
      <c r="E16" s="17">
        <v>2.0160199999999979E-2</v>
      </c>
      <c r="F16" s="263">
        <v>1.9834600000000032E-2</v>
      </c>
      <c r="G16" s="37">
        <v>1.946829999999999E-2</v>
      </c>
      <c r="H16" s="26"/>
      <c r="I16" s="17">
        <f>(1+D16)/(1+Prix!I86)-1</f>
        <v>6.0000000000000053E-3</v>
      </c>
      <c r="J16" s="17">
        <f>(1+E16)/(1+Prix!K86)-1</f>
        <v>2.6144471744471431E-3</v>
      </c>
      <c r="K16" s="263">
        <f>(1+F16)/(1+Prix!L86)-1</f>
        <v>2.2944471744470452E-3</v>
      </c>
      <c r="L16" s="18">
        <f>(1+G16)/(1+Prix!L86)-1</f>
        <v>1.9344471744471292E-3</v>
      </c>
      <c r="N16" s="23">
        <v>2029</v>
      </c>
      <c r="O16" s="36"/>
      <c r="P16" s="17">
        <v>2.3605000000000098E-2</v>
      </c>
      <c r="Q16" s="17">
        <v>1.1119979337144436E-2</v>
      </c>
      <c r="R16" s="263">
        <v>1.0794379337144489E-2</v>
      </c>
      <c r="S16" s="37">
        <v>1.0428079337144448E-2</v>
      </c>
      <c r="T16" s="26"/>
      <c r="U16" s="17">
        <f>(1+P16)/(1+Prix!I86)-1</f>
        <v>6.0000000000000053E-3</v>
      </c>
      <c r="V16" s="17">
        <f>(1+Q16)/(1+Prix!J86)-1</f>
        <v>-6.2702905777451967E-3</v>
      </c>
      <c r="W16" s="263">
        <f>(1+R16)/(1+Prix!K86)-1</f>
        <v>-6.5902905777449616E-3</v>
      </c>
      <c r="X16" s="18">
        <f>(1+S16)/(1+Prix!L86)-1</f>
        <v>-6.9502905777449886E-3</v>
      </c>
      <c r="Z16" s="23">
        <v>2029</v>
      </c>
      <c r="AA16" s="36"/>
      <c r="AB16" s="17">
        <v>2.3605000000000098E-2</v>
      </c>
      <c r="AC16" s="17">
        <v>1.1124898385428249E-2</v>
      </c>
      <c r="AD16" s="263">
        <v>1.0799298385428303E-2</v>
      </c>
      <c r="AE16" s="37">
        <v>1.0432998385428261E-2</v>
      </c>
      <c r="AF16" s="26"/>
      <c r="AG16" s="17">
        <f>(1+AB16)/(1+Prix!I86)-1</f>
        <v>6.0000000000000053E-3</v>
      </c>
      <c r="AH16" s="17">
        <f>(1+AC16)/(1+Prix!J86)-1</f>
        <v>-6.2654561322573743E-3</v>
      </c>
      <c r="AI16" s="263">
        <f>(1+AD16)/(1+Prix!K86)-1</f>
        <v>-6.5854561322572502E-3</v>
      </c>
      <c r="AJ16" s="18">
        <f>(1+AE16)/(1+Prix!L86)-1</f>
        <v>-6.9454561322572772E-3</v>
      </c>
    </row>
    <row r="17" spans="2:36" x14ac:dyDescent="0.25">
      <c r="B17" s="23">
        <v>2030</v>
      </c>
      <c r="C17" s="36"/>
      <c r="D17" s="17">
        <v>2.5538250000000096E-2</v>
      </c>
      <c r="E17" s="17">
        <v>2.2190299999999968E-2</v>
      </c>
      <c r="F17" s="263">
        <v>2.1701900000000048E-2</v>
      </c>
      <c r="G17" s="37">
        <v>2.1152449999999986E-2</v>
      </c>
      <c r="H17" s="26"/>
      <c r="I17" s="17">
        <f>(1+D17)/(1+Prix!I87)-1</f>
        <v>7.9000000000000181E-3</v>
      </c>
      <c r="J17" s="17">
        <f>(1+E17)/(1+Prix!K87)-1</f>
        <v>4.6096314496313351E-3</v>
      </c>
      <c r="K17" s="263">
        <f>(1+F17)/(1+Prix!L87)-1</f>
        <v>4.1296314496315212E-3</v>
      </c>
      <c r="L17" s="18">
        <f>(1+G17)/(1+Prix!L87)-1</f>
        <v>3.5896314496313142E-3</v>
      </c>
      <c r="N17" s="23">
        <v>2030</v>
      </c>
      <c r="O17" s="36"/>
      <c r="P17" s="17">
        <v>2.5538250000000096E-2</v>
      </c>
      <c r="Q17" s="17">
        <v>1.6179969005716652E-2</v>
      </c>
      <c r="R17" s="263">
        <v>1.5691569005716735E-2</v>
      </c>
      <c r="S17" s="37">
        <v>1.5142119005716671E-2</v>
      </c>
      <c r="T17" s="26"/>
      <c r="U17" s="17">
        <f>(1+P17)/(1+Prix!I87)-1</f>
        <v>7.9000000000000181E-3</v>
      </c>
      <c r="V17" s="17">
        <f>(1+Q17)/(1+Prix!J87)-1</f>
        <v>-1.2973277585094367E-3</v>
      </c>
      <c r="W17" s="263">
        <f>(1+R17)/(1+Prix!K87)-1</f>
        <v>-1.7773277585094727E-3</v>
      </c>
      <c r="X17" s="18">
        <f>(1+S17)/(1+Prix!L87)-1</f>
        <v>-2.3173277585095686E-3</v>
      </c>
      <c r="Z17" s="23">
        <v>2030</v>
      </c>
      <c r="AA17" s="36"/>
      <c r="AB17" s="17">
        <v>2.5538250000000096E-2</v>
      </c>
      <c r="AC17" s="17">
        <v>1.6187347578142372E-2</v>
      </c>
      <c r="AD17" s="263">
        <v>1.5698947578142455E-2</v>
      </c>
      <c r="AE17" s="37">
        <v>1.5149497578142391E-2</v>
      </c>
      <c r="AF17" s="26"/>
      <c r="AG17" s="17">
        <f>(1+AB17)/(1+Prix!I87)-1</f>
        <v>7.9000000000000181E-3</v>
      </c>
      <c r="AH17" s="17">
        <f>(1+AC17)/(1+Prix!J87)-1</f>
        <v>-1.2900760902777586E-3</v>
      </c>
      <c r="AI17" s="263">
        <f>(1+AD17)/(1+Prix!K87)-1</f>
        <v>-1.7700760902777946E-3</v>
      </c>
      <c r="AJ17" s="18">
        <f>(1+AE17)/(1+Prix!L87)-1</f>
        <v>-2.3100760902778905E-3</v>
      </c>
    </row>
    <row r="18" spans="2:36" x14ac:dyDescent="0.25">
      <c r="B18" s="23">
        <v>2031</v>
      </c>
      <c r="C18" s="36"/>
      <c r="D18" s="17">
        <v>2.5538250000000096E-2</v>
      </c>
      <c r="E18" s="17">
        <v>2.4220399999999958E-2</v>
      </c>
      <c r="F18" s="263">
        <v>2.3569200000000064E-2</v>
      </c>
      <c r="G18" s="37">
        <v>2.2836599999999981E-2</v>
      </c>
      <c r="H18" s="26"/>
      <c r="I18" s="17">
        <f>(1+D18)/(1+Prix!I88)-1</f>
        <v>7.9000000000000181E-3</v>
      </c>
      <c r="J18" s="17">
        <f>(1+E18)/(1+Prix!K88)-1</f>
        <v>6.604815724815527E-3</v>
      </c>
      <c r="K18" s="263">
        <f>(1+F18)/(1+Prix!L88)-1</f>
        <v>5.9648157248157752E-3</v>
      </c>
      <c r="L18" s="18">
        <f>(1+G18)/(1+Prix!L88)-1</f>
        <v>5.2448157248157212E-3</v>
      </c>
      <c r="N18" s="23">
        <v>2031</v>
      </c>
      <c r="O18" s="36"/>
      <c r="P18" s="17">
        <v>2.5538250000000096E-2</v>
      </c>
      <c r="Q18" s="17">
        <v>1.8500000000000003E-2</v>
      </c>
      <c r="R18" s="263">
        <v>1.8500000000000003E-2</v>
      </c>
      <c r="S18" s="37">
        <v>1.8500000000000003E-2</v>
      </c>
      <c r="T18" s="26"/>
      <c r="U18" s="17">
        <f>(1+P18)/(1+Prix!I88)-1</f>
        <v>7.9000000000000181E-3</v>
      </c>
      <c r="V18" s="17">
        <f>(1+Q18)/(1+Prix!J88)-1</f>
        <v>9.8280098280079109E-4</v>
      </c>
      <c r="W18" s="263">
        <f>(1+R18)/(1+Prix!K88)-1</f>
        <v>9.8280098280079109E-4</v>
      </c>
      <c r="X18" s="18">
        <f>(1+S18)/(1+Prix!L88)-1</f>
        <v>9.8280098280079109E-4</v>
      </c>
      <c r="Z18" s="23">
        <v>2031</v>
      </c>
      <c r="AA18" s="36"/>
      <c r="AB18" s="17">
        <v>2.5538250000000096E-2</v>
      </c>
      <c r="AC18" s="17">
        <v>1.8500000000000003E-2</v>
      </c>
      <c r="AD18" s="263">
        <v>1.8500000000000003E-2</v>
      </c>
      <c r="AE18" s="37">
        <v>1.8500000000000003E-2</v>
      </c>
      <c r="AF18" s="26"/>
      <c r="AG18" s="17">
        <f>(1+AB18)/(1+Prix!I88)-1</f>
        <v>7.9000000000000181E-3</v>
      </c>
      <c r="AH18" s="17">
        <f>(1+AC18)/(1+Prix!J88)-1</f>
        <v>9.8280098280079109E-4</v>
      </c>
      <c r="AI18" s="263">
        <f>(1+AD18)/(1+Prix!K88)-1</f>
        <v>9.8280098280079109E-4</v>
      </c>
      <c r="AJ18" s="18">
        <f>(1+AE18)/(1+Prix!L88)-1</f>
        <v>9.8280098280079109E-4</v>
      </c>
    </row>
    <row r="19" spans="2:36" x14ac:dyDescent="0.25">
      <c r="B19" s="23">
        <v>2032</v>
      </c>
      <c r="C19" s="36"/>
      <c r="D19" s="17">
        <v>2.5436500000000084E-2</v>
      </c>
      <c r="E19" s="17">
        <v>2.6250499999999947E-2</v>
      </c>
      <c r="F19" s="263">
        <v>2.5436500000000081E-2</v>
      </c>
      <c r="G19" s="37">
        <v>2.4520749999999977E-2</v>
      </c>
      <c r="H19" s="26"/>
      <c r="I19" s="17">
        <f>(1+D19)/(1+Prix!I89)-1</f>
        <v>7.8000000000000291E-3</v>
      </c>
      <c r="J19" s="17">
        <f>(1+E19)/(1+Prix!K89)-1</f>
        <v>8.599999999999941E-3</v>
      </c>
      <c r="K19" s="263">
        <f>(1+F19)/(1+Prix!L89)-1</f>
        <v>7.8000000000000291E-3</v>
      </c>
      <c r="L19" s="18">
        <f>(1+G19)/(1+Prix!L89)-1</f>
        <v>6.8999999999999062E-3</v>
      </c>
      <c r="N19" s="23">
        <v>2032</v>
      </c>
      <c r="O19" s="36"/>
      <c r="P19" s="17">
        <v>2.5436500000000084E-2</v>
      </c>
      <c r="Q19" s="17">
        <v>1.8500000000000003E-2</v>
      </c>
      <c r="R19" s="263">
        <v>1.8500000000000003E-2</v>
      </c>
      <c r="S19" s="37">
        <v>1.8500000000000003E-2</v>
      </c>
      <c r="T19" s="26"/>
      <c r="U19" s="17">
        <f>(1+P19)/(1+Prix!I89)-1</f>
        <v>7.8000000000000291E-3</v>
      </c>
      <c r="V19" s="17">
        <f>(1+Q19)/(1+Prix!J89)-1</f>
        <v>9.8280098280079109E-4</v>
      </c>
      <c r="W19" s="263">
        <f>(1+R19)/(1+Prix!K89)-1</f>
        <v>9.8280098280079109E-4</v>
      </c>
      <c r="X19" s="18">
        <f>(1+S19)/(1+Prix!L89)-1</f>
        <v>9.8280098280079109E-4</v>
      </c>
      <c r="Z19" s="23">
        <v>2032</v>
      </c>
      <c r="AA19" s="36"/>
      <c r="AB19" s="17">
        <v>2.5436500000000084E-2</v>
      </c>
      <c r="AC19" s="17">
        <v>1.8500000000000003E-2</v>
      </c>
      <c r="AD19" s="263">
        <v>1.8500000000000003E-2</v>
      </c>
      <c r="AE19" s="37">
        <v>1.8500000000000003E-2</v>
      </c>
      <c r="AF19" s="26"/>
      <c r="AG19" s="17">
        <f>(1+AB19)/(1+Prix!I89)-1</f>
        <v>7.8000000000000291E-3</v>
      </c>
      <c r="AH19" s="17">
        <f>(1+AC19)/(1+Prix!J89)-1</f>
        <v>9.8280098280079109E-4</v>
      </c>
      <c r="AI19" s="263">
        <f>(1+AD19)/(1+Prix!K89)-1</f>
        <v>9.8280098280079109E-4</v>
      </c>
      <c r="AJ19" s="18">
        <f>(1+AE19)/(1+Prix!L89)-1</f>
        <v>9.8280098280079109E-4</v>
      </c>
    </row>
    <row r="20" spans="2:36" x14ac:dyDescent="0.25">
      <c r="B20" s="23">
        <v>2033</v>
      </c>
      <c r="C20" s="36"/>
      <c r="D20" s="17">
        <v>2.5334750000000072E-2</v>
      </c>
      <c r="E20" s="17">
        <v>2.6453999999999978E-2</v>
      </c>
      <c r="F20" s="263">
        <v>2.5334750000000072E-2</v>
      </c>
      <c r="G20" s="37">
        <v>2.4215499999999945E-2</v>
      </c>
      <c r="H20" s="26"/>
      <c r="I20" s="17">
        <f>(1+D20)/(1+Prix!I90)-1</f>
        <v>7.7000000000000401E-3</v>
      </c>
      <c r="J20" s="17">
        <f>(1+E20)/(1+Prix!K90)-1</f>
        <v>8.799999999999919E-3</v>
      </c>
      <c r="K20" s="263">
        <f>(1+F20)/(1+Prix!L90)-1</f>
        <v>7.7000000000000401E-3</v>
      </c>
      <c r="L20" s="18">
        <f>(1+G20)/(1+Prix!L90)-1</f>
        <v>6.5999999999999392E-3</v>
      </c>
      <c r="N20" s="23">
        <v>2033</v>
      </c>
      <c r="O20" s="36"/>
      <c r="P20" s="17">
        <v>2.5334750000000072E-2</v>
      </c>
      <c r="Q20" s="17">
        <v>2.0233250000000015E-2</v>
      </c>
      <c r="R20" s="263">
        <v>1.9785550000000051E-2</v>
      </c>
      <c r="S20" s="37">
        <v>1.9337850000000045E-2</v>
      </c>
      <c r="T20" s="26"/>
      <c r="U20" s="17">
        <f>(1+P20)/(1+Prix!I90)-1</f>
        <v>7.7000000000000401E-3</v>
      </c>
      <c r="V20" s="17">
        <f>(1+Q20)/(1+Prix!J90)-1</f>
        <v>2.6862407862406901E-3</v>
      </c>
      <c r="W20" s="263">
        <f>(1+R20)/(1+Prix!K90)-1</f>
        <v>2.2462407862409162E-3</v>
      </c>
      <c r="X20" s="18">
        <f>(1+S20)/(1+Prix!L90)-1</f>
        <v>1.8062407862409202E-3</v>
      </c>
      <c r="Z20" s="23">
        <v>2033</v>
      </c>
      <c r="AA20" s="36"/>
      <c r="AB20" s="17">
        <v>2.5334750000000072E-2</v>
      </c>
      <c r="AC20" s="17">
        <v>2.0233250000000015E-2</v>
      </c>
      <c r="AD20" s="263">
        <v>1.9785550000000051E-2</v>
      </c>
      <c r="AE20" s="37">
        <v>1.9337850000000045E-2</v>
      </c>
      <c r="AF20" s="26"/>
      <c r="AG20" s="17">
        <f>(1+AB20)/(1+Prix!I90)-1</f>
        <v>7.7000000000000401E-3</v>
      </c>
      <c r="AH20" s="17">
        <f>(1+AC20)/(1+Prix!J90)-1</f>
        <v>2.6862407862406901E-3</v>
      </c>
      <c r="AI20" s="263">
        <f>(1+AD20)/(1+Prix!K90)-1</f>
        <v>2.2462407862409162E-3</v>
      </c>
      <c r="AJ20" s="18">
        <f>(1+AE20)/(1+Prix!L90)-1</f>
        <v>1.8062407862409202E-3</v>
      </c>
    </row>
    <row r="21" spans="2:36" x14ac:dyDescent="0.25">
      <c r="B21" s="23">
        <v>2034</v>
      </c>
      <c r="C21" s="36"/>
      <c r="D21" s="17">
        <v>2.5131250000000049E-2</v>
      </c>
      <c r="E21" s="17">
        <v>2.6555749999999989E-2</v>
      </c>
      <c r="F21" s="263">
        <v>2.5131250000000049E-2</v>
      </c>
      <c r="G21" s="37">
        <v>2.3808500000000121E-2</v>
      </c>
      <c r="H21" s="26"/>
      <c r="I21" s="17">
        <f>(1+D21)/(1+Prix!I91)-1</f>
        <v>7.5000000000000622E-3</v>
      </c>
      <c r="J21" s="17">
        <f>(1+E21)/(1+Prix!K91)-1</f>
        <v>8.899999999999908E-3</v>
      </c>
      <c r="K21" s="263">
        <f>(1+F21)/(1+Prix!L91)-1</f>
        <v>7.5000000000000622E-3</v>
      </c>
      <c r="L21" s="18">
        <f>(1+G21)/(1+Prix!L91)-1</f>
        <v>6.1999999999999833E-3</v>
      </c>
      <c r="N21" s="23">
        <v>2034</v>
      </c>
      <c r="O21" s="36"/>
      <c r="P21" s="17">
        <v>2.5131250000000049E-2</v>
      </c>
      <c r="Q21" s="17">
        <v>2.1966500000000028E-2</v>
      </c>
      <c r="R21" s="263">
        <v>2.1071100000000099E-2</v>
      </c>
      <c r="S21" s="37">
        <v>2.0175700000000088E-2</v>
      </c>
      <c r="T21" s="26"/>
      <c r="U21" s="17">
        <f>(1+P21)/(1+Prix!I91)-1</f>
        <v>7.5000000000000622E-3</v>
      </c>
      <c r="V21" s="17">
        <f>(1+Q21)/(1+Prix!J91)-1</f>
        <v>4.3896805896805891E-3</v>
      </c>
      <c r="W21" s="263">
        <f>(1+R21)/(1+Prix!K91)-1</f>
        <v>3.5096805896805972E-3</v>
      </c>
      <c r="X21" s="18">
        <f>(1+S21)/(1+Prix!L91)-1</f>
        <v>2.6296805896806053E-3</v>
      </c>
      <c r="Z21" s="23">
        <v>2034</v>
      </c>
      <c r="AA21" s="36"/>
      <c r="AB21" s="17">
        <v>2.5131250000000049E-2</v>
      </c>
      <c r="AC21" s="17">
        <v>2.1966500000000028E-2</v>
      </c>
      <c r="AD21" s="263">
        <v>2.1071100000000099E-2</v>
      </c>
      <c r="AE21" s="37">
        <v>2.0175700000000088E-2</v>
      </c>
      <c r="AF21" s="26"/>
      <c r="AG21" s="17">
        <f>(1+AB21)/(1+Prix!I91)-1</f>
        <v>7.5000000000000622E-3</v>
      </c>
      <c r="AH21" s="17">
        <f>(1+AC21)/(1+Prix!J91)-1</f>
        <v>4.3896805896805891E-3</v>
      </c>
      <c r="AI21" s="263">
        <f>(1+AD21)/(1+Prix!K91)-1</f>
        <v>3.5096805896805972E-3</v>
      </c>
      <c r="AJ21" s="18">
        <f>(1+AE21)/(1+Prix!L91)-1</f>
        <v>2.6296805896806053E-3</v>
      </c>
    </row>
    <row r="22" spans="2:36" x14ac:dyDescent="0.25">
      <c r="B22" s="23">
        <v>2035</v>
      </c>
      <c r="C22" s="36"/>
      <c r="D22" s="17">
        <v>2.5131250000000049E-2</v>
      </c>
      <c r="E22" s="17">
        <v>2.6759250000000234E-2</v>
      </c>
      <c r="F22" s="263">
        <v>2.5131250000000049E-2</v>
      </c>
      <c r="G22" s="37">
        <v>2.3401500000000075E-2</v>
      </c>
      <c r="H22" s="26"/>
      <c r="I22" s="17">
        <f>(1+D22)/(1+Prix!I92)-1</f>
        <v>7.5000000000000622E-3</v>
      </c>
      <c r="J22" s="17">
        <f>(1+E22)/(1+Prix!K92)-1</f>
        <v>9.100000000000108E-3</v>
      </c>
      <c r="K22" s="263">
        <f>(1+F22)/(1+Prix!L92)-1</f>
        <v>7.5000000000000622E-3</v>
      </c>
      <c r="L22" s="18">
        <f>(1+G22)/(1+Prix!L92)-1</f>
        <v>5.8000000000000274E-3</v>
      </c>
      <c r="N22" s="23">
        <v>2035</v>
      </c>
      <c r="O22" s="36"/>
      <c r="P22" s="17">
        <v>2.5131250000000049E-2</v>
      </c>
      <c r="Q22" s="17">
        <v>2.369975000000004E-2</v>
      </c>
      <c r="R22" s="263">
        <v>2.2356650000000148E-2</v>
      </c>
      <c r="S22" s="37">
        <v>2.1013550000000131E-2</v>
      </c>
      <c r="T22" s="26"/>
      <c r="U22" s="17">
        <f>(1+P22)/(1+Prix!I92)-1</f>
        <v>7.5000000000000622E-3</v>
      </c>
      <c r="V22" s="17">
        <f>(1+Q22)/(1+Prix!J92)-1</f>
        <v>6.093120393120266E-3</v>
      </c>
      <c r="W22" s="263">
        <f>(1+R22)/(1+Prix!K92)-1</f>
        <v>4.7731203931205002E-3</v>
      </c>
      <c r="X22" s="18">
        <f>(1+S22)/(1+Prix!L92)-1</f>
        <v>3.4531203931205123E-3</v>
      </c>
      <c r="Z22" s="23">
        <v>2035</v>
      </c>
      <c r="AA22" s="36"/>
      <c r="AB22" s="17">
        <v>2.5131250000000049E-2</v>
      </c>
      <c r="AC22" s="17">
        <v>2.369975000000004E-2</v>
      </c>
      <c r="AD22" s="263">
        <v>2.2356650000000148E-2</v>
      </c>
      <c r="AE22" s="37">
        <v>2.1013550000000131E-2</v>
      </c>
      <c r="AF22" s="26"/>
      <c r="AG22" s="17">
        <f>(1+AB22)/(1+Prix!I92)-1</f>
        <v>7.5000000000000622E-3</v>
      </c>
      <c r="AH22" s="17">
        <f>(1+AC22)/(1+Prix!J92)-1</f>
        <v>6.093120393120266E-3</v>
      </c>
      <c r="AI22" s="263">
        <f>(1+AD22)/(1+Prix!K92)-1</f>
        <v>4.7731203931205002E-3</v>
      </c>
      <c r="AJ22" s="18">
        <f>(1+AE22)/(1+Prix!L92)-1</f>
        <v>3.4531203931205123E-3</v>
      </c>
    </row>
    <row r="23" spans="2:36" x14ac:dyDescent="0.25">
      <c r="B23" s="23">
        <v>2036</v>
      </c>
      <c r="C23" s="36"/>
      <c r="D23" s="17">
        <v>2.5029500000000038E-2</v>
      </c>
      <c r="E23" s="17">
        <v>2.6962750000000257E-2</v>
      </c>
      <c r="F23" s="263">
        <v>2.5029500000000038E-2</v>
      </c>
      <c r="G23" s="37">
        <v>2.309625000000004E-2</v>
      </c>
      <c r="H23" s="26"/>
      <c r="I23" s="17">
        <f>(1+D23)/(1+Prix!I93)-1</f>
        <v>7.4000000000000732E-3</v>
      </c>
      <c r="J23" s="17">
        <f>(1+E23)/(1+Prix!K93)-1</f>
        <v>9.300000000000086E-3</v>
      </c>
      <c r="K23" s="263">
        <f>(1+F23)/(1+Prix!L93)-1</f>
        <v>7.4000000000000732E-3</v>
      </c>
      <c r="L23" s="18">
        <f>(1+G23)/(1+Prix!L93)-1</f>
        <v>5.5000000000000604E-3</v>
      </c>
      <c r="N23" s="23">
        <v>2036</v>
      </c>
      <c r="O23" s="36"/>
      <c r="P23" s="17">
        <v>2.5029500000000038E-2</v>
      </c>
      <c r="Q23" s="17">
        <v>2.5433000000000053E-2</v>
      </c>
      <c r="R23" s="263">
        <v>2.3642200000000196E-2</v>
      </c>
      <c r="S23" s="37">
        <v>2.1851400000000173E-2</v>
      </c>
      <c r="T23" s="26"/>
      <c r="U23" s="17">
        <f>(1+P23)/(1+Prix!I93)-1</f>
        <v>7.4000000000000732E-3</v>
      </c>
      <c r="V23" s="17">
        <f>(1+Q23)/(1+Prix!J93)-1</f>
        <v>7.796560196560165E-3</v>
      </c>
      <c r="W23" s="263">
        <f>(1+R23)/(1+Prix!K93)-1</f>
        <v>6.0365601965604032E-3</v>
      </c>
      <c r="X23" s="18">
        <f>(1+S23)/(1+Prix!L93)-1</f>
        <v>4.2765601965601974E-3</v>
      </c>
      <c r="Z23" s="23">
        <v>2036</v>
      </c>
      <c r="AA23" s="36"/>
      <c r="AB23" s="17">
        <v>2.5029500000000038E-2</v>
      </c>
      <c r="AC23" s="17">
        <v>2.5433000000000053E-2</v>
      </c>
      <c r="AD23" s="263">
        <v>2.3642200000000196E-2</v>
      </c>
      <c r="AE23" s="37">
        <v>2.1851400000000173E-2</v>
      </c>
      <c r="AF23" s="26"/>
      <c r="AG23" s="17">
        <f>(1+AB23)/(1+Prix!I93)-1</f>
        <v>7.4000000000000732E-3</v>
      </c>
      <c r="AH23" s="17">
        <f>(1+AC23)/(1+Prix!J93)-1</f>
        <v>7.796560196560165E-3</v>
      </c>
      <c r="AI23" s="263">
        <f>(1+AD23)/(1+Prix!K93)-1</f>
        <v>6.0365601965604032E-3</v>
      </c>
      <c r="AJ23" s="18">
        <f>(1+AE23)/(1+Prix!L93)-1</f>
        <v>4.2765601965601974E-3</v>
      </c>
    </row>
    <row r="24" spans="2:36" x14ac:dyDescent="0.25">
      <c r="B24" s="23">
        <v>2037</v>
      </c>
      <c r="C24" s="36"/>
      <c r="D24" s="17">
        <v>2.4927750000000248E-2</v>
      </c>
      <c r="E24" s="17">
        <v>2.7166250000000058E-2</v>
      </c>
      <c r="F24" s="263">
        <v>2.4927750000000248E-2</v>
      </c>
      <c r="G24" s="37">
        <v>2.2689250000000216E-2</v>
      </c>
      <c r="H24" s="26"/>
      <c r="I24" s="17">
        <f>(1+D24)/(1+Prix!I94)-1</f>
        <v>7.3000000000000842E-3</v>
      </c>
      <c r="J24" s="17">
        <f>(1+E24)/(1+Prix!K94)-1</f>
        <v>9.5000000000000639E-3</v>
      </c>
      <c r="K24" s="263">
        <f>(1+F24)/(1+Prix!L94)-1</f>
        <v>7.3000000000000842E-3</v>
      </c>
      <c r="L24" s="18">
        <f>(1+G24)/(1+Prix!L94)-1</f>
        <v>5.1000000000001044E-3</v>
      </c>
      <c r="N24" s="23">
        <v>2037</v>
      </c>
      <c r="O24" s="36"/>
      <c r="P24" s="17">
        <v>2.4927750000000248E-2</v>
      </c>
      <c r="Q24" s="17">
        <v>2.7166250000000065E-2</v>
      </c>
      <c r="R24" s="263">
        <v>2.4927750000000245E-2</v>
      </c>
      <c r="S24" s="37">
        <v>2.2689250000000216E-2</v>
      </c>
      <c r="T24" s="26"/>
      <c r="U24" s="17">
        <f>(1+P24)/(1+Prix!I94)-1</f>
        <v>7.3000000000000842E-3</v>
      </c>
      <c r="V24" s="17">
        <f>(1+Q24)/(1+Prix!J94)-1</f>
        <v>9.5000000000000639E-3</v>
      </c>
      <c r="W24" s="263">
        <f>(1+R24)/(1+Prix!K94)-1</f>
        <v>7.3000000000000842E-3</v>
      </c>
      <c r="X24" s="18">
        <f>(1+S24)/(1+Prix!L94)-1</f>
        <v>5.1000000000001044E-3</v>
      </c>
      <c r="Z24" s="23">
        <v>2037</v>
      </c>
      <c r="AA24" s="36"/>
      <c r="AB24" s="17">
        <v>2.4927750000000248E-2</v>
      </c>
      <c r="AC24" s="17">
        <v>2.7166250000000065E-2</v>
      </c>
      <c r="AD24" s="263">
        <v>2.4927750000000245E-2</v>
      </c>
      <c r="AE24" s="37">
        <v>2.2689250000000216E-2</v>
      </c>
      <c r="AF24" s="26"/>
      <c r="AG24" s="17">
        <f>(1+AB24)/(1+Prix!I94)-1</f>
        <v>7.3000000000000842E-3</v>
      </c>
      <c r="AH24" s="17">
        <f>(1+AC24)/(1+Prix!J94)-1</f>
        <v>9.5000000000000639E-3</v>
      </c>
      <c r="AI24" s="263">
        <f>(1+AD24)/(1+Prix!K94)-1</f>
        <v>7.3000000000000842E-3</v>
      </c>
      <c r="AJ24" s="18">
        <f>(1+AE24)/(1+Prix!L94)-1</f>
        <v>5.1000000000001044E-3</v>
      </c>
    </row>
    <row r="25" spans="2:36" x14ac:dyDescent="0.25">
      <c r="B25" s="23">
        <v>2038</v>
      </c>
      <c r="C25" s="36"/>
      <c r="D25" s="17">
        <v>2.4826000000000237E-2</v>
      </c>
      <c r="E25" s="17">
        <v>2.726800000000007E-2</v>
      </c>
      <c r="F25" s="263">
        <v>2.4826000000000237E-2</v>
      </c>
      <c r="G25" s="37">
        <v>2.2282249999999948E-2</v>
      </c>
      <c r="H25" s="26"/>
      <c r="I25" s="17">
        <f>(1+D25)/(1+Prix!I95)-1</f>
        <v>7.2000000000000952E-3</v>
      </c>
      <c r="J25" s="17">
        <f>(1+E25)/(1+Prix!K95)-1</f>
        <v>9.6000000000000529E-3</v>
      </c>
      <c r="K25" s="263">
        <f>(1+F25)/(1+Prix!L95)-1</f>
        <v>7.2000000000000952E-3</v>
      </c>
      <c r="L25" s="18">
        <f>(1+G25)/(1+Prix!L95)-1</f>
        <v>4.6999999999999265E-3</v>
      </c>
      <c r="N25" s="23">
        <v>2038</v>
      </c>
      <c r="O25" s="36"/>
      <c r="P25" s="17">
        <v>2.4826000000000237E-2</v>
      </c>
      <c r="Q25" s="17">
        <v>2.726800000000007E-2</v>
      </c>
      <c r="R25" s="263">
        <v>2.4826000000000237E-2</v>
      </c>
      <c r="S25" s="37">
        <v>2.2282249999999948E-2</v>
      </c>
      <c r="T25" s="26"/>
      <c r="U25" s="17">
        <f>(1+P25)/(1+Prix!I95)-1</f>
        <v>7.2000000000000952E-3</v>
      </c>
      <c r="V25" s="17">
        <f>(1+Q25)/(1+Prix!J95)-1</f>
        <v>9.6000000000000529E-3</v>
      </c>
      <c r="W25" s="263">
        <f>(1+R25)/(1+Prix!K95)-1</f>
        <v>7.2000000000000952E-3</v>
      </c>
      <c r="X25" s="18">
        <f>(1+S25)/(1+Prix!L95)-1</f>
        <v>4.6999999999999265E-3</v>
      </c>
      <c r="Z25" s="23">
        <v>2038</v>
      </c>
      <c r="AA25" s="36"/>
      <c r="AB25" s="17">
        <v>2.4826000000000237E-2</v>
      </c>
      <c r="AC25" s="17">
        <v>2.726800000000007E-2</v>
      </c>
      <c r="AD25" s="263">
        <v>2.4826000000000237E-2</v>
      </c>
      <c r="AE25" s="37">
        <v>2.2282249999999948E-2</v>
      </c>
      <c r="AF25" s="26"/>
      <c r="AG25" s="17">
        <f>(1+AB25)/(1+Prix!I95)-1</f>
        <v>7.2000000000000952E-3</v>
      </c>
      <c r="AH25" s="17">
        <f>(1+AC25)/(1+Prix!J95)-1</f>
        <v>9.6000000000000529E-3</v>
      </c>
      <c r="AI25" s="263">
        <f>(1+AD25)/(1+Prix!K95)-1</f>
        <v>7.2000000000000952E-3</v>
      </c>
      <c r="AJ25" s="18">
        <f>(1+AE25)/(1+Prix!L95)-1</f>
        <v>4.6999999999999265E-3</v>
      </c>
    </row>
    <row r="26" spans="2:36" x14ac:dyDescent="0.25">
      <c r="B26" s="23">
        <v>2039</v>
      </c>
      <c r="C26" s="36"/>
      <c r="D26" s="17">
        <v>2.4724250000000225E-2</v>
      </c>
      <c r="E26" s="17">
        <v>2.7471500000000093E-2</v>
      </c>
      <c r="F26" s="263">
        <v>2.4724250000000225E-2</v>
      </c>
      <c r="G26" s="37">
        <v>2.1977000000000135E-2</v>
      </c>
      <c r="H26" s="26"/>
      <c r="I26" s="17">
        <f>(1+D26)/(1+Prix!I96)-1</f>
        <v>7.1000000000001062E-3</v>
      </c>
      <c r="J26" s="17">
        <f>(1+E26)/(1+Prix!K96)-1</f>
        <v>9.8000000000000309E-3</v>
      </c>
      <c r="K26" s="263">
        <f>(1+F26)/(1+Prix!L96)-1</f>
        <v>7.1000000000001062E-3</v>
      </c>
      <c r="L26" s="18">
        <f>(1+G26)/(1+Prix!L96)-1</f>
        <v>4.3999999999999595E-3</v>
      </c>
      <c r="N26" s="23">
        <v>2039</v>
      </c>
      <c r="O26" s="36"/>
      <c r="P26" s="17">
        <v>2.4724250000000225E-2</v>
      </c>
      <c r="Q26" s="17">
        <v>2.7471500000000093E-2</v>
      </c>
      <c r="R26" s="263">
        <v>2.4724250000000225E-2</v>
      </c>
      <c r="S26" s="37">
        <v>2.1977000000000135E-2</v>
      </c>
      <c r="T26" s="26"/>
      <c r="U26" s="17">
        <f>(1+P26)/(1+Prix!I96)-1</f>
        <v>7.1000000000001062E-3</v>
      </c>
      <c r="V26" s="17">
        <f>(1+Q26)/(1+Prix!J96)-1</f>
        <v>9.8000000000000309E-3</v>
      </c>
      <c r="W26" s="263">
        <f>(1+R26)/(1+Prix!K96)-1</f>
        <v>7.1000000000001062E-3</v>
      </c>
      <c r="X26" s="18">
        <f>(1+S26)/(1+Prix!L96)-1</f>
        <v>4.3999999999999595E-3</v>
      </c>
      <c r="Z26" s="23">
        <v>2039</v>
      </c>
      <c r="AA26" s="36"/>
      <c r="AB26" s="17">
        <v>2.4724250000000225E-2</v>
      </c>
      <c r="AC26" s="17">
        <v>2.7471500000000093E-2</v>
      </c>
      <c r="AD26" s="263">
        <v>2.4724250000000225E-2</v>
      </c>
      <c r="AE26" s="37">
        <v>2.1977000000000135E-2</v>
      </c>
      <c r="AF26" s="26"/>
      <c r="AG26" s="17">
        <f>(1+AB26)/(1+Prix!I96)-1</f>
        <v>7.1000000000001062E-3</v>
      </c>
      <c r="AH26" s="17">
        <f>(1+AC26)/(1+Prix!J96)-1</f>
        <v>9.8000000000000309E-3</v>
      </c>
      <c r="AI26" s="263">
        <f>(1+AD26)/(1+Prix!K96)-1</f>
        <v>7.1000000000001062E-3</v>
      </c>
      <c r="AJ26" s="18">
        <f>(1+AE26)/(1+Prix!L96)-1</f>
        <v>4.3999999999999595E-3</v>
      </c>
    </row>
    <row r="27" spans="2:36" x14ac:dyDescent="0.25">
      <c r="B27" s="23">
        <v>2040</v>
      </c>
      <c r="C27" s="36"/>
      <c r="D27" s="17">
        <v>2.4622499999999992E-2</v>
      </c>
      <c r="E27" s="17">
        <v>2.7675000000000116E-2</v>
      </c>
      <c r="F27" s="263">
        <v>2.4622499999999992E-2</v>
      </c>
      <c r="G27" s="37">
        <v>2.1570000000000089E-2</v>
      </c>
      <c r="H27" s="26"/>
      <c r="I27" s="17">
        <f>(1+D27)/(1+Prix!I97)-1</f>
        <v>6.9999999999998952E-3</v>
      </c>
      <c r="J27" s="17">
        <f>(1+E27)/(1+Prix!K97)-1</f>
        <v>1.0000000000000009E-2</v>
      </c>
      <c r="K27" s="263">
        <f>(1+F27)/(1+Prix!L97)-1</f>
        <v>6.9999999999998952E-3</v>
      </c>
      <c r="L27" s="18">
        <f>(1+G27)/(1+Prix!L97)-1</f>
        <v>4.0000000000000036E-3</v>
      </c>
      <c r="N27" s="23">
        <v>2040</v>
      </c>
      <c r="O27" s="36"/>
      <c r="P27" s="17">
        <v>2.4622499999999992E-2</v>
      </c>
      <c r="Q27" s="17">
        <v>2.7675000000000116E-2</v>
      </c>
      <c r="R27" s="263">
        <v>2.4622499999999992E-2</v>
      </c>
      <c r="S27" s="37">
        <v>2.1570000000000089E-2</v>
      </c>
      <c r="T27" s="26"/>
      <c r="U27" s="17">
        <f>(1+P27)/(1+Prix!I97)-1</f>
        <v>6.9999999999998952E-3</v>
      </c>
      <c r="V27" s="17">
        <f>(1+Q27)/(1+Prix!J97)-1</f>
        <v>1.0000000000000009E-2</v>
      </c>
      <c r="W27" s="263">
        <f>(1+R27)/(1+Prix!K97)-1</f>
        <v>6.9999999999998952E-3</v>
      </c>
      <c r="X27" s="18">
        <f>(1+S27)/(1+Prix!L97)-1</f>
        <v>4.0000000000000036E-3</v>
      </c>
      <c r="Z27" s="23">
        <v>2040</v>
      </c>
      <c r="AA27" s="36"/>
      <c r="AB27" s="17">
        <v>2.4622499999999992E-2</v>
      </c>
      <c r="AC27" s="17">
        <v>2.7675000000000116E-2</v>
      </c>
      <c r="AD27" s="263">
        <v>2.4622499999999992E-2</v>
      </c>
      <c r="AE27" s="37">
        <v>2.1570000000000089E-2</v>
      </c>
      <c r="AF27" s="26"/>
      <c r="AG27" s="17">
        <f>(1+AB27)/(1+Prix!I97)-1</f>
        <v>6.9999999999998952E-3</v>
      </c>
      <c r="AH27" s="17">
        <f>(1+AC27)/(1+Prix!J97)-1</f>
        <v>1.0000000000000009E-2</v>
      </c>
      <c r="AI27" s="263">
        <f>(1+AD27)/(1+Prix!K97)-1</f>
        <v>6.9999999999998952E-3</v>
      </c>
      <c r="AJ27" s="18">
        <f>(1+AE27)/(1+Prix!L97)-1</f>
        <v>4.0000000000000036E-3</v>
      </c>
    </row>
    <row r="28" spans="2:36" x14ac:dyDescent="0.25">
      <c r="B28" s="23">
        <v>2041</v>
      </c>
      <c r="C28" s="36"/>
      <c r="D28" s="17">
        <v>2.4622499999999992E-2</v>
      </c>
      <c r="E28" s="17">
        <v>2.7675000000000116E-2</v>
      </c>
      <c r="F28" s="263">
        <v>2.4622499999999992E-2</v>
      </c>
      <c r="G28" s="37">
        <v>2.1570000000000089E-2</v>
      </c>
      <c r="H28" s="26"/>
      <c r="I28" s="17">
        <f>(1+D28)/(1+Prix!I98)-1</f>
        <v>6.9999999999998952E-3</v>
      </c>
      <c r="J28" s="17">
        <f>(1+E28)/(1+Prix!K98)-1</f>
        <v>1.0000000000000009E-2</v>
      </c>
      <c r="K28" s="263">
        <f>(1+F28)/(1+Prix!L98)-1</f>
        <v>6.9999999999998952E-3</v>
      </c>
      <c r="L28" s="18">
        <f>(1+G28)/(1+Prix!L98)-1</f>
        <v>4.0000000000000036E-3</v>
      </c>
      <c r="N28" s="23">
        <v>2041</v>
      </c>
      <c r="O28" s="36"/>
      <c r="P28" s="17">
        <v>2.4622499999999992E-2</v>
      </c>
      <c r="Q28" s="17">
        <v>2.7675000000000116E-2</v>
      </c>
      <c r="R28" s="263">
        <v>2.4622499999999992E-2</v>
      </c>
      <c r="S28" s="37">
        <v>2.1570000000000089E-2</v>
      </c>
      <c r="T28" s="26"/>
      <c r="U28" s="17">
        <f>(1+P28)/(1+Prix!I98)-1</f>
        <v>6.9999999999998952E-3</v>
      </c>
      <c r="V28" s="17">
        <f>(1+Q28)/(1+Prix!J98)-1</f>
        <v>1.0000000000000009E-2</v>
      </c>
      <c r="W28" s="263">
        <f>(1+R28)/(1+Prix!K98)-1</f>
        <v>6.9999999999998952E-3</v>
      </c>
      <c r="X28" s="18">
        <f>(1+S28)/(1+Prix!L98)-1</f>
        <v>4.0000000000000036E-3</v>
      </c>
      <c r="Z28" s="23">
        <v>2041</v>
      </c>
      <c r="AA28" s="36"/>
      <c r="AB28" s="17">
        <v>2.4622499999999992E-2</v>
      </c>
      <c r="AC28" s="17">
        <v>2.7675000000000116E-2</v>
      </c>
      <c r="AD28" s="263">
        <v>2.4622499999999992E-2</v>
      </c>
      <c r="AE28" s="37">
        <v>2.1570000000000089E-2</v>
      </c>
      <c r="AF28" s="26"/>
      <c r="AG28" s="17">
        <f>(1+AB28)/(1+Prix!I98)-1</f>
        <v>6.9999999999998952E-3</v>
      </c>
      <c r="AH28" s="17">
        <f>(1+AC28)/(1+Prix!J98)-1</f>
        <v>1.0000000000000009E-2</v>
      </c>
      <c r="AI28" s="263">
        <f>(1+AD28)/(1+Prix!K98)-1</f>
        <v>6.9999999999998952E-3</v>
      </c>
      <c r="AJ28" s="18">
        <f>(1+AE28)/(1+Prix!L98)-1</f>
        <v>4.0000000000000036E-3</v>
      </c>
    </row>
    <row r="29" spans="2:36" x14ac:dyDescent="0.25">
      <c r="B29" s="23">
        <v>2042</v>
      </c>
      <c r="C29" s="36"/>
      <c r="D29" s="17">
        <v>2.4622499999999992E-2</v>
      </c>
      <c r="E29" s="17">
        <v>2.7675000000000116E-2</v>
      </c>
      <c r="F29" s="263">
        <v>2.4622499999999992E-2</v>
      </c>
      <c r="G29" s="37">
        <v>2.1570000000000089E-2</v>
      </c>
      <c r="H29" s="26"/>
      <c r="I29" s="17">
        <f>(1+D29)/(1+Prix!I99)-1</f>
        <v>6.9999999999998952E-3</v>
      </c>
      <c r="J29" s="17">
        <f>(1+E29)/(1+Prix!K99)-1</f>
        <v>1.0000000000000009E-2</v>
      </c>
      <c r="K29" s="263">
        <f>(1+F29)/(1+Prix!L99)-1</f>
        <v>6.9999999999998952E-3</v>
      </c>
      <c r="L29" s="18">
        <f>(1+G29)/(1+Prix!L99)-1</f>
        <v>4.0000000000000036E-3</v>
      </c>
      <c r="N29" s="23">
        <v>2042</v>
      </c>
      <c r="O29" s="36"/>
      <c r="P29" s="17">
        <v>2.4622499999999992E-2</v>
      </c>
      <c r="Q29" s="17">
        <v>2.7675000000000116E-2</v>
      </c>
      <c r="R29" s="263">
        <v>2.4622499999999992E-2</v>
      </c>
      <c r="S29" s="37">
        <v>2.1570000000000089E-2</v>
      </c>
      <c r="T29" s="26"/>
      <c r="U29" s="17">
        <f>(1+P29)/(1+Prix!I99)-1</f>
        <v>6.9999999999998952E-3</v>
      </c>
      <c r="V29" s="17">
        <f>(1+Q29)/(1+Prix!J99)-1</f>
        <v>1.0000000000000009E-2</v>
      </c>
      <c r="W29" s="263">
        <f>(1+R29)/(1+Prix!K99)-1</f>
        <v>6.9999999999998952E-3</v>
      </c>
      <c r="X29" s="18">
        <f>(1+S29)/(1+Prix!L99)-1</f>
        <v>4.0000000000000036E-3</v>
      </c>
      <c r="Z29" s="23">
        <v>2042</v>
      </c>
      <c r="AA29" s="36"/>
      <c r="AB29" s="17">
        <v>2.4622499999999992E-2</v>
      </c>
      <c r="AC29" s="17">
        <v>2.7675000000000116E-2</v>
      </c>
      <c r="AD29" s="263">
        <v>2.4622499999999992E-2</v>
      </c>
      <c r="AE29" s="37">
        <v>2.1570000000000089E-2</v>
      </c>
      <c r="AF29" s="26"/>
      <c r="AG29" s="17">
        <f>(1+AB29)/(1+Prix!I99)-1</f>
        <v>6.9999999999998952E-3</v>
      </c>
      <c r="AH29" s="17">
        <f>(1+AC29)/(1+Prix!J99)-1</f>
        <v>1.0000000000000009E-2</v>
      </c>
      <c r="AI29" s="263">
        <f>(1+AD29)/(1+Prix!K99)-1</f>
        <v>6.9999999999998952E-3</v>
      </c>
      <c r="AJ29" s="18">
        <f>(1+AE29)/(1+Prix!L99)-1</f>
        <v>4.0000000000000036E-3</v>
      </c>
    </row>
    <row r="30" spans="2:36" x14ac:dyDescent="0.25">
      <c r="B30" s="23">
        <v>2043</v>
      </c>
      <c r="C30" s="36"/>
      <c r="D30" s="17">
        <v>2.4622499999999992E-2</v>
      </c>
      <c r="E30" s="17">
        <v>2.7675000000000116E-2</v>
      </c>
      <c r="F30" s="263">
        <v>2.4622499999999992E-2</v>
      </c>
      <c r="G30" s="37">
        <v>2.1570000000000089E-2</v>
      </c>
      <c r="H30" s="26"/>
      <c r="I30" s="17">
        <f>(1+D30)/(1+Prix!I100)-1</f>
        <v>6.9999999999998952E-3</v>
      </c>
      <c r="J30" s="17">
        <f>(1+E30)/(1+Prix!K100)-1</f>
        <v>1.0000000000000009E-2</v>
      </c>
      <c r="K30" s="263">
        <f>(1+F30)/(1+Prix!L100)-1</f>
        <v>6.9999999999998952E-3</v>
      </c>
      <c r="L30" s="18">
        <f>(1+G30)/(1+Prix!L100)-1</f>
        <v>4.0000000000000036E-3</v>
      </c>
      <c r="N30" s="23">
        <v>2043</v>
      </c>
      <c r="O30" s="36"/>
      <c r="P30" s="17">
        <v>2.4622499999999992E-2</v>
      </c>
      <c r="Q30" s="17">
        <v>2.7675000000000116E-2</v>
      </c>
      <c r="R30" s="263">
        <v>2.4622499999999992E-2</v>
      </c>
      <c r="S30" s="37">
        <v>2.1570000000000089E-2</v>
      </c>
      <c r="T30" s="26"/>
      <c r="U30" s="17">
        <f>(1+P30)/(1+Prix!I100)-1</f>
        <v>6.9999999999998952E-3</v>
      </c>
      <c r="V30" s="17">
        <f>(1+Q30)/(1+Prix!J100)-1</f>
        <v>1.0000000000000009E-2</v>
      </c>
      <c r="W30" s="263">
        <f>(1+R30)/(1+Prix!K100)-1</f>
        <v>6.9999999999998952E-3</v>
      </c>
      <c r="X30" s="18">
        <f>(1+S30)/(1+Prix!L100)-1</f>
        <v>4.0000000000000036E-3</v>
      </c>
      <c r="Z30" s="23">
        <v>2043</v>
      </c>
      <c r="AA30" s="36"/>
      <c r="AB30" s="17">
        <v>2.4622499999999992E-2</v>
      </c>
      <c r="AC30" s="17">
        <v>2.7675000000000116E-2</v>
      </c>
      <c r="AD30" s="263">
        <v>2.4622499999999992E-2</v>
      </c>
      <c r="AE30" s="37">
        <v>2.1570000000000089E-2</v>
      </c>
      <c r="AF30" s="26"/>
      <c r="AG30" s="17">
        <f>(1+AB30)/(1+Prix!I100)-1</f>
        <v>6.9999999999998952E-3</v>
      </c>
      <c r="AH30" s="17">
        <f>(1+AC30)/(1+Prix!J100)-1</f>
        <v>1.0000000000000009E-2</v>
      </c>
      <c r="AI30" s="263">
        <f>(1+AD30)/(1+Prix!K100)-1</f>
        <v>6.9999999999998952E-3</v>
      </c>
      <c r="AJ30" s="18">
        <f>(1+AE30)/(1+Prix!L100)-1</f>
        <v>4.0000000000000036E-3</v>
      </c>
    </row>
    <row r="31" spans="2:36" x14ac:dyDescent="0.25">
      <c r="B31" s="23">
        <v>2044</v>
      </c>
      <c r="C31" s="36"/>
      <c r="D31" s="17">
        <v>2.4622499999999992E-2</v>
      </c>
      <c r="E31" s="17">
        <v>2.7675000000000116E-2</v>
      </c>
      <c r="F31" s="263">
        <v>2.4622499999999992E-2</v>
      </c>
      <c r="G31" s="37">
        <v>2.1570000000000089E-2</v>
      </c>
      <c r="H31" s="26"/>
      <c r="I31" s="17">
        <f>(1+D31)/(1+Prix!I101)-1</f>
        <v>6.9999999999998952E-3</v>
      </c>
      <c r="J31" s="17">
        <f>(1+E31)/(1+Prix!K101)-1</f>
        <v>1.0000000000000009E-2</v>
      </c>
      <c r="K31" s="263">
        <f>(1+F31)/(1+Prix!L101)-1</f>
        <v>6.9999999999998952E-3</v>
      </c>
      <c r="L31" s="18">
        <f>(1+G31)/(1+Prix!L101)-1</f>
        <v>4.0000000000000036E-3</v>
      </c>
      <c r="N31" s="23">
        <v>2044</v>
      </c>
      <c r="O31" s="36"/>
      <c r="P31" s="17">
        <v>2.4622499999999992E-2</v>
      </c>
      <c r="Q31" s="17">
        <v>2.7675000000000116E-2</v>
      </c>
      <c r="R31" s="263">
        <v>2.4622499999999992E-2</v>
      </c>
      <c r="S31" s="37">
        <v>2.1570000000000089E-2</v>
      </c>
      <c r="T31" s="26"/>
      <c r="U31" s="17">
        <f>(1+P31)/(1+Prix!I101)-1</f>
        <v>6.9999999999998952E-3</v>
      </c>
      <c r="V31" s="17">
        <f>(1+Q31)/(1+Prix!J101)-1</f>
        <v>1.0000000000000009E-2</v>
      </c>
      <c r="W31" s="263">
        <f>(1+R31)/(1+Prix!K101)-1</f>
        <v>6.9999999999998952E-3</v>
      </c>
      <c r="X31" s="18">
        <f>(1+S31)/(1+Prix!L101)-1</f>
        <v>4.0000000000000036E-3</v>
      </c>
      <c r="Z31" s="23">
        <v>2044</v>
      </c>
      <c r="AA31" s="36"/>
      <c r="AB31" s="17">
        <v>2.4622499999999992E-2</v>
      </c>
      <c r="AC31" s="17">
        <v>2.7675000000000116E-2</v>
      </c>
      <c r="AD31" s="263">
        <v>2.4622499999999992E-2</v>
      </c>
      <c r="AE31" s="37">
        <v>2.1570000000000089E-2</v>
      </c>
      <c r="AF31" s="26"/>
      <c r="AG31" s="17">
        <f>(1+AB31)/(1+Prix!I101)-1</f>
        <v>6.9999999999998952E-3</v>
      </c>
      <c r="AH31" s="17">
        <f>(1+AC31)/(1+Prix!J101)-1</f>
        <v>1.0000000000000009E-2</v>
      </c>
      <c r="AI31" s="263">
        <f>(1+AD31)/(1+Prix!K101)-1</f>
        <v>6.9999999999998952E-3</v>
      </c>
      <c r="AJ31" s="18">
        <f>(1+AE31)/(1+Prix!L101)-1</f>
        <v>4.0000000000000036E-3</v>
      </c>
    </row>
    <row r="32" spans="2:36" x14ac:dyDescent="0.25">
      <c r="B32" s="23">
        <v>2045</v>
      </c>
      <c r="C32" s="36"/>
      <c r="D32" s="17">
        <v>2.4622499999999992E-2</v>
      </c>
      <c r="E32" s="17">
        <v>2.7675000000000116E-2</v>
      </c>
      <c r="F32" s="263">
        <v>2.4622499999999992E-2</v>
      </c>
      <c r="G32" s="37">
        <v>2.1570000000000089E-2</v>
      </c>
      <c r="H32" s="26"/>
      <c r="I32" s="17">
        <f>(1+D32)/(1+Prix!I102)-1</f>
        <v>6.9999999999998952E-3</v>
      </c>
      <c r="J32" s="17">
        <f>(1+E32)/(1+Prix!K102)-1</f>
        <v>1.0000000000000009E-2</v>
      </c>
      <c r="K32" s="263">
        <f>(1+F32)/(1+Prix!L102)-1</f>
        <v>6.9999999999998952E-3</v>
      </c>
      <c r="L32" s="18">
        <f>(1+G32)/(1+Prix!L102)-1</f>
        <v>4.0000000000000036E-3</v>
      </c>
      <c r="N32" s="23">
        <v>2045</v>
      </c>
      <c r="O32" s="36"/>
      <c r="P32" s="17">
        <v>2.4622499999999992E-2</v>
      </c>
      <c r="Q32" s="17">
        <v>2.7675000000000116E-2</v>
      </c>
      <c r="R32" s="263">
        <v>2.4622499999999992E-2</v>
      </c>
      <c r="S32" s="37">
        <v>2.1570000000000089E-2</v>
      </c>
      <c r="T32" s="26"/>
      <c r="U32" s="17">
        <f>(1+P32)/(1+Prix!I102)-1</f>
        <v>6.9999999999998952E-3</v>
      </c>
      <c r="V32" s="17">
        <f>(1+Q32)/(1+Prix!J102)-1</f>
        <v>1.0000000000000009E-2</v>
      </c>
      <c r="W32" s="263">
        <f>(1+R32)/(1+Prix!K102)-1</f>
        <v>6.9999999999998952E-3</v>
      </c>
      <c r="X32" s="18">
        <f>(1+S32)/(1+Prix!L102)-1</f>
        <v>4.0000000000000036E-3</v>
      </c>
      <c r="Z32" s="23">
        <v>2045</v>
      </c>
      <c r="AA32" s="36"/>
      <c r="AB32" s="17">
        <v>2.4622499999999992E-2</v>
      </c>
      <c r="AC32" s="17">
        <v>2.7675000000000116E-2</v>
      </c>
      <c r="AD32" s="263">
        <v>2.4622499999999992E-2</v>
      </c>
      <c r="AE32" s="37">
        <v>2.1570000000000089E-2</v>
      </c>
      <c r="AF32" s="26"/>
      <c r="AG32" s="17">
        <f>(1+AB32)/(1+Prix!I102)-1</f>
        <v>6.9999999999998952E-3</v>
      </c>
      <c r="AH32" s="17">
        <f>(1+AC32)/(1+Prix!J102)-1</f>
        <v>1.0000000000000009E-2</v>
      </c>
      <c r="AI32" s="263">
        <f>(1+AD32)/(1+Prix!K102)-1</f>
        <v>6.9999999999998952E-3</v>
      </c>
      <c r="AJ32" s="18">
        <f>(1+AE32)/(1+Prix!L102)-1</f>
        <v>4.0000000000000036E-3</v>
      </c>
    </row>
    <row r="33" spans="2:36" x14ac:dyDescent="0.25">
      <c r="B33" s="23">
        <v>2046</v>
      </c>
      <c r="C33" s="36"/>
      <c r="D33" s="17">
        <v>2.4622499999999992E-2</v>
      </c>
      <c r="E33" s="17">
        <v>2.7675000000000116E-2</v>
      </c>
      <c r="F33" s="263">
        <v>2.4622499999999992E-2</v>
      </c>
      <c r="G33" s="37">
        <v>2.1570000000000089E-2</v>
      </c>
      <c r="H33" s="26"/>
      <c r="I33" s="17">
        <f>(1+D33)/(1+Prix!I103)-1</f>
        <v>6.9999999999998952E-3</v>
      </c>
      <c r="J33" s="17">
        <f>(1+E33)/(1+Prix!K103)-1</f>
        <v>1.0000000000000009E-2</v>
      </c>
      <c r="K33" s="263">
        <f>(1+F33)/(1+Prix!L103)-1</f>
        <v>6.9999999999998952E-3</v>
      </c>
      <c r="L33" s="18">
        <f>(1+G33)/(1+Prix!L103)-1</f>
        <v>4.0000000000000036E-3</v>
      </c>
      <c r="N33" s="23">
        <v>2046</v>
      </c>
      <c r="O33" s="36"/>
      <c r="P33" s="17">
        <v>2.4622499999999992E-2</v>
      </c>
      <c r="Q33" s="17">
        <v>2.7675000000000116E-2</v>
      </c>
      <c r="R33" s="263">
        <v>2.4622499999999992E-2</v>
      </c>
      <c r="S33" s="37">
        <v>2.1570000000000089E-2</v>
      </c>
      <c r="T33" s="26"/>
      <c r="U33" s="17">
        <f>(1+P33)/(1+Prix!I103)-1</f>
        <v>6.9999999999998952E-3</v>
      </c>
      <c r="V33" s="17">
        <f>(1+Q33)/(1+Prix!J103)-1</f>
        <v>1.0000000000000009E-2</v>
      </c>
      <c r="W33" s="263">
        <f>(1+R33)/(1+Prix!K103)-1</f>
        <v>6.9999999999998952E-3</v>
      </c>
      <c r="X33" s="18">
        <f>(1+S33)/(1+Prix!L103)-1</f>
        <v>4.0000000000000036E-3</v>
      </c>
      <c r="Z33" s="23">
        <v>2046</v>
      </c>
      <c r="AA33" s="36"/>
      <c r="AB33" s="17">
        <v>2.4622499999999992E-2</v>
      </c>
      <c r="AC33" s="17">
        <v>2.7675000000000116E-2</v>
      </c>
      <c r="AD33" s="263">
        <v>2.4622499999999992E-2</v>
      </c>
      <c r="AE33" s="37">
        <v>2.1570000000000089E-2</v>
      </c>
      <c r="AF33" s="26"/>
      <c r="AG33" s="17">
        <f>(1+AB33)/(1+Prix!I103)-1</f>
        <v>6.9999999999998952E-3</v>
      </c>
      <c r="AH33" s="17">
        <f>(1+AC33)/(1+Prix!J103)-1</f>
        <v>1.0000000000000009E-2</v>
      </c>
      <c r="AI33" s="263">
        <f>(1+AD33)/(1+Prix!K103)-1</f>
        <v>6.9999999999998952E-3</v>
      </c>
      <c r="AJ33" s="18">
        <f>(1+AE33)/(1+Prix!L103)-1</f>
        <v>4.0000000000000036E-3</v>
      </c>
    </row>
    <row r="34" spans="2:36" x14ac:dyDescent="0.25">
      <c r="B34" s="23">
        <v>2047</v>
      </c>
      <c r="C34" s="36"/>
      <c r="D34" s="17">
        <v>2.4622499999999992E-2</v>
      </c>
      <c r="E34" s="17">
        <v>2.7675000000000116E-2</v>
      </c>
      <c r="F34" s="263">
        <v>2.4622499999999992E-2</v>
      </c>
      <c r="G34" s="37">
        <v>2.1570000000000089E-2</v>
      </c>
      <c r="H34" s="26"/>
      <c r="I34" s="17">
        <f>(1+D34)/(1+Prix!I104)-1</f>
        <v>6.9999999999998952E-3</v>
      </c>
      <c r="J34" s="17">
        <f>(1+E34)/(1+Prix!K104)-1</f>
        <v>1.0000000000000009E-2</v>
      </c>
      <c r="K34" s="263">
        <f>(1+F34)/(1+Prix!L104)-1</f>
        <v>6.9999999999998952E-3</v>
      </c>
      <c r="L34" s="18">
        <f>(1+G34)/(1+Prix!L104)-1</f>
        <v>4.0000000000000036E-3</v>
      </c>
      <c r="N34" s="23">
        <v>2047</v>
      </c>
      <c r="O34" s="36"/>
      <c r="P34" s="17">
        <v>2.4622499999999992E-2</v>
      </c>
      <c r="Q34" s="17">
        <v>2.7675000000000116E-2</v>
      </c>
      <c r="R34" s="263">
        <v>2.4622499999999992E-2</v>
      </c>
      <c r="S34" s="37">
        <v>2.1570000000000089E-2</v>
      </c>
      <c r="T34" s="26"/>
      <c r="U34" s="17">
        <f>(1+P34)/(1+Prix!I104)-1</f>
        <v>6.9999999999998952E-3</v>
      </c>
      <c r="V34" s="17">
        <f>(1+Q34)/(1+Prix!J104)-1</f>
        <v>1.0000000000000009E-2</v>
      </c>
      <c r="W34" s="263">
        <f>(1+R34)/(1+Prix!K104)-1</f>
        <v>6.9999999999998952E-3</v>
      </c>
      <c r="X34" s="18">
        <f>(1+S34)/(1+Prix!L104)-1</f>
        <v>4.0000000000000036E-3</v>
      </c>
      <c r="Z34" s="23">
        <v>2047</v>
      </c>
      <c r="AA34" s="36"/>
      <c r="AB34" s="17">
        <v>2.4622499999999992E-2</v>
      </c>
      <c r="AC34" s="17">
        <v>2.7675000000000116E-2</v>
      </c>
      <c r="AD34" s="263">
        <v>2.4622499999999992E-2</v>
      </c>
      <c r="AE34" s="37">
        <v>2.1570000000000089E-2</v>
      </c>
      <c r="AF34" s="26"/>
      <c r="AG34" s="17">
        <f>(1+AB34)/(1+Prix!I104)-1</f>
        <v>6.9999999999998952E-3</v>
      </c>
      <c r="AH34" s="17">
        <f>(1+AC34)/(1+Prix!J104)-1</f>
        <v>1.0000000000000009E-2</v>
      </c>
      <c r="AI34" s="263">
        <f>(1+AD34)/(1+Prix!K104)-1</f>
        <v>6.9999999999998952E-3</v>
      </c>
      <c r="AJ34" s="18">
        <f>(1+AE34)/(1+Prix!L104)-1</f>
        <v>4.0000000000000036E-3</v>
      </c>
    </row>
    <row r="35" spans="2:36" x14ac:dyDescent="0.25">
      <c r="B35" s="23">
        <v>2048</v>
      </c>
      <c r="C35" s="36"/>
      <c r="D35" s="17">
        <v>2.4622499999999992E-2</v>
      </c>
      <c r="E35" s="17">
        <v>2.7675000000000116E-2</v>
      </c>
      <c r="F35" s="263">
        <v>2.4622499999999992E-2</v>
      </c>
      <c r="G35" s="37">
        <v>2.1570000000000089E-2</v>
      </c>
      <c r="H35" s="26"/>
      <c r="I35" s="17">
        <f>(1+D35)/(1+Prix!I105)-1</f>
        <v>6.9999999999998952E-3</v>
      </c>
      <c r="J35" s="17">
        <f>(1+E35)/(1+Prix!K105)-1</f>
        <v>1.0000000000000009E-2</v>
      </c>
      <c r="K35" s="263">
        <f>(1+F35)/(1+Prix!L105)-1</f>
        <v>6.9999999999998952E-3</v>
      </c>
      <c r="L35" s="18">
        <f>(1+G35)/(1+Prix!L105)-1</f>
        <v>4.0000000000000036E-3</v>
      </c>
      <c r="N35" s="23">
        <v>2048</v>
      </c>
      <c r="O35" s="36"/>
      <c r="P35" s="17">
        <v>2.4622499999999992E-2</v>
      </c>
      <c r="Q35" s="17">
        <v>2.7675000000000116E-2</v>
      </c>
      <c r="R35" s="263">
        <v>2.4622499999999992E-2</v>
      </c>
      <c r="S35" s="37">
        <v>2.1570000000000089E-2</v>
      </c>
      <c r="T35" s="26"/>
      <c r="U35" s="17">
        <f>(1+P35)/(1+Prix!I105)-1</f>
        <v>6.9999999999998952E-3</v>
      </c>
      <c r="V35" s="17">
        <f>(1+Q35)/(1+Prix!J105)-1</f>
        <v>1.0000000000000009E-2</v>
      </c>
      <c r="W35" s="263">
        <f>(1+R35)/(1+Prix!K105)-1</f>
        <v>6.9999999999998952E-3</v>
      </c>
      <c r="X35" s="18">
        <f>(1+S35)/(1+Prix!L105)-1</f>
        <v>4.0000000000000036E-3</v>
      </c>
      <c r="Z35" s="23">
        <v>2048</v>
      </c>
      <c r="AA35" s="36"/>
      <c r="AB35" s="17">
        <v>2.4622499999999992E-2</v>
      </c>
      <c r="AC35" s="17">
        <v>2.7675000000000116E-2</v>
      </c>
      <c r="AD35" s="263">
        <v>2.4622499999999992E-2</v>
      </c>
      <c r="AE35" s="37">
        <v>2.1570000000000089E-2</v>
      </c>
      <c r="AF35" s="26"/>
      <c r="AG35" s="17">
        <f>(1+AB35)/(1+Prix!I105)-1</f>
        <v>6.9999999999998952E-3</v>
      </c>
      <c r="AH35" s="17">
        <f>(1+AC35)/(1+Prix!J105)-1</f>
        <v>1.0000000000000009E-2</v>
      </c>
      <c r="AI35" s="263">
        <f>(1+AD35)/(1+Prix!K105)-1</f>
        <v>6.9999999999998952E-3</v>
      </c>
      <c r="AJ35" s="18">
        <f>(1+AE35)/(1+Prix!L105)-1</f>
        <v>4.0000000000000036E-3</v>
      </c>
    </row>
    <row r="36" spans="2:36" x14ac:dyDescent="0.25">
      <c r="B36" s="23">
        <v>2049</v>
      </c>
      <c r="C36" s="36"/>
      <c r="D36" s="17">
        <v>2.4622499999999992E-2</v>
      </c>
      <c r="E36" s="17">
        <v>2.7675000000000116E-2</v>
      </c>
      <c r="F36" s="263">
        <v>2.4622499999999992E-2</v>
      </c>
      <c r="G36" s="37">
        <v>2.1570000000000089E-2</v>
      </c>
      <c r="H36" s="26"/>
      <c r="I36" s="17">
        <f>(1+D36)/(1+Prix!I106)-1</f>
        <v>6.9999999999998952E-3</v>
      </c>
      <c r="J36" s="17">
        <f>(1+E36)/(1+Prix!K106)-1</f>
        <v>1.0000000000000009E-2</v>
      </c>
      <c r="K36" s="263">
        <f>(1+F36)/(1+Prix!L106)-1</f>
        <v>6.9999999999998952E-3</v>
      </c>
      <c r="L36" s="18">
        <f>(1+G36)/(1+Prix!L106)-1</f>
        <v>4.0000000000000036E-3</v>
      </c>
      <c r="N36" s="23">
        <v>2049</v>
      </c>
      <c r="O36" s="36"/>
      <c r="P36" s="17">
        <v>2.4622499999999992E-2</v>
      </c>
      <c r="Q36" s="17">
        <v>2.7675000000000116E-2</v>
      </c>
      <c r="R36" s="263">
        <v>2.4622499999999992E-2</v>
      </c>
      <c r="S36" s="37">
        <v>2.1570000000000089E-2</v>
      </c>
      <c r="T36" s="26"/>
      <c r="U36" s="17">
        <f>(1+P36)/(1+Prix!I106)-1</f>
        <v>6.9999999999998952E-3</v>
      </c>
      <c r="V36" s="17">
        <f>(1+Q36)/(1+Prix!J106)-1</f>
        <v>1.0000000000000009E-2</v>
      </c>
      <c r="W36" s="263">
        <f>(1+R36)/(1+Prix!K106)-1</f>
        <v>6.9999999999998952E-3</v>
      </c>
      <c r="X36" s="18">
        <f>(1+S36)/(1+Prix!L106)-1</f>
        <v>4.0000000000000036E-3</v>
      </c>
      <c r="Z36" s="23">
        <v>2049</v>
      </c>
      <c r="AA36" s="36"/>
      <c r="AB36" s="17">
        <v>2.4622499999999992E-2</v>
      </c>
      <c r="AC36" s="17">
        <v>2.7675000000000116E-2</v>
      </c>
      <c r="AD36" s="263">
        <v>2.4622499999999992E-2</v>
      </c>
      <c r="AE36" s="37">
        <v>2.1570000000000089E-2</v>
      </c>
      <c r="AF36" s="26"/>
      <c r="AG36" s="17">
        <f>(1+AB36)/(1+Prix!I106)-1</f>
        <v>6.9999999999998952E-3</v>
      </c>
      <c r="AH36" s="17">
        <f>(1+AC36)/(1+Prix!J106)-1</f>
        <v>1.0000000000000009E-2</v>
      </c>
      <c r="AI36" s="263">
        <f>(1+AD36)/(1+Prix!K106)-1</f>
        <v>6.9999999999998952E-3</v>
      </c>
      <c r="AJ36" s="18">
        <f>(1+AE36)/(1+Prix!L106)-1</f>
        <v>4.0000000000000036E-3</v>
      </c>
    </row>
    <row r="37" spans="2:36" x14ac:dyDescent="0.25">
      <c r="B37" s="23">
        <v>2050</v>
      </c>
      <c r="C37" s="36"/>
      <c r="D37" s="17">
        <v>2.4622499999999992E-2</v>
      </c>
      <c r="E37" s="17">
        <v>2.7675000000000116E-2</v>
      </c>
      <c r="F37" s="263">
        <v>2.4622499999999992E-2</v>
      </c>
      <c r="G37" s="37">
        <v>2.1570000000000089E-2</v>
      </c>
      <c r="H37" s="26"/>
      <c r="I37" s="17">
        <f>(1+D37)/(1+Prix!I107)-1</f>
        <v>6.9999999999998952E-3</v>
      </c>
      <c r="J37" s="17">
        <f>(1+E37)/(1+Prix!K107)-1</f>
        <v>1.0000000000000009E-2</v>
      </c>
      <c r="K37" s="263">
        <f>(1+F37)/(1+Prix!L107)-1</f>
        <v>6.9999999999998952E-3</v>
      </c>
      <c r="L37" s="18">
        <f>(1+G37)/(1+Prix!L107)-1</f>
        <v>4.0000000000000036E-3</v>
      </c>
      <c r="N37" s="23">
        <v>2050</v>
      </c>
      <c r="O37" s="36"/>
      <c r="P37" s="17">
        <v>2.4622499999999992E-2</v>
      </c>
      <c r="Q37" s="17">
        <v>2.7675000000000116E-2</v>
      </c>
      <c r="R37" s="263">
        <v>2.4622499999999992E-2</v>
      </c>
      <c r="S37" s="37">
        <v>2.1570000000000089E-2</v>
      </c>
      <c r="T37" s="26"/>
      <c r="U37" s="17">
        <f>(1+P37)/(1+Prix!I107)-1</f>
        <v>6.9999999999998952E-3</v>
      </c>
      <c r="V37" s="17">
        <f>(1+Q37)/(1+Prix!J107)-1</f>
        <v>1.0000000000000009E-2</v>
      </c>
      <c r="W37" s="263">
        <f>(1+R37)/(1+Prix!K107)-1</f>
        <v>6.9999999999998952E-3</v>
      </c>
      <c r="X37" s="18">
        <f>(1+S37)/(1+Prix!L107)-1</f>
        <v>4.0000000000000036E-3</v>
      </c>
      <c r="Z37" s="23">
        <v>2050</v>
      </c>
      <c r="AA37" s="36"/>
      <c r="AB37" s="17">
        <v>2.4622499999999992E-2</v>
      </c>
      <c r="AC37" s="17">
        <v>2.7675000000000116E-2</v>
      </c>
      <c r="AD37" s="263">
        <v>2.4622499999999992E-2</v>
      </c>
      <c r="AE37" s="37">
        <v>2.1570000000000089E-2</v>
      </c>
      <c r="AF37" s="26"/>
      <c r="AG37" s="17">
        <f>(1+AB37)/(1+Prix!I107)-1</f>
        <v>6.9999999999998952E-3</v>
      </c>
      <c r="AH37" s="17">
        <f>(1+AC37)/(1+Prix!J107)-1</f>
        <v>1.0000000000000009E-2</v>
      </c>
      <c r="AI37" s="263">
        <f>(1+AD37)/(1+Prix!K107)-1</f>
        <v>6.9999999999998952E-3</v>
      </c>
      <c r="AJ37" s="18">
        <f>(1+AE37)/(1+Prix!L107)-1</f>
        <v>4.0000000000000036E-3</v>
      </c>
    </row>
    <row r="38" spans="2:36" x14ac:dyDescent="0.25">
      <c r="B38" s="23">
        <v>2051</v>
      </c>
      <c r="C38" s="36"/>
      <c r="D38" s="17">
        <v>2.4622499999999992E-2</v>
      </c>
      <c r="E38" s="17">
        <v>2.7675000000000116E-2</v>
      </c>
      <c r="F38" s="263">
        <v>2.4622499999999992E-2</v>
      </c>
      <c r="G38" s="37">
        <v>2.1570000000000089E-2</v>
      </c>
      <c r="H38" s="26"/>
      <c r="I38" s="17">
        <f>(1+D38)/(1+Prix!I108)-1</f>
        <v>6.9999999999998952E-3</v>
      </c>
      <c r="J38" s="17">
        <f>(1+E38)/(1+Prix!K108)-1</f>
        <v>1.0000000000000009E-2</v>
      </c>
      <c r="K38" s="263">
        <f>(1+F38)/(1+Prix!L108)-1</f>
        <v>6.9999999999998952E-3</v>
      </c>
      <c r="L38" s="18">
        <f>(1+G38)/(1+Prix!L108)-1</f>
        <v>4.0000000000000036E-3</v>
      </c>
      <c r="N38" s="23">
        <v>2051</v>
      </c>
      <c r="O38" s="36"/>
      <c r="P38" s="17">
        <v>2.4622499999999992E-2</v>
      </c>
      <c r="Q38" s="17">
        <v>2.7675000000000116E-2</v>
      </c>
      <c r="R38" s="263">
        <v>2.4622499999999992E-2</v>
      </c>
      <c r="S38" s="37">
        <v>2.1570000000000089E-2</v>
      </c>
      <c r="T38" s="26"/>
      <c r="U38" s="17">
        <f>(1+P38)/(1+Prix!I108)-1</f>
        <v>6.9999999999998952E-3</v>
      </c>
      <c r="V38" s="17">
        <f>(1+Q38)/(1+Prix!J108)-1</f>
        <v>1.0000000000000009E-2</v>
      </c>
      <c r="W38" s="263">
        <f>(1+R38)/(1+Prix!K108)-1</f>
        <v>6.9999999999998952E-3</v>
      </c>
      <c r="X38" s="18">
        <f>(1+S38)/(1+Prix!L108)-1</f>
        <v>4.0000000000000036E-3</v>
      </c>
      <c r="Z38" s="23">
        <v>2051</v>
      </c>
      <c r="AA38" s="36"/>
      <c r="AB38" s="17">
        <v>2.4622499999999992E-2</v>
      </c>
      <c r="AC38" s="17">
        <v>2.7675000000000116E-2</v>
      </c>
      <c r="AD38" s="263">
        <v>2.4622499999999992E-2</v>
      </c>
      <c r="AE38" s="37">
        <v>2.1570000000000089E-2</v>
      </c>
      <c r="AF38" s="26"/>
      <c r="AG38" s="17">
        <f>(1+AB38)/(1+Prix!I108)-1</f>
        <v>6.9999999999998952E-3</v>
      </c>
      <c r="AH38" s="17">
        <f>(1+AC38)/(1+Prix!J108)-1</f>
        <v>1.0000000000000009E-2</v>
      </c>
      <c r="AI38" s="263">
        <f>(1+AD38)/(1+Prix!K108)-1</f>
        <v>6.9999999999998952E-3</v>
      </c>
      <c r="AJ38" s="18">
        <f>(1+AE38)/(1+Prix!L108)-1</f>
        <v>4.0000000000000036E-3</v>
      </c>
    </row>
    <row r="39" spans="2:36" x14ac:dyDescent="0.25">
      <c r="B39" s="23">
        <v>2052</v>
      </c>
      <c r="C39" s="36"/>
      <c r="D39" s="17">
        <v>2.4622499999999992E-2</v>
      </c>
      <c r="E39" s="17">
        <v>2.7675000000000116E-2</v>
      </c>
      <c r="F39" s="263">
        <v>2.4622499999999992E-2</v>
      </c>
      <c r="G39" s="37">
        <v>2.1570000000000089E-2</v>
      </c>
      <c r="H39" s="26"/>
      <c r="I39" s="17">
        <f>(1+D39)/(1+Prix!I109)-1</f>
        <v>6.9999999999998952E-3</v>
      </c>
      <c r="J39" s="17">
        <f>(1+E39)/(1+Prix!K109)-1</f>
        <v>1.0000000000000009E-2</v>
      </c>
      <c r="K39" s="263">
        <f>(1+F39)/(1+Prix!L109)-1</f>
        <v>6.9999999999998952E-3</v>
      </c>
      <c r="L39" s="18">
        <f>(1+G39)/(1+Prix!L109)-1</f>
        <v>4.0000000000000036E-3</v>
      </c>
      <c r="N39" s="23">
        <v>2052</v>
      </c>
      <c r="O39" s="36"/>
      <c r="P39" s="17">
        <v>2.4622499999999992E-2</v>
      </c>
      <c r="Q39" s="17">
        <v>2.7675000000000116E-2</v>
      </c>
      <c r="R39" s="263">
        <v>2.4622499999999992E-2</v>
      </c>
      <c r="S39" s="37">
        <v>2.1570000000000089E-2</v>
      </c>
      <c r="T39" s="26"/>
      <c r="U39" s="17">
        <f>(1+P39)/(1+Prix!I109)-1</f>
        <v>6.9999999999998952E-3</v>
      </c>
      <c r="V39" s="17">
        <f>(1+Q39)/(1+Prix!J109)-1</f>
        <v>1.0000000000000009E-2</v>
      </c>
      <c r="W39" s="263">
        <f>(1+R39)/(1+Prix!K109)-1</f>
        <v>6.9999999999998952E-3</v>
      </c>
      <c r="X39" s="18">
        <f>(1+S39)/(1+Prix!L109)-1</f>
        <v>4.0000000000000036E-3</v>
      </c>
      <c r="Z39" s="23">
        <v>2052</v>
      </c>
      <c r="AA39" s="36"/>
      <c r="AB39" s="17">
        <v>2.4622499999999992E-2</v>
      </c>
      <c r="AC39" s="17">
        <v>2.7675000000000116E-2</v>
      </c>
      <c r="AD39" s="263">
        <v>2.4622499999999992E-2</v>
      </c>
      <c r="AE39" s="37">
        <v>2.1570000000000089E-2</v>
      </c>
      <c r="AF39" s="26"/>
      <c r="AG39" s="17">
        <f>(1+AB39)/(1+Prix!I109)-1</f>
        <v>6.9999999999998952E-3</v>
      </c>
      <c r="AH39" s="17">
        <f>(1+AC39)/(1+Prix!J109)-1</f>
        <v>1.0000000000000009E-2</v>
      </c>
      <c r="AI39" s="263">
        <f>(1+AD39)/(1+Prix!K109)-1</f>
        <v>6.9999999999998952E-3</v>
      </c>
      <c r="AJ39" s="18">
        <f>(1+AE39)/(1+Prix!L109)-1</f>
        <v>4.0000000000000036E-3</v>
      </c>
    </row>
    <row r="40" spans="2:36" x14ac:dyDescent="0.25">
      <c r="B40" s="23">
        <v>2053</v>
      </c>
      <c r="C40" s="36"/>
      <c r="D40" s="17">
        <v>2.4622499999999992E-2</v>
      </c>
      <c r="E40" s="17">
        <v>2.7675000000000116E-2</v>
      </c>
      <c r="F40" s="263">
        <v>2.4622499999999992E-2</v>
      </c>
      <c r="G40" s="37">
        <v>2.1570000000000089E-2</v>
      </c>
      <c r="H40" s="26"/>
      <c r="I40" s="17">
        <f>(1+D40)/(1+Prix!I110)-1</f>
        <v>6.9999999999998952E-3</v>
      </c>
      <c r="J40" s="17">
        <f>(1+E40)/(1+Prix!K110)-1</f>
        <v>1.0000000000000009E-2</v>
      </c>
      <c r="K40" s="263">
        <f>(1+F40)/(1+Prix!L110)-1</f>
        <v>6.9999999999998952E-3</v>
      </c>
      <c r="L40" s="18">
        <f>(1+G40)/(1+Prix!L110)-1</f>
        <v>4.0000000000000036E-3</v>
      </c>
      <c r="N40" s="23">
        <v>2053</v>
      </c>
      <c r="O40" s="36"/>
      <c r="P40" s="17">
        <v>2.4622499999999992E-2</v>
      </c>
      <c r="Q40" s="17">
        <v>2.7675000000000116E-2</v>
      </c>
      <c r="R40" s="263">
        <v>2.4622499999999992E-2</v>
      </c>
      <c r="S40" s="37">
        <v>2.1570000000000089E-2</v>
      </c>
      <c r="T40" s="26"/>
      <c r="U40" s="17">
        <f>(1+P40)/(1+Prix!I110)-1</f>
        <v>6.9999999999998952E-3</v>
      </c>
      <c r="V40" s="17">
        <f>(1+Q40)/(1+Prix!J110)-1</f>
        <v>1.0000000000000009E-2</v>
      </c>
      <c r="W40" s="263">
        <f>(1+R40)/(1+Prix!K110)-1</f>
        <v>6.9999999999998952E-3</v>
      </c>
      <c r="X40" s="18">
        <f>(1+S40)/(1+Prix!L110)-1</f>
        <v>4.0000000000000036E-3</v>
      </c>
      <c r="Z40" s="23">
        <v>2053</v>
      </c>
      <c r="AA40" s="36"/>
      <c r="AB40" s="17">
        <v>2.4622499999999992E-2</v>
      </c>
      <c r="AC40" s="17">
        <v>2.7675000000000116E-2</v>
      </c>
      <c r="AD40" s="263">
        <v>2.4622499999999992E-2</v>
      </c>
      <c r="AE40" s="37">
        <v>2.1570000000000089E-2</v>
      </c>
      <c r="AF40" s="26"/>
      <c r="AG40" s="17">
        <f>(1+AB40)/(1+Prix!I110)-1</f>
        <v>6.9999999999998952E-3</v>
      </c>
      <c r="AH40" s="17">
        <f>(1+AC40)/(1+Prix!J110)-1</f>
        <v>1.0000000000000009E-2</v>
      </c>
      <c r="AI40" s="263">
        <f>(1+AD40)/(1+Prix!K110)-1</f>
        <v>6.9999999999998952E-3</v>
      </c>
      <c r="AJ40" s="18">
        <f>(1+AE40)/(1+Prix!L110)-1</f>
        <v>4.0000000000000036E-3</v>
      </c>
    </row>
    <row r="41" spans="2:36" x14ac:dyDescent="0.25">
      <c r="B41" s="23">
        <v>2054</v>
      </c>
      <c r="C41" s="36"/>
      <c r="D41" s="17">
        <v>2.4622499999999992E-2</v>
      </c>
      <c r="E41" s="17">
        <v>2.7675000000000116E-2</v>
      </c>
      <c r="F41" s="263">
        <v>2.4622499999999992E-2</v>
      </c>
      <c r="G41" s="37">
        <v>2.1570000000000089E-2</v>
      </c>
      <c r="H41" s="26"/>
      <c r="I41" s="17">
        <f>(1+D41)/(1+Prix!I111)-1</f>
        <v>6.9999999999998952E-3</v>
      </c>
      <c r="J41" s="17">
        <f>(1+E41)/(1+Prix!K111)-1</f>
        <v>1.0000000000000009E-2</v>
      </c>
      <c r="K41" s="263">
        <f>(1+F41)/(1+Prix!L111)-1</f>
        <v>6.9999999999998952E-3</v>
      </c>
      <c r="L41" s="18">
        <f>(1+G41)/(1+Prix!L111)-1</f>
        <v>4.0000000000000036E-3</v>
      </c>
      <c r="N41" s="23">
        <v>2054</v>
      </c>
      <c r="O41" s="36"/>
      <c r="P41" s="17">
        <v>2.4622499999999992E-2</v>
      </c>
      <c r="Q41" s="17">
        <v>2.7675000000000116E-2</v>
      </c>
      <c r="R41" s="263">
        <v>2.4622499999999992E-2</v>
      </c>
      <c r="S41" s="37">
        <v>2.1570000000000089E-2</v>
      </c>
      <c r="T41" s="26"/>
      <c r="U41" s="17">
        <f>(1+P41)/(1+Prix!I111)-1</f>
        <v>6.9999999999998952E-3</v>
      </c>
      <c r="V41" s="17">
        <f>(1+Q41)/(1+Prix!J111)-1</f>
        <v>1.0000000000000009E-2</v>
      </c>
      <c r="W41" s="263">
        <f>(1+R41)/(1+Prix!K111)-1</f>
        <v>6.9999999999998952E-3</v>
      </c>
      <c r="X41" s="18">
        <f>(1+S41)/(1+Prix!L111)-1</f>
        <v>4.0000000000000036E-3</v>
      </c>
      <c r="Z41" s="23">
        <v>2054</v>
      </c>
      <c r="AA41" s="36"/>
      <c r="AB41" s="17">
        <v>2.4622499999999992E-2</v>
      </c>
      <c r="AC41" s="17">
        <v>2.7675000000000116E-2</v>
      </c>
      <c r="AD41" s="263">
        <v>2.4622499999999992E-2</v>
      </c>
      <c r="AE41" s="37">
        <v>2.1570000000000089E-2</v>
      </c>
      <c r="AF41" s="26"/>
      <c r="AG41" s="17">
        <f>(1+AB41)/(1+Prix!I111)-1</f>
        <v>6.9999999999998952E-3</v>
      </c>
      <c r="AH41" s="17">
        <f>(1+AC41)/(1+Prix!J111)-1</f>
        <v>1.0000000000000009E-2</v>
      </c>
      <c r="AI41" s="263">
        <f>(1+AD41)/(1+Prix!K111)-1</f>
        <v>6.9999999999998952E-3</v>
      </c>
      <c r="AJ41" s="18">
        <f>(1+AE41)/(1+Prix!L111)-1</f>
        <v>4.0000000000000036E-3</v>
      </c>
    </row>
    <row r="42" spans="2:36" x14ac:dyDescent="0.25">
      <c r="B42" s="23">
        <v>2055</v>
      </c>
      <c r="C42" s="36"/>
      <c r="D42" s="17">
        <v>2.4622499999999992E-2</v>
      </c>
      <c r="E42" s="17">
        <v>2.7675000000000116E-2</v>
      </c>
      <c r="F42" s="263">
        <v>2.4622499999999992E-2</v>
      </c>
      <c r="G42" s="37">
        <v>2.1570000000000089E-2</v>
      </c>
      <c r="H42" s="26"/>
      <c r="I42" s="17">
        <f>(1+D42)/(1+Prix!I112)-1</f>
        <v>6.9999999999998952E-3</v>
      </c>
      <c r="J42" s="17">
        <f>(1+E42)/(1+Prix!K112)-1</f>
        <v>1.0000000000000009E-2</v>
      </c>
      <c r="K42" s="263">
        <f>(1+F42)/(1+Prix!L112)-1</f>
        <v>6.9999999999998952E-3</v>
      </c>
      <c r="L42" s="18">
        <f>(1+G42)/(1+Prix!L112)-1</f>
        <v>4.0000000000000036E-3</v>
      </c>
      <c r="N42" s="23">
        <v>2055</v>
      </c>
      <c r="O42" s="36"/>
      <c r="P42" s="17">
        <v>2.4622499999999992E-2</v>
      </c>
      <c r="Q42" s="17">
        <v>2.7675000000000116E-2</v>
      </c>
      <c r="R42" s="263">
        <v>2.4622499999999992E-2</v>
      </c>
      <c r="S42" s="37">
        <v>2.1570000000000089E-2</v>
      </c>
      <c r="T42" s="26"/>
      <c r="U42" s="17">
        <f>(1+P42)/(1+Prix!I112)-1</f>
        <v>6.9999999999998952E-3</v>
      </c>
      <c r="V42" s="17">
        <f>(1+Q42)/(1+Prix!J112)-1</f>
        <v>1.0000000000000009E-2</v>
      </c>
      <c r="W42" s="263">
        <f>(1+R42)/(1+Prix!K112)-1</f>
        <v>6.9999999999998952E-3</v>
      </c>
      <c r="X42" s="18">
        <f>(1+S42)/(1+Prix!L112)-1</f>
        <v>4.0000000000000036E-3</v>
      </c>
      <c r="Z42" s="23">
        <v>2055</v>
      </c>
      <c r="AA42" s="36"/>
      <c r="AB42" s="17">
        <v>2.4622499999999992E-2</v>
      </c>
      <c r="AC42" s="17">
        <v>2.7675000000000116E-2</v>
      </c>
      <c r="AD42" s="263">
        <v>2.4622499999999992E-2</v>
      </c>
      <c r="AE42" s="37">
        <v>2.1570000000000089E-2</v>
      </c>
      <c r="AF42" s="26"/>
      <c r="AG42" s="17">
        <f>(1+AB42)/(1+Prix!I112)-1</f>
        <v>6.9999999999998952E-3</v>
      </c>
      <c r="AH42" s="17">
        <f>(1+AC42)/(1+Prix!J112)-1</f>
        <v>1.0000000000000009E-2</v>
      </c>
      <c r="AI42" s="263">
        <f>(1+AD42)/(1+Prix!K112)-1</f>
        <v>6.9999999999998952E-3</v>
      </c>
      <c r="AJ42" s="18">
        <f>(1+AE42)/(1+Prix!L112)-1</f>
        <v>4.0000000000000036E-3</v>
      </c>
    </row>
    <row r="43" spans="2:36" x14ac:dyDescent="0.25">
      <c r="B43" s="23">
        <v>2056</v>
      </c>
      <c r="C43" s="36"/>
      <c r="D43" s="17">
        <v>2.4622499999999992E-2</v>
      </c>
      <c r="E43" s="17">
        <v>2.7675000000000116E-2</v>
      </c>
      <c r="F43" s="263">
        <v>2.4622499999999992E-2</v>
      </c>
      <c r="G43" s="37">
        <v>2.1570000000000089E-2</v>
      </c>
      <c r="H43" s="26"/>
      <c r="I43" s="17">
        <f>(1+D43)/(1+Prix!I113)-1</f>
        <v>6.9999999999998952E-3</v>
      </c>
      <c r="J43" s="17">
        <f>(1+E43)/(1+Prix!K113)-1</f>
        <v>1.0000000000000009E-2</v>
      </c>
      <c r="K43" s="263">
        <f>(1+F43)/(1+Prix!L113)-1</f>
        <v>6.9999999999998952E-3</v>
      </c>
      <c r="L43" s="18">
        <f>(1+G43)/(1+Prix!L113)-1</f>
        <v>4.0000000000000036E-3</v>
      </c>
      <c r="N43" s="23">
        <v>2056</v>
      </c>
      <c r="O43" s="36"/>
      <c r="P43" s="17">
        <v>2.4622499999999992E-2</v>
      </c>
      <c r="Q43" s="17">
        <v>2.7675000000000116E-2</v>
      </c>
      <c r="R43" s="263">
        <v>2.4622499999999992E-2</v>
      </c>
      <c r="S43" s="37">
        <v>2.1570000000000089E-2</v>
      </c>
      <c r="T43" s="26"/>
      <c r="U43" s="17">
        <f>(1+P43)/(1+Prix!I113)-1</f>
        <v>6.9999999999998952E-3</v>
      </c>
      <c r="V43" s="17">
        <f>(1+Q43)/(1+Prix!J113)-1</f>
        <v>1.0000000000000009E-2</v>
      </c>
      <c r="W43" s="263">
        <f>(1+R43)/(1+Prix!K113)-1</f>
        <v>6.9999999999998952E-3</v>
      </c>
      <c r="X43" s="18">
        <f>(1+S43)/(1+Prix!L113)-1</f>
        <v>4.0000000000000036E-3</v>
      </c>
      <c r="Z43" s="23">
        <v>2056</v>
      </c>
      <c r="AA43" s="36"/>
      <c r="AB43" s="17">
        <v>2.4622499999999992E-2</v>
      </c>
      <c r="AC43" s="17">
        <v>2.7675000000000116E-2</v>
      </c>
      <c r="AD43" s="263">
        <v>2.4622499999999992E-2</v>
      </c>
      <c r="AE43" s="37">
        <v>2.1570000000000089E-2</v>
      </c>
      <c r="AF43" s="26"/>
      <c r="AG43" s="17">
        <f>(1+AB43)/(1+Prix!I113)-1</f>
        <v>6.9999999999998952E-3</v>
      </c>
      <c r="AH43" s="17">
        <f>(1+AC43)/(1+Prix!J113)-1</f>
        <v>1.0000000000000009E-2</v>
      </c>
      <c r="AI43" s="263">
        <f>(1+AD43)/(1+Prix!K113)-1</f>
        <v>6.9999999999998952E-3</v>
      </c>
      <c r="AJ43" s="18">
        <f>(1+AE43)/(1+Prix!L113)-1</f>
        <v>4.0000000000000036E-3</v>
      </c>
    </row>
    <row r="44" spans="2:36" x14ac:dyDescent="0.25">
      <c r="B44" s="23">
        <v>2057</v>
      </c>
      <c r="C44" s="36"/>
      <c r="D44" s="17">
        <v>2.4622499999999992E-2</v>
      </c>
      <c r="E44" s="17">
        <v>2.7675000000000116E-2</v>
      </c>
      <c r="F44" s="263">
        <v>2.4622499999999992E-2</v>
      </c>
      <c r="G44" s="37">
        <v>2.1570000000000089E-2</v>
      </c>
      <c r="H44" s="26"/>
      <c r="I44" s="17">
        <f>(1+D44)/(1+Prix!I114)-1</f>
        <v>6.9999999999998952E-3</v>
      </c>
      <c r="J44" s="17">
        <f>(1+E44)/(1+Prix!K114)-1</f>
        <v>1.0000000000000009E-2</v>
      </c>
      <c r="K44" s="263">
        <f>(1+F44)/(1+Prix!L114)-1</f>
        <v>6.9999999999998952E-3</v>
      </c>
      <c r="L44" s="18">
        <f>(1+G44)/(1+Prix!L114)-1</f>
        <v>4.0000000000000036E-3</v>
      </c>
      <c r="N44" s="23">
        <v>2057</v>
      </c>
      <c r="O44" s="36"/>
      <c r="P44" s="17">
        <v>2.4622499999999992E-2</v>
      </c>
      <c r="Q44" s="17">
        <v>2.7675000000000116E-2</v>
      </c>
      <c r="R44" s="263">
        <v>2.4622499999999992E-2</v>
      </c>
      <c r="S44" s="37">
        <v>2.1570000000000089E-2</v>
      </c>
      <c r="T44" s="26"/>
      <c r="U44" s="17">
        <f>(1+P44)/(1+Prix!I114)-1</f>
        <v>6.9999999999998952E-3</v>
      </c>
      <c r="V44" s="17">
        <f>(1+Q44)/(1+Prix!J114)-1</f>
        <v>1.0000000000000009E-2</v>
      </c>
      <c r="W44" s="263">
        <f>(1+R44)/(1+Prix!K114)-1</f>
        <v>6.9999999999998952E-3</v>
      </c>
      <c r="X44" s="18">
        <f>(1+S44)/(1+Prix!L114)-1</f>
        <v>4.0000000000000036E-3</v>
      </c>
      <c r="Z44" s="23">
        <v>2057</v>
      </c>
      <c r="AA44" s="36"/>
      <c r="AB44" s="17">
        <v>2.4622499999999992E-2</v>
      </c>
      <c r="AC44" s="17">
        <v>2.7675000000000116E-2</v>
      </c>
      <c r="AD44" s="263">
        <v>2.4622499999999992E-2</v>
      </c>
      <c r="AE44" s="37">
        <v>2.1570000000000089E-2</v>
      </c>
      <c r="AF44" s="26"/>
      <c r="AG44" s="17">
        <f>(1+AB44)/(1+Prix!I114)-1</f>
        <v>6.9999999999998952E-3</v>
      </c>
      <c r="AH44" s="17">
        <f>(1+AC44)/(1+Prix!J114)-1</f>
        <v>1.0000000000000009E-2</v>
      </c>
      <c r="AI44" s="263">
        <f>(1+AD44)/(1+Prix!K114)-1</f>
        <v>6.9999999999998952E-3</v>
      </c>
      <c r="AJ44" s="18">
        <f>(1+AE44)/(1+Prix!L114)-1</f>
        <v>4.0000000000000036E-3</v>
      </c>
    </row>
    <row r="45" spans="2:36" x14ac:dyDescent="0.25">
      <c r="B45" s="23">
        <v>2058</v>
      </c>
      <c r="C45" s="36"/>
      <c r="D45" s="17">
        <v>2.4622499999999992E-2</v>
      </c>
      <c r="E45" s="17">
        <v>2.7675000000000116E-2</v>
      </c>
      <c r="F45" s="263">
        <v>2.4622499999999992E-2</v>
      </c>
      <c r="G45" s="37">
        <v>2.1570000000000089E-2</v>
      </c>
      <c r="H45" s="26"/>
      <c r="I45" s="17">
        <f>(1+D45)/(1+Prix!I115)-1</f>
        <v>6.9999999999998952E-3</v>
      </c>
      <c r="J45" s="17">
        <f>(1+E45)/(1+Prix!K115)-1</f>
        <v>1.0000000000000009E-2</v>
      </c>
      <c r="K45" s="263">
        <f>(1+F45)/(1+Prix!L115)-1</f>
        <v>6.9999999999998952E-3</v>
      </c>
      <c r="L45" s="18">
        <f>(1+G45)/(1+Prix!L115)-1</f>
        <v>4.0000000000000036E-3</v>
      </c>
      <c r="N45" s="23">
        <v>2058</v>
      </c>
      <c r="O45" s="36"/>
      <c r="P45" s="17">
        <v>2.4622499999999992E-2</v>
      </c>
      <c r="Q45" s="17">
        <v>2.7675000000000116E-2</v>
      </c>
      <c r="R45" s="263">
        <v>2.4622499999999992E-2</v>
      </c>
      <c r="S45" s="37">
        <v>2.1570000000000089E-2</v>
      </c>
      <c r="T45" s="26"/>
      <c r="U45" s="17">
        <f>(1+P45)/(1+Prix!I115)-1</f>
        <v>6.9999999999998952E-3</v>
      </c>
      <c r="V45" s="17">
        <f>(1+Q45)/(1+Prix!J115)-1</f>
        <v>1.0000000000000009E-2</v>
      </c>
      <c r="W45" s="263">
        <f>(1+R45)/(1+Prix!K115)-1</f>
        <v>6.9999999999998952E-3</v>
      </c>
      <c r="X45" s="18">
        <f>(1+S45)/(1+Prix!L115)-1</f>
        <v>4.0000000000000036E-3</v>
      </c>
      <c r="Z45" s="23">
        <v>2058</v>
      </c>
      <c r="AA45" s="36"/>
      <c r="AB45" s="17">
        <v>2.4622499999999992E-2</v>
      </c>
      <c r="AC45" s="17">
        <v>2.7675000000000116E-2</v>
      </c>
      <c r="AD45" s="263">
        <v>2.4622499999999992E-2</v>
      </c>
      <c r="AE45" s="37">
        <v>2.1570000000000089E-2</v>
      </c>
      <c r="AF45" s="26"/>
      <c r="AG45" s="17">
        <f>(1+AB45)/(1+Prix!I115)-1</f>
        <v>6.9999999999998952E-3</v>
      </c>
      <c r="AH45" s="17">
        <f>(1+AC45)/(1+Prix!J115)-1</f>
        <v>1.0000000000000009E-2</v>
      </c>
      <c r="AI45" s="263">
        <f>(1+AD45)/(1+Prix!K115)-1</f>
        <v>6.9999999999998952E-3</v>
      </c>
      <c r="AJ45" s="18">
        <f>(1+AE45)/(1+Prix!L115)-1</f>
        <v>4.0000000000000036E-3</v>
      </c>
    </row>
    <row r="46" spans="2:36" x14ac:dyDescent="0.25">
      <c r="B46" s="23">
        <v>2059</v>
      </c>
      <c r="C46" s="36"/>
      <c r="D46" s="17">
        <v>2.4622499999999992E-2</v>
      </c>
      <c r="E46" s="17">
        <v>2.7675000000000116E-2</v>
      </c>
      <c r="F46" s="263">
        <v>2.4622499999999992E-2</v>
      </c>
      <c r="G46" s="37">
        <v>2.1570000000000089E-2</v>
      </c>
      <c r="H46" s="26"/>
      <c r="I46" s="17">
        <f>(1+D46)/(1+Prix!I116)-1</f>
        <v>6.9999999999998952E-3</v>
      </c>
      <c r="J46" s="17">
        <f>(1+E46)/(1+Prix!K116)-1</f>
        <v>1.0000000000000009E-2</v>
      </c>
      <c r="K46" s="263">
        <f>(1+F46)/(1+Prix!L116)-1</f>
        <v>6.9999999999998952E-3</v>
      </c>
      <c r="L46" s="18">
        <f>(1+G46)/(1+Prix!L116)-1</f>
        <v>4.0000000000000036E-3</v>
      </c>
      <c r="N46" s="23">
        <v>2059</v>
      </c>
      <c r="O46" s="36"/>
      <c r="P46" s="17">
        <v>2.4622499999999992E-2</v>
      </c>
      <c r="Q46" s="17">
        <v>2.7675000000000116E-2</v>
      </c>
      <c r="R46" s="263">
        <v>2.4622499999999992E-2</v>
      </c>
      <c r="S46" s="37">
        <v>2.1570000000000089E-2</v>
      </c>
      <c r="T46" s="26"/>
      <c r="U46" s="17">
        <f>(1+P46)/(1+Prix!I116)-1</f>
        <v>6.9999999999998952E-3</v>
      </c>
      <c r="V46" s="17">
        <f>(1+Q46)/(1+Prix!J116)-1</f>
        <v>1.0000000000000009E-2</v>
      </c>
      <c r="W46" s="263">
        <f>(1+R46)/(1+Prix!K116)-1</f>
        <v>6.9999999999998952E-3</v>
      </c>
      <c r="X46" s="18">
        <f>(1+S46)/(1+Prix!L116)-1</f>
        <v>4.0000000000000036E-3</v>
      </c>
      <c r="Z46" s="23">
        <v>2059</v>
      </c>
      <c r="AA46" s="36"/>
      <c r="AB46" s="17">
        <v>2.4622499999999992E-2</v>
      </c>
      <c r="AC46" s="17">
        <v>2.7675000000000116E-2</v>
      </c>
      <c r="AD46" s="263">
        <v>2.4622499999999992E-2</v>
      </c>
      <c r="AE46" s="37">
        <v>2.1570000000000089E-2</v>
      </c>
      <c r="AF46" s="26"/>
      <c r="AG46" s="17">
        <f>(1+AB46)/(1+Prix!I116)-1</f>
        <v>6.9999999999998952E-3</v>
      </c>
      <c r="AH46" s="17">
        <f>(1+AC46)/(1+Prix!J116)-1</f>
        <v>1.0000000000000009E-2</v>
      </c>
      <c r="AI46" s="263">
        <f>(1+AD46)/(1+Prix!K116)-1</f>
        <v>6.9999999999998952E-3</v>
      </c>
      <c r="AJ46" s="18">
        <f>(1+AE46)/(1+Prix!L116)-1</f>
        <v>4.0000000000000036E-3</v>
      </c>
    </row>
    <row r="47" spans="2:36" x14ac:dyDescent="0.25">
      <c r="B47" s="23">
        <v>2060</v>
      </c>
      <c r="C47" s="36"/>
      <c r="D47" s="17">
        <v>2.4622499999999992E-2</v>
      </c>
      <c r="E47" s="17">
        <v>2.7675000000000116E-2</v>
      </c>
      <c r="F47" s="263">
        <v>2.4622499999999992E-2</v>
      </c>
      <c r="G47" s="37">
        <v>2.1570000000000089E-2</v>
      </c>
      <c r="H47" s="26"/>
      <c r="I47" s="17">
        <f>(1+D47)/(1+Prix!I117)-1</f>
        <v>6.9999999999998952E-3</v>
      </c>
      <c r="J47" s="17">
        <f>(1+E47)/(1+Prix!K117)-1</f>
        <v>1.0000000000000009E-2</v>
      </c>
      <c r="K47" s="263">
        <f>(1+F47)/(1+Prix!L117)-1</f>
        <v>6.9999999999998952E-3</v>
      </c>
      <c r="L47" s="18">
        <f>(1+G47)/(1+Prix!L117)-1</f>
        <v>4.0000000000000036E-3</v>
      </c>
      <c r="N47" s="23">
        <v>2060</v>
      </c>
      <c r="O47" s="36"/>
      <c r="P47" s="17">
        <v>2.4622499999999992E-2</v>
      </c>
      <c r="Q47" s="17">
        <v>2.7675000000000116E-2</v>
      </c>
      <c r="R47" s="263">
        <v>2.4622499999999992E-2</v>
      </c>
      <c r="S47" s="37">
        <v>2.1570000000000089E-2</v>
      </c>
      <c r="T47" s="26"/>
      <c r="U47" s="17">
        <f>(1+P47)/(1+Prix!I117)-1</f>
        <v>6.9999999999998952E-3</v>
      </c>
      <c r="V47" s="17">
        <f>(1+Q47)/(1+Prix!J117)-1</f>
        <v>1.0000000000000009E-2</v>
      </c>
      <c r="W47" s="263">
        <f>(1+R47)/(1+Prix!K117)-1</f>
        <v>6.9999999999998952E-3</v>
      </c>
      <c r="X47" s="18">
        <f>(1+S47)/(1+Prix!L117)-1</f>
        <v>4.0000000000000036E-3</v>
      </c>
      <c r="Z47" s="23">
        <v>2060</v>
      </c>
      <c r="AA47" s="36"/>
      <c r="AB47" s="17">
        <v>2.4622499999999992E-2</v>
      </c>
      <c r="AC47" s="17">
        <v>2.7675000000000116E-2</v>
      </c>
      <c r="AD47" s="263">
        <v>2.4622499999999992E-2</v>
      </c>
      <c r="AE47" s="37">
        <v>2.1570000000000089E-2</v>
      </c>
      <c r="AF47" s="26"/>
      <c r="AG47" s="17">
        <f>(1+AB47)/(1+Prix!I117)-1</f>
        <v>6.9999999999998952E-3</v>
      </c>
      <c r="AH47" s="17">
        <f>(1+AC47)/(1+Prix!J117)-1</f>
        <v>1.0000000000000009E-2</v>
      </c>
      <c r="AI47" s="263">
        <f>(1+AD47)/(1+Prix!K117)-1</f>
        <v>6.9999999999998952E-3</v>
      </c>
      <c r="AJ47" s="18">
        <f>(1+AE47)/(1+Prix!L117)-1</f>
        <v>4.0000000000000036E-3</v>
      </c>
    </row>
    <row r="48" spans="2:36" x14ac:dyDescent="0.25">
      <c r="B48" s="23">
        <f>B47+1</f>
        <v>2061</v>
      </c>
      <c r="C48" s="36"/>
      <c r="D48" s="17">
        <v>2.4622499999999992E-2</v>
      </c>
      <c r="E48" s="17">
        <v>2.7675000000000116E-2</v>
      </c>
      <c r="F48" s="263">
        <v>2.4622499999999992E-2</v>
      </c>
      <c r="G48" s="37">
        <v>2.1570000000000089E-2</v>
      </c>
      <c r="H48" s="26"/>
      <c r="I48" s="17">
        <f>(1+D48)/(1+Prix!I118)-1</f>
        <v>6.9999999999998952E-3</v>
      </c>
      <c r="J48" s="17">
        <f>(1+E48)/(1+Prix!K118)-1</f>
        <v>1.0000000000000009E-2</v>
      </c>
      <c r="K48" s="263">
        <f>(1+F48)/(1+Prix!L118)-1</f>
        <v>6.9999999999998952E-3</v>
      </c>
      <c r="L48" s="18">
        <f>(1+G48)/(1+Prix!L118)-1</f>
        <v>4.0000000000000036E-3</v>
      </c>
      <c r="N48" s="23">
        <f>N47+1</f>
        <v>2061</v>
      </c>
      <c r="O48" s="36"/>
      <c r="P48" s="17">
        <v>2.4622499999999992E-2</v>
      </c>
      <c r="Q48" s="17">
        <v>2.7675000000000116E-2</v>
      </c>
      <c r="R48" s="263">
        <v>2.4622499999999992E-2</v>
      </c>
      <c r="S48" s="37">
        <v>2.1570000000000089E-2</v>
      </c>
      <c r="T48" s="26"/>
      <c r="U48" s="17">
        <f>(1+P48)/(1+Prix!I118)-1</f>
        <v>6.9999999999998952E-3</v>
      </c>
      <c r="V48" s="17">
        <f>(1+Q48)/(1+Prix!J118)-1</f>
        <v>1.0000000000000009E-2</v>
      </c>
      <c r="W48" s="263">
        <f>(1+R48)/(1+Prix!K118)-1</f>
        <v>6.9999999999998952E-3</v>
      </c>
      <c r="X48" s="18">
        <f>(1+S48)/(1+Prix!L118)-1</f>
        <v>4.0000000000000036E-3</v>
      </c>
      <c r="Z48" s="23">
        <f>Z47+1</f>
        <v>2061</v>
      </c>
      <c r="AA48" s="36"/>
      <c r="AB48" s="17">
        <v>2.4622499999999992E-2</v>
      </c>
      <c r="AC48" s="17">
        <v>2.7675000000000116E-2</v>
      </c>
      <c r="AD48" s="263">
        <v>2.4622499999999992E-2</v>
      </c>
      <c r="AE48" s="37">
        <v>2.1570000000000089E-2</v>
      </c>
      <c r="AF48" s="26"/>
      <c r="AG48" s="17">
        <f>(1+AB48)/(1+Prix!I118)-1</f>
        <v>6.9999999999998952E-3</v>
      </c>
      <c r="AH48" s="17">
        <f>(1+AC48)/(1+Prix!J118)-1</f>
        <v>1.0000000000000009E-2</v>
      </c>
      <c r="AI48" s="263">
        <f>(1+AD48)/(1+Prix!K118)-1</f>
        <v>6.9999999999998952E-3</v>
      </c>
      <c r="AJ48" s="18">
        <f>(1+AE48)/(1+Prix!L118)-1</f>
        <v>4.0000000000000036E-3</v>
      </c>
    </row>
    <row r="49" spans="2:36" x14ac:dyDescent="0.25">
      <c r="B49" s="23">
        <f t="shared" ref="B49:B57" si="0">B48+1</f>
        <v>2062</v>
      </c>
      <c r="C49" s="36"/>
      <c r="D49" s="17">
        <v>2.4622499999999992E-2</v>
      </c>
      <c r="E49" s="17">
        <v>2.7675000000000116E-2</v>
      </c>
      <c r="F49" s="263">
        <v>2.4622499999999992E-2</v>
      </c>
      <c r="G49" s="37">
        <v>2.1570000000000089E-2</v>
      </c>
      <c r="H49" s="26"/>
      <c r="I49" s="17">
        <f>(1+D49)/(1+Prix!I119)-1</f>
        <v>6.9999999999998952E-3</v>
      </c>
      <c r="J49" s="17">
        <f>(1+E49)/(1+Prix!K119)-1</f>
        <v>1.0000000000000009E-2</v>
      </c>
      <c r="K49" s="263">
        <f>(1+F49)/(1+Prix!L119)-1</f>
        <v>6.9999999999998952E-3</v>
      </c>
      <c r="L49" s="18">
        <f>(1+G49)/(1+Prix!L119)-1</f>
        <v>4.0000000000000036E-3</v>
      </c>
      <c r="N49" s="23">
        <f t="shared" ref="N49:N57" si="1">N48+1</f>
        <v>2062</v>
      </c>
      <c r="O49" s="36"/>
      <c r="P49" s="17">
        <v>2.4622499999999992E-2</v>
      </c>
      <c r="Q49" s="17">
        <v>2.7675000000000116E-2</v>
      </c>
      <c r="R49" s="263">
        <v>2.4622499999999992E-2</v>
      </c>
      <c r="S49" s="37">
        <v>2.1570000000000089E-2</v>
      </c>
      <c r="T49" s="26"/>
      <c r="U49" s="17">
        <f>(1+P49)/(1+Prix!I119)-1</f>
        <v>6.9999999999998952E-3</v>
      </c>
      <c r="V49" s="17">
        <f>(1+Q49)/(1+Prix!J119)-1</f>
        <v>1.0000000000000009E-2</v>
      </c>
      <c r="W49" s="263">
        <f>(1+R49)/(1+Prix!K119)-1</f>
        <v>6.9999999999998952E-3</v>
      </c>
      <c r="X49" s="18">
        <f>(1+S49)/(1+Prix!L119)-1</f>
        <v>4.0000000000000036E-3</v>
      </c>
      <c r="Z49" s="23">
        <f t="shared" ref="Z49:Z57" si="2">Z48+1</f>
        <v>2062</v>
      </c>
      <c r="AA49" s="36"/>
      <c r="AB49" s="17">
        <v>2.4622499999999992E-2</v>
      </c>
      <c r="AC49" s="17">
        <v>2.7675000000000116E-2</v>
      </c>
      <c r="AD49" s="263">
        <v>2.4622499999999992E-2</v>
      </c>
      <c r="AE49" s="37">
        <v>2.1570000000000089E-2</v>
      </c>
      <c r="AF49" s="26"/>
      <c r="AG49" s="17">
        <f>(1+AB49)/(1+Prix!I119)-1</f>
        <v>6.9999999999998952E-3</v>
      </c>
      <c r="AH49" s="17">
        <f>(1+AC49)/(1+Prix!J119)-1</f>
        <v>1.0000000000000009E-2</v>
      </c>
      <c r="AI49" s="263">
        <f>(1+AD49)/(1+Prix!K119)-1</f>
        <v>6.9999999999998952E-3</v>
      </c>
      <c r="AJ49" s="18">
        <f>(1+AE49)/(1+Prix!L119)-1</f>
        <v>4.0000000000000036E-3</v>
      </c>
    </row>
    <row r="50" spans="2:36" x14ac:dyDescent="0.25">
      <c r="B50" s="23">
        <f t="shared" si="0"/>
        <v>2063</v>
      </c>
      <c r="C50" s="36"/>
      <c r="D50" s="17">
        <v>2.4622499999999992E-2</v>
      </c>
      <c r="E50" s="17">
        <v>2.7675000000000116E-2</v>
      </c>
      <c r="F50" s="263">
        <v>2.4622499999999992E-2</v>
      </c>
      <c r="G50" s="37">
        <v>2.1570000000000089E-2</v>
      </c>
      <c r="H50" s="26"/>
      <c r="I50" s="17">
        <f>(1+D50)/(1+Prix!I120)-1</f>
        <v>6.9999999999998952E-3</v>
      </c>
      <c r="J50" s="17">
        <f>(1+E50)/(1+Prix!K120)-1</f>
        <v>1.0000000000000009E-2</v>
      </c>
      <c r="K50" s="263">
        <f>(1+F50)/(1+Prix!L120)-1</f>
        <v>6.9999999999998952E-3</v>
      </c>
      <c r="L50" s="18">
        <f>(1+G50)/(1+Prix!L120)-1</f>
        <v>4.0000000000000036E-3</v>
      </c>
      <c r="N50" s="23">
        <f t="shared" si="1"/>
        <v>2063</v>
      </c>
      <c r="O50" s="36"/>
      <c r="P50" s="17">
        <v>2.4622499999999992E-2</v>
      </c>
      <c r="Q50" s="17">
        <v>2.7675000000000116E-2</v>
      </c>
      <c r="R50" s="263">
        <v>2.4622499999999992E-2</v>
      </c>
      <c r="S50" s="37">
        <v>2.1570000000000089E-2</v>
      </c>
      <c r="T50" s="26"/>
      <c r="U50" s="17">
        <f>(1+P50)/(1+Prix!I120)-1</f>
        <v>6.9999999999998952E-3</v>
      </c>
      <c r="V50" s="17">
        <f>(1+Q50)/(1+Prix!J120)-1</f>
        <v>1.0000000000000009E-2</v>
      </c>
      <c r="W50" s="263">
        <f>(1+R50)/(1+Prix!K120)-1</f>
        <v>6.9999999999998952E-3</v>
      </c>
      <c r="X50" s="18">
        <f>(1+S50)/(1+Prix!L120)-1</f>
        <v>4.0000000000000036E-3</v>
      </c>
      <c r="Z50" s="23">
        <f t="shared" si="2"/>
        <v>2063</v>
      </c>
      <c r="AA50" s="36"/>
      <c r="AB50" s="17">
        <v>2.4622499999999992E-2</v>
      </c>
      <c r="AC50" s="17">
        <v>2.7675000000000116E-2</v>
      </c>
      <c r="AD50" s="263">
        <v>2.4622499999999992E-2</v>
      </c>
      <c r="AE50" s="37">
        <v>2.1570000000000089E-2</v>
      </c>
      <c r="AF50" s="26"/>
      <c r="AG50" s="17">
        <f>(1+AB50)/(1+Prix!I120)-1</f>
        <v>6.9999999999998952E-3</v>
      </c>
      <c r="AH50" s="17">
        <f>(1+AC50)/(1+Prix!J120)-1</f>
        <v>1.0000000000000009E-2</v>
      </c>
      <c r="AI50" s="263">
        <f>(1+AD50)/(1+Prix!K120)-1</f>
        <v>6.9999999999998952E-3</v>
      </c>
      <c r="AJ50" s="18">
        <f>(1+AE50)/(1+Prix!L120)-1</f>
        <v>4.0000000000000036E-3</v>
      </c>
    </row>
    <row r="51" spans="2:36" x14ac:dyDescent="0.25">
      <c r="B51" s="23">
        <f t="shared" si="0"/>
        <v>2064</v>
      </c>
      <c r="C51" s="36"/>
      <c r="D51" s="17">
        <v>2.4622499999999992E-2</v>
      </c>
      <c r="E51" s="17">
        <v>2.7675000000000116E-2</v>
      </c>
      <c r="F51" s="263">
        <v>2.4622499999999992E-2</v>
      </c>
      <c r="G51" s="37">
        <v>2.1570000000000089E-2</v>
      </c>
      <c r="H51" s="26"/>
      <c r="I51" s="17">
        <f>(1+D51)/(1+Prix!I121)-1</f>
        <v>6.9999999999998952E-3</v>
      </c>
      <c r="J51" s="17">
        <f>(1+E51)/(1+Prix!K121)-1</f>
        <v>1.0000000000000009E-2</v>
      </c>
      <c r="K51" s="263">
        <f>(1+F51)/(1+Prix!L121)-1</f>
        <v>6.9999999999998952E-3</v>
      </c>
      <c r="L51" s="18">
        <f>(1+G51)/(1+Prix!L121)-1</f>
        <v>4.0000000000000036E-3</v>
      </c>
      <c r="N51" s="23">
        <f t="shared" si="1"/>
        <v>2064</v>
      </c>
      <c r="O51" s="36"/>
      <c r="P51" s="17">
        <v>2.4622499999999992E-2</v>
      </c>
      <c r="Q51" s="17">
        <v>2.7675000000000116E-2</v>
      </c>
      <c r="R51" s="263">
        <v>2.4622499999999992E-2</v>
      </c>
      <c r="S51" s="37">
        <v>2.1570000000000089E-2</v>
      </c>
      <c r="T51" s="26"/>
      <c r="U51" s="17">
        <f>(1+P51)/(1+Prix!I121)-1</f>
        <v>6.9999999999998952E-3</v>
      </c>
      <c r="V51" s="17">
        <f>(1+Q51)/(1+Prix!J121)-1</f>
        <v>1.0000000000000009E-2</v>
      </c>
      <c r="W51" s="263">
        <f>(1+R51)/(1+Prix!K121)-1</f>
        <v>6.9999999999998952E-3</v>
      </c>
      <c r="X51" s="18">
        <f>(1+S51)/(1+Prix!L121)-1</f>
        <v>4.0000000000000036E-3</v>
      </c>
      <c r="Z51" s="23">
        <f t="shared" si="2"/>
        <v>2064</v>
      </c>
      <c r="AA51" s="36"/>
      <c r="AB51" s="17">
        <v>2.4622499999999992E-2</v>
      </c>
      <c r="AC51" s="17">
        <v>2.7675000000000116E-2</v>
      </c>
      <c r="AD51" s="263">
        <v>2.4622499999999992E-2</v>
      </c>
      <c r="AE51" s="37">
        <v>2.1570000000000089E-2</v>
      </c>
      <c r="AF51" s="26"/>
      <c r="AG51" s="17">
        <f>(1+AB51)/(1+Prix!I121)-1</f>
        <v>6.9999999999998952E-3</v>
      </c>
      <c r="AH51" s="17">
        <f>(1+AC51)/(1+Prix!J121)-1</f>
        <v>1.0000000000000009E-2</v>
      </c>
      <c r="AI51" s="263">
        <f>(1+AD51)/(1+Prix!K121)-1</f>
        <v>6.9999999999998952E-3</v>
      </c>
      <c r="AJ51" s="18">
        <f>(1+AE51)/(1+Prix!L121)-1</f>
        <v>4.0000000000000036E-3</v>
      </c>
    </row>
    <row r="52" spans="2:36" x14ac:dyDescent="0.25">
      <c r="B52" s="23">
        <f t="shared" si="0"/>
        <v>2065</v>
      </c>
      <c r="C52" s="36"/>
      <c r="D52" s="17">
        <v>2.4622499999999992E-2</v>
      </c>
      <c r="E52" s="17">
        <v>2.7675000000000116E-2</v>
      </c>
      <c r="F52" s="263">
        <v>2.4622499999999992E-2</v>
      </c>
      <c r="G52" s="37">
        <v>2.1570000000000089E-2</v>
      </c>
      <c r="H52" s="26"/>
      <c r="I52" s="17">
        <f>(1+D52)/(1+Prix!I122)-1</f>
        <v>6.9999999999998952E-3</v>
      </c>
      <c r="J52" s="17">
        <f>(1+E52)/(1+Prix!K122)-1</f>
        <v>1.0000000000000009E-2</v>
      </c>
      <c r="K52" s="263">
        <f>(1+F52)/(1+Prix!L122)-1</f>
        <v>6.9999999999998952E-3</v>
      </c>
      <c r="L52" s="18">
        <f>(1+G52)/(1+Prix!L122)-1</f>
        <v>4.0000000000000036E-3</v>
      </c>
      <c r="N52" s="23">
        <f t="shared" si="1"/>
        <v>2065</v>
      </c>
      <c r="O52" s="36"/>
      <c r="P52" s="17">
        <v>2.4622499999999992E-2</v>
      </c>
      <c r="Q52" s="17">
        <v>2.7675000000000116E-2</v>
      </c>
      <c r="R52" s="263">
        <v>2.4622499999999992E-2</v>
      </c>
      <c r="S52" s="37">
        <v>2.1570000000000089E-2</v>
      </c>
      <c r="T52" s="26"/>
      <c r="U52" s="17">
        <f>(1+P52)/(1+Prix!I122)-1</f>
        <v>6.9999999999998952E-3</v>
      </c>
      <c r="V52" s="17">
        <f>(1+Q52)/(1+Prix!J122)-1</f>
        <v>1.0000000000000009E-2</v>
      </c>
      <c r="W52" s="263">
        <f>(1+R52)/(1+Prix!K122)-1</f>
        <v>6.9999999999998952E-3</v>
      </c>
      <c r="X52" s="18">
        <f>(1+S52)/(1+Prix!L122)-1</f>
        <v>4.0000000000000036E-3</v>
      </c>
      <c r="Z52" s="23">
        <f t="shared" si="2"/>
        <v>2065</v>
      </c>
      <c r="AA52" s="36"/>
      <c r="AB52" s="17">
        <v>2.4622499999999992E-2</v>
      </c>
      <c r="AC52" s="17">
        <v>2.7675000000000116E-2</v>
      </c>
      <c r="AD52" s="263">
        <v>2.4622499999999992E-2</v>
      </c>
      <c r="AE52" s="37">
        <v>2.1570000000000089E-2</v>
      </c>
      <c r="AF52" s="26"/>
      <c r="AG52" s="17">
        <f>(1+AB52)/(1+Prix!I122)-1</f>
        <v>6.9999999999998952E-3</v>
      </c>
      <c r="AH52" s="17">
        <f>(1+AC52)/(1+Prix!J122)-1</f>
        <v>1.0000000000000009E-2</v>
      </c>
      <c r="AI52" s="263">
        <f>(1+AD52)/(1+Prix!K122)-1</f>
        <v>6.9999999999998952E-3</v>
      </c>
      <c r="AJ52" s="18">
        <f>(1+AE52)/(1+Prix!L122)-1</f>
        <v>4.0000000000000036E-3</v>
      </c>
    </row>
    <row r="53" spans="2:36" x14ac:dyDescent="0.25">
      <c r="B53" s="23">
        <f t="shared" si="0"/>
        <v>2066</v>
      </c>
      <c r="C53" s="36"/>
      <c r="D53" s="17">
        <v>2.4622499999999992E-2</v>
      </c>
      <c r="E53" s="17">
        <v>2.7675000000000116E-2</v>
      </c>
      <c r="F53" s="263">
        <v>2.4622499999999992E-2</v>
      </c>
      <c r="G53" s="37">
        <v>2.1570000000000089E-2</v>
      </c>
      <c r="H53" s="26"/>
      <c r="I53" s="17">
        <f>(1+D53)/(1+Prix!I123)-1</f>
        <v>6.9999999999998952E-3</v>
      </c>
      <c r="J53" s="17">
        <f>(1+E53)/(1+Prix!K123)-1</f>
        <v>1.0000000000000009E-2</v>
      </c>
      <c r="K53" s="263">
        <f>(1+F53)/(1+Prix!L123)-1</f>
        <v>6.9999999999998952E-3</v>
      </c>
      <c r="L53" s="18">
        <f>(1+G53)/(1+Prix!L123)-1</f>
        <v>4.0000000000000036E-3</v>
      </c>
      <c r="N53" s="23">
        <f t="shared" si="1"/>
        <v>2066</v>
      </c>
      <c r="O53" s="36"/>
      <c r="P53" s="17">
        <v>2.4622499999999992E-2</v>
      </c>
      <c r="Q53" s="17">
        <v>2.7675000000000116E-2</v>
      </c>
      <c r="R53" s="263">
        <v>2.4622499999999992E-2</v>
      </c>
      <c r="S53" s="37">
        <v>2.1570000000000089E-2</v>
      </c>
      <c r="T53" s="26"/>
      <c r="U53" s="17">
        <f>(1+P53)/(1+Prix!I123)-1</f>
        <v>6.9999999999998952E-3</v>
      </c>
      <c r="V53" s="17">
        <f>(1+Q53)/(1+Prix!J123)-1</f>
        <v>1.0000000000000009E-2</v>
      </c>
      <c r="W53" s="263">
        <f>(1+R53)/(1+Prix!K123)-1</f>
        <v>6.9999999999998952E-3</v>
      </c>
      <c r="X53" s="18">
        <f>(1+S53)/(1+Prix!L123)-1</f>
        <v>4.0000000000000036E-3</v>
      </c>
      <c r="Z53" s="23">
        <f t="shared" si="2"/>
        <v>2066</v>
      </c>
      <c r="AA53" s="36"/>
      <c r="AB53" s="17">
        <v>2.4622499999999992E-2</v>
      </c>
      <c r="AC53" s="17">
        <v>2.7675000000000116E-2</v>
      </c>
      <c r="AD53" s="263">
        <v>2.4622499999999992E-2</v>
      </c>
      <c r="AE53" s="37">
        <v>2.1570000000000089E-2</v>
      </c>
      <c r="AF53" s="26"/>
      <c r="AG53" s="17">
        <f>(1+AB53)/(1+Prix!I123)-1</f>
        <v>6.9999999999998952E-3</v>
      </c>
      <c r="AH53" s="17">
        <f>(1+AC53)/(1+Prix!J123)-1</f>
        <v>1.0000000000000009E-2</v>
      </c>
      <c r="AI53" s="263">
        <f>(1+AD53)/(1+Prix!K123)-1</f>
        <v>6.9999999999998952E-3</v>
      </c>
      <c r="AJ53" s="18">
        <f>(1+AE53)/(1+Prix!L123)-1</f>
        <v>4.0000000000000036E-3</v>
      </c>
    </row>
    <row r="54" spans="2:36" x14ac:dyDescent="0.25">
      <c r="B54" s="23">
        <f t="shared" si="0"/>
        <v>2067</v>
      </c>
      <c r="C54" s="36"/>
      <c r="D54" s="17">
        <v>2.4622499999999992E-2</v>
      </c>
      <c r="E54" s="17">
        <v>2.7675000000000116E-2</v>
      </c>
      <c r="F54" s="263">
        <v>2.4622499999999992E-2</v>
      </c>
      <c r="G54" s="37">
        <v>2.1570000000000089E-2</v>
      </c>
      <c r="H54" s="26"/>
      <c r="I54" s="17">
        <f>(1+D54)/(1+Prix!I124)-1</f>
        <v>6.9999999999998952E-3</v>
      </c>
      <c r="J54" s="17">
        <f>(1+E54)/(1+Prix!K124)-1</f>
        <v>1.0000000000000009E-2</v>
      </c>
      <c r="K54" s="263">
        <f>(1+F54)/(1+Prix!L124)-1</f>
        <v>6.9999999999998952E-3</v>
      </c>
      <c r="L54" s="18">
        <f>(1+G54)/(1+Prix!L124)-1</f>
        <v>4.0000000000000036E-3</v>
      </c>
      <c r="N54" s="23">
        <f t="shared" si="1"/>
        <v>2067</v>
      </c>
      <c r="O54" s="36"/>
      <c r="P54" s="17">
        <v>2.4622499999999992E-2</v>
      </c>
      <c r="Q54" s="17">
        <v>2.7675000000000116E-2</v>
      </c>
      <c r="R54" s="263">
        <v>2.4622499999999992E-2</v>
      </c>
      <c r="S54" s="37">
        <v>2.1570000000000089E-2</v>
      </c>
      <c r="T54" s="26"/>
      <c r="U54" s="17">
        <f>(1+P54)/(1+Prix!I124)-1</f>
        <v>6.9999999999998952E-3</v>
      </c>
      <c r="V54" s="17">
        <f>(1+Q54)/(1+Prix!J124)-1</f>
        <v>1.0000000000000009E-2</v>
      </c>
      <c r="W54" s="263">
        <f>(1+R54)/(1+Prix!K124)-1</f>
        <v>6.9999999999998952E-3</v>
      </c>
      <c r="X54" s="18">
        <f>(1+S54)/(1+Prix!L124)-1</f>
        <v>4.0000000000000036E-3</v>
      </c>
      <c r="Z54" s="23">
        <f t="shared" si="2"/>
        <v>2067</v>
      </c>
      <c r="AA54" s="36"/>
      <c r="AB54" s="17">
        <v>2.4622499999999992E-2</v>
      </c>
      <c r="AC54" s="17">
        <v>2.7675000000000116E-2</v>
      </c>
      <c r="AD54" s="263">
        <v>2.4622499999999992E-2</v>
      </c>
      <c r="AE54" s="37">
        <v>2.1570000000000089E-2</v>
      </c>
      <c r="AF54" s="26"/>
      <c r="AG54" s="17">
        <f>(1+AB54)/(1+Prix!I124)-1</f>
        <v>6.9999999999998952E-3</v>
      </c>
      <c r="AH54" s="17">
        <f>(1+AC54)/(1+Prix!J124)-1</f>
        <v>1.0000000000000009E-2</v>
      </c>
      <c r="AI54" s="263">
        <f>(1+AD54)/(1+Prix!K124)-1</f>
        <v>6.9999999999998952E-3</v>
      </c>
      <c r="AJ54" s="18">
        <f>(1+AE54)/(1+Prix!L124)-1</f>
        <v>4.0000000000000036E-3</v>
      </c>
    </row>
    <row r="55" spans="2:36" x14ac:dyDescent="0.25">
      <c r="B55" s="23">
        <f t="shared" si="0"/>
        <v>2068</v>
      </c>
      <c r="C55" s="36"/>
      <c r="D55" s="17">
        <v>2.4622499999999992E-2</v>
      </c>
      <c r="E55" s="17">
        <v>2.7675000000000116E-2</v>
      </c>
      <c r="F55" s="263">
        <v>2.4622499999999992E-2</v>
      </c>
      <c r="G55" s="37">
        <v>2.1570000000000089E-2</v>
      </c>
      <c r="H55" s="26"/>
      <c r="I55" s="17">
        <f>(1+D55)/(1+Prix!I125)-1</f>
        <v>6.9999999999998952E-3</v>
      </c>
      <c r="J55" s="17">
        <f>(1+E55)/(1+Prix!K125)-1</f>
        <v>1.0000000000000009E-2</v>
      </c>
      <c r="K55" s="263">
        <f>(1+F55)/(1+Prix!L125)-1</f>
        <v>6.9999999999998952E-3</v>
      </c>
      <c r="L55" s="18">
        <f>(1+G55)/(1+Prix!L125)-1</f>
        <v>4.0000000000000036E-3</v>
      </c>
      <c r="N55" s="23">
        <f t="shared" si="1"/>
        <v>2068</v>
      </c>
      <c r="O55" s="36"/>
      <c r="P55" s="17">
        <v>2.4622499999999992E-2</v>
      </c>
      <c r="Q55" s="17">
        <v>2.7675000000000116E-2</v>
      </c>
      <c r="R55" s="263">
        <v>2.4622499999999992E-2</v>
      </c>
      <c r="S55" s="37">
        <v>2.1570000000000089E-2</v>
      </c>
      <c r="T55" s="26"/>
      <c r="U55" s="17">
        <f>(1+P55)/(1+Prix!I125)-1</f>
        <v>6.9999999999998952E-3</v>
      </c>
      <c r="V55" s="17">
        <f>(1+Q55)/(1+Prix!J125)-1</f>
        <v>1.0000000000000009E-2</v>
      </c>
      <c r="W55" s="263">
        <f>(1+R55)/(1+Prix!K125)-1</f>
        <v>6.9999999999998952E-3</v>
      </c>
      <c r="X55" s="18">
        <f>(1+S55)/(1+Prix!L125)-1</f>
        <v>4.0000000000000036E-3</v>
      </c>
      <c r="Z55" s="23">
        <f t="shared" si="2"/>
        <v>2068</v>
      </c>
      <c r="AA55" s="36"/>
      <c r="AB55" s="17">
        <v>2.4622499999999992E-2</v>
      </c>
      <c r="AC55" s="17">
        <v>2.7675000000000116E-2</v>
      </c>
      <c r="AD55" s="263">
        <v>2.4622499999999992E-2</v>
      </c>
      <c r="AE55" s="37">
        <v>2.1570000000000089E-2</v>
      </c>
      <c r="AF55" s="26"/>
      <c r="AG55" s="17">
        <f>(1+AB55)/(1+Prix!I125)-1</f>
        <v>6.9999999999998952E-3</v>
      </c>
      <c r="AH55" s="17">
        <f>(1+AC55)/(1+Prix!J125)-1</f>
        <v>1.0000000000000009E-2</v>
      </c>
      <c r="AI55" s="263">
        <f>(1+AD55)/(1+Prix!K125)-1</f>
        <v>6.9999999999998952E-3</v>
      </c>
      <c r="AJ55" s="18">
        <f>(1+AE55)/(1+Prix!L125)-1</f>
        <v>4.0000000000000036E-3</v>
      </c>
    </row>
    <row r="56" spans="2:36" x14ac:dyDescent="0.25">
      <c r="B56" s="23">
        <f t="shared" si="0"/>
        <v>2069</v>
      </c>
      <c r="C56" s="36"/>
      <c r="D56" s="17">
        <v>2.4622499999999992E-2</v>
      </c>
      <c r="E56" s="17">
        <v>2.7675000000000116E-2</v>
      </c>
      <c r="F56" s="263">
        <v>2.4622499999999992E-2</v>
      </c>
      <c r="G56" s="37">
        <v>2.1570000000000089E-2</v>
      </c>
      <c r="H56" s="26"/>
      <c r="I56" s="17">
        <f>(1+D56)/(1+Prix!I126)-1</f>
        <v>6.9999999999998952E-3</v>
      </c>
      <c r="J56" s="17">
        <f>(1+E56)/(1+Prix!K126)-1</f>
        <v>1.0000000000000009E-2</v>
      </c>
      <c r="K56" s="263">
        <f>(1+F56)/(1+Prix!L126)-1</f>
        <v>6.9999999999998952E-3</v>
      </c>
      <c r="L56" s="18">
        <f>(1+G56)/(1+Prix!L126)-1</f>
        <v>4.0000000000000036E-3</v>
      </c>
      <c r="N56" s="23">
        <f t="shared" si="1"/>
        <v>2069</v>
      </c>
      <c r="O56" s="36"/>
      <c r="P56" s="17">
        <v>2.4622499999999992E-2</v>
      </c>
      <c r="Q56" s="17">
        <v>2.7675000000000116E-2</v>
      </c>
      <c r="R56" s="263">
        <v>2.4622499999999992E-2</v>
      </c>
      <c r="S56" s="37">
        <v>2.1570000000000089E-2</v>
      </c>
      <c r="T56" s="26"/>
      <c r="U56" s="17">
        <f>(1+P56)/(1+Prix!I126)-1</f>
        <v>6.9999999999998952E-3</v>
      </c>
      <c r="V56" s="17">
        <f>(1+Q56)/(1+Prix!J126)-1</f>
        <v>1.0000000000000009E-2</v>
      </c>
      <c r="W56" s="263">
        <f>(1+R56)/(1+Prix!K126)-1</f>
        <v>6.9999999999998952E-3</v>
      </c>
      <c r="X56" s="18">
        <f>(1+S56)/(1+Prix!L126)-1</f>
        <v>4.0000000000000036E-3</v>
      </c>
      <c r="Z56" s="23">
        <f t="shared" si="2"/>
        <v>2069</v>
      </c>
      <c r="AA56" s="36"/>
      <c r="AB56" s="17">
        <v>2.4622499999999992E-2</v>
      </c>
      <c r="AC56" s="17">
        <v>2.7675000000000116E-2</v>
      </c>
      <c r="AD56" s="263">
        <v>2.4622499999999992E-2</v>
      </c>
      <c r="AE56" s="37">
        <v>2.1570000000000089E-2</v>
      </c>
      <c r="AF56" s="26"/>
      <c r="AG56" s="17">
        <f>(1+AB56)/(1+Prix!I126)-1</f>
        <v>6.9999999999998952E-3</v>
      </c>
      <c r="AH56" s="17">
        <f>(1+AC56)/(1+Prix!J126)-1</f>
        <v>1.0000000000000009E-2</v>
      </c>
      <c r="AI56" s="263">
        <f>(1+AD56)/(1+Prix!K126)-1</f>
        <v>6.9999999999998952E-3</v>
      </c>
      <c r="AJ56" s="18">
        <f>(1+AE56)/(1+Prix!L126)-1</f>
        <v>4.0000000000000036E-3</v>
      </c>
    </row>
    <row r="57" spans="2:36" ht="15.75" thickBot="1" x14ac:dyDescent="0.3">
      <c r="B57" s="24">
        <f t="shared" si="0"/>
        <v>2070</v>
      </c>
      <c r="C57" s="38"/>
      <c r="D57" s="20">
        <v>2.4622499999999992E-2</v>
      </c>
      <c r="E57" s="20">
        <v>2.7675000000000116E-2</v>
      </c>
      <c r="F57" s="264">
        <v>2.4622499999999992E-2</v>
      </c>
      <c r="G57" s="39">
        <v>2.1570000000000089E-2</v>
      </c>
      <c r="H57" s="27"/>
      <c r="I57" s="20">
        <f>(1+D57)/(1+Prix!I127)-1</f>
        <v>6.9999999999998952E-3</v>
      </c>
      <c r="J57" s="20">
        <f>(1+E57)/(1+Prix!K127)-1</f>
        <v>1.0000000000000009E-2</v>
      </c>
      <c r="K57" s="264">
        <f>(1+F57)/(1+Prix!L127)-1</f>
        <v>6.9999999999998952E-3</v>
      </c>
      <c r="L57" s="21">
        <f>(1+G57)/(1+Prix!L127)-1</f>
        <v>4.0000000000000036E-3</v>
      </c>
      <c r="M57" s="355"/>
      <c r="N57" s="24">
        <f t="shared" si="1"/>
        <v>2070</v>
      </c>
      <c r="O57" s="38"/>
      <c r="P57" s="20">
        <v>2.4622499999999992E-2</v>
      </c>
      <c r="Q57" s="20">
        <v>2.7675000000000116E-2</v>
      </c>
      <c r="R57" s="264">
        <v>2.4622499999999992E-2</v>
      </c>
      <c r="S57" s="39">
        <v>2.1570000000000089E-2</v>
      </c>
      <c r="T57" s="27"/>
      <c r="U57" s="20">
        <f>(1+P57)/(1+Prix!I127)-1</f>
        <v>6.9999999999998952E-3</v>
      </c>
      <c r="V57" s="20">
        <f>(1+Q57)/(1+Prix!J127)-1</f>
        <v>1.0000000000000009E-2</v>
      </c>
      <c r="W57" s="264">
        <f>(1+R57)/(1+Prix!K127)-1</f>
        <v>6.9999999999998952E-3</v>
      </c>
      <c r="X57" s="21">
        <f>(1+S57)/(1+Prix!L127)-1</f>
        <v>4.0000000000000036E-3</v>
      </c>
      <c r="Y57" s="355"/>
      <c r="Z57" s="24">
        <f t="shared" si="2"/>
        <v>2070</v>
      </c>
      <c r="AA57" s="38"/>
      <c r="AB57" s="20">
        <v>2.4622499999999992E-2</v>
      </c>
      <c r="AC57" s="20">
        <v>2.7675000000000116E-2</v>
      </c>
      <c r="AD57" s="264">
        <v>2.4622499999999992E-2</v>
      </c>
      <c r="AE57" s="39">
        <v>2.1570000000000089E-2</v>
      </c>
      <c r="AF57" s="27"/>
      <c r="AG57" s="20">
        <f>(1+AB57)/(1+Prix!I127)-1</f>
        <v>6.9999999999998952E-3</v>
      </c>
      <c r="AH57" s="20">
        <f>(1+AC57)/(1+Prix!J127)-1</f>
        <v>1.0000000000000009E-2</v>
      </c>
      <c r="AI57" s="264">
        <f>(1+AD57)/(1+Prix!K127)-1</f>
        <v>6.9999999999998952E-3</v>
      </c>
      <c r="AJ57" s="21">
        <f>(1+AE57)/(1+Prix!L127)-1</f>
        <v>4.0000000000000036E-3</v>
      </c>
    </row>
    <row r="58" spans="2:36" x14ac:dyDescent="0.25">
      <c r="C58" s="12"/>
      <c r="D58" s="12"/>
      <c r="E58" s="12"/>
      <c r="F58" s="12"/>
      <c r="G58" s="12"/>
      <c r="O58" s="12"/>
      <c r="P58" s="12"/>
      <c r="Q58" s="12"/>
      <c r="R58" s="12"/>
      <c r="S58" s="12"/>
      <c r="AA58" s="12"/>
      <c r="AB58" s="12"/>
      <c r="AC58" s="12"/>
      <c r="AD58" s="12"/>
      <c r="AE58" s="12"/>
    </row>
    <row r="59" spans="2:36" x14ac:dyDescent="0.25">
      <c r="C59" s="12"/>
      <c r="D59" s="12"/>
      <c r="E59" s="12"/>
      <c r="F59" s="12"/>
      <c r="G59" s="12"/>
      <c r="O59" s="12"/>
      <c r="P59" s="12"/>
      <c r="Q59" s="12"/>
      <c r="R59" s="12"/>
      <c r="S59" s="12"/>
      <c r="AA59" s="12"/>
      <c r="AB59" s="12"/>
      <c r="AC59" s="12"/>
      <c r="AD59" s="12"/>
      <c r="AE59" s="12"/>
    </row>
    <row r="60" spans="2:36" x14ac:dyDescent="0.25">
      <c r="C60" s="12"/>
      <c r="D60" s="12"/>
      <c r="E60" s="12"/>
      <c r="F60" s="12"/>
      <c r="G60" s="12"/>
      <c r="O60" s="12"/>
      <c r="P60" s="12"/>
      <c r="Q60" s="12"/>
      <c r="R60" s="12"/>
      <c r="S60" s="12"/>
      <c r="AA60" s="12"/>
      <c r="AB60" s="12"/>
      <c r="AC60" s="12"/>
      <c r="AD60" s="12"/>
      <c r="AE60" s="12"/>
    </row>
    <row r="61" spans="2:36" x14ac:dyDescent="0.25">
      <c r="C61" s="12"/>
      <c r="D61" s="12"/>
      <c r="E61" s="12"/>
      <c r="F61" s="12"/>
      <c r="G61" s="12"/>
      <c r="O61" s="12"/>
      <c r="P61" s="12"/>
      <c r="Q61" s="12"/>
      <c r="R61" s="12"/>
      <c r="S61" s="12"/>
      <c r="AA61" s="12"/>
      <c r="AB61" s="12"/>
      <c r="AC61" s="12"/>
      <c r="AD61" s="12"/>
      <c r="AE61" s="12"/>
    </row>
    <row r="62" spans="2:36" x14ac:dyDescent="0.25">
      <c r="C62" s="12"/>
      <c r="D62" s="12"/>
      <c r="E62" s="12"/>
      <c r="F62" s="12"/>
      <c r="G62" s="12"/>
      <c r="O62" s="12"/>
      <c r="P62" s="12"/>
      <c r="Q62" s="12"/>
      <c r="R62" s="12"/>
      <c r="S62" s="12"/>
      <c r="AA62" s="12"/>
      <c r="AB62" s="12"/>
      <c r="AC62" s="12"/>
      <c r="AD62" s="12"/>
      <c r="AE62" s="12"/>
    </row>
    <row r="63" spans="2:36" x14ac:dyDescent="0.25">
      <c r="C63" s="12"/>
      <c r="D63" s="12"/>
      <c r="E63" s="12"/>
      <c r="F63" s="12"/>
      <c r="G63" s="12"/>
      <c r="O63" s="12"/>
      <c r="P63" s="12"/>
      <c r="Q63" s="12"/>
      <c r="R63" s="12"/>
      <c r="S63" s="12"/>
      <c r="AA63" s="12"/>
      <c r="AB63" s="12"/>
      <c r="AC63" s="12"/>
      <c r="AD63" s="12"/>
      <c r="AE63" s="12"/>
    </row>
    <row r="64" spans="2:36" x14ac:dyDescent="0.25">
      <c r="C64" s="12"/>
      <c r="D64" s="12"/>
      <c r="E64" s="12"/>
      <c r="F64" s="12"/>
      <c r="G64" s="12"/>
      <c r="O64" s="12"/>
      <c r="P64" s="12"/>
      <c r="Q64" s="12"/>
      <c r="R64" s="12"/>
      <c r="S64" s="12"/>
      <c r="AA64" s="12"/>
      <c r="AB64" s="12"/>
      <c r="AC64" s="12"/>
      <c r="AD64" s="12"/>
      <c r="AE64" s="12"/>
    </row>
    <row r="65" spans="3:31" x14ac:dyDescent="0.25">
      <c r="C65" s="12"/>
      <c r="D65" s="12"/>
      <c r="E65" s="12"/>
      <c r="F65" s="12"/>
      <c r="G65" s="12"/>
      <c r="O65" s="12"/>
      <c r="P65" s="12"/>
      <c r="Q65" s="12"/>
      <c r="R65" s="12"/>
      <c r="S65" s="12"/>
      <c r="AA65" s="12"/>
      <c r="AB65" s="12"/>
      <c r="AC65" s="12"/>
      <c r="AD65" s="12"/>
      <c r="AE65" s="12"/>
    </row>
    <row r="66" spans="3:31" x14ac:dyDescent="0.25">
      <c r="C66" s="12"/>
      <c r="D66" s="12"/>
      <c r="E66" s="12"/>
      <c r="F66" s="12"/>
      <c r="G66" s="12"/>
      <c r="O66" s="12"/>
      <c r="P66" s="12"/>
      <c r="Q66" s="12"/>
      <c r="R66" s="12"/>
      <c r="S66" s="12"/>
      <c r="AA66" s="12"/>
      <c r="AB66" s="12"/>
      <c r="AC66" s="12"/>
      <c r="AD66" s="12"/>
      <c r="AE66" s="12"/>
    </row>
    <row r="67" spans="3:31" x14ac:dyDescent="0.25">
      <c r="C67" s="12"/>
      <c r="D67" s="12"/>
      <c r="E67" s="12"/>
      <c r="F67" s="12"/>
      <c r="G67" s="12"/>
      <c r="O67" s="12"/>
      <c r="P67" s="12"/>
      <c r="Q67" s="12"/>
      <c r="R67" s="12"/>
      <c r="S67" s="12"/>
      <c r="AA67" s="12"/>
      <c r="AB67" s="12"/>
      <c r="AC67" s="12"/>
      <c r="AD67" s="12"/>
      <c r="AE67" s="12"/>
    </row>
  </sheetData>
  <mergeCells count="12">
    <mergeCell ref="Z3:AJ3"/>
    <mergeCell ref="Z4:Z5"/>
    <mergeCell ref="AA4:AE4"/>
    <mergeCell ref="AF4:AJ4"/>
    <mergeCell ref="B4:B5"/>
    <mergeCell ref="C4:G4"/>
    <mergeCell ref="H4:L4"/>
    <mergeCell ref="B3:L3"/>
    <mergeCell ref="N3:X3"/>
    <mergeCell ref="N4:N5"/>
    <mergeCell ref="O4:S4"/>
    <mergeCell ref="T4:X4"/>
  </mergeCells>
  <pageMargins left="0.78740157499999996" right="0.78740157499999996" top="0.984251969" bottom="0.984251969" header="0.4921259845" footer="0.4921259845"/>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Q157"/>
  <sheetViews>
    <sheetView workbookViewId="0"/>
  </sheetViews>
  <sheetFormatPr baseColWidth="10" defaultColWidth="10.85546875" defaultRowHeight="15" x14ac:dyDescent="0.25"/>
  <cols>
    <col min="1" max="1" width="3" style="10" customWidth="1"/>
    <col min="2" max="2" width="10.85546875" style="10"/>
    <col min="3" max="17" width="13.5703125" style="10" customWidth="1"/>
    <col min="18" max="16384" width="10.85546875" style="10"/>
  </cols>
  <sheetData>
    <row r="1" spans="2:17" ht="23.25" x14ac:dyDescent="0.35">
      <c r="B1" s="59" t="s">
        <v>11</v>
      </c>
      <c r="C1" s="59"/>
      <c r="D1" s="59"/>
      <c r="E1" s="59"/>
      <c r="F1" s="59"/>
      <c r="G1" s="59"/>
      <c r="H1" s="59"/>
      <c r="I1" s="59"/>
      <c r="J1" s="59"/>
      <c r="K1" s="59"/>
      <c r="L1" s="59"/>
    </row>
    <row r="2" spans="2:17" ht="15" customHeight="1" x14ac:dyDescent="0.35">
      <c r="B2" s="60" t="s">
        <v>12</v>
      </c>
      <c r="C2" s="59"/>
      <c r="D2" s="59"/>
      <c r="E2" s="59"/>
      <c r="F2" s="59"/>
      <c r="G2" s="59"/>
      <c r="H2" s="59"/>
      <c r="I2" s="59"/>
      <c r="J2" s="59"/>
      <c r="K2" s="59"/>
      <c r="L2" s="59"/>
    </row>
    <row r="3" spans="2:17" ht="15.75" thickBot="1" x14ac:dyDescent="0.3"/>
    <row r="4" spans="2:17" s="50" customFormat="1" ht="21.75" customHeight="1" x14ac:dyDescent="0.2">
      <c r="B4" s="406" t="s">
        <v>0</v>
      </c>
      <c r="C4" s="411" t="s">
        <v>83</v>
      </c>
      <c r="D4" s="412"/>
      <c r="E4" s="412"/>
      <c r="F4" s="419"/>
      <c r="G4" s="413"/>
      <c r="H4" s="411" t="s">
        <v>7</v>
      </c>
      <c r="I4" s="412"/>
      <c r="J4" s="412"/>
      <c r="K4" s="419"/>
      <c r="L4" s="413"/>
      <c r="M4" s="414" t="s">
        <v>10</v>
      </c>
      <c r="N4" s="412"/>
      <c r="O4" s="412"/>
      <c r="P4" s="412"/>
      <c r="Q4" s="415"/>
    </row>
    <row r="5" spans="2:17" s="50" customFormat="1" ht="36" customHeight="1" thickBot="1" x14ac:dyDescent="0.25">
      <c r="B5" s="407"/>
      <c r="C5" s="51"/>
      <c r="D5" s="52"/>
      <c r="E5" s="200" t="s">
        <v>9</v>
      </c>
      <c r="F5" s="268" t="s">
        <v>76</v>
      </c>
      <c r="G5" s="53" t="s">
        <v>87</v>
      </c>
      <c r="H5" s="51"/>
      <c r="I5" s="54"/>
      <c r="J5" s="201" t="s">
        <v>9</v>
      </c>
      <c r="K5" s="260" t="s">
        <v>76</v>
      </c>
      <c r="L5" s="55" t="s">
        <v>87</v>
      </c>
      <c r="M5" s="56"/>
      <c r="N5" s="54"/>
      <c r="O5" s="54" t="s">
        <v>9</v>
      </c>
      <c r="P5" s="201" t="s">
        <v>76</v>
      </c>
      <c r="Q5" s="57" t="s">
        <v>87</v>
      </c>
    </row>
    <row r="6" spans="2:17" x14ac:dyDescent="0.25">
      <c r="B6" s="40">
        <v>1949</v>
      </c>
      <c r="C6" s="41"/>
      <c r="D6" s="42"/>
      <c r="E6" s="42">
        <v>413.71292171246904</v>
      </c>
      <c r="F6" s="269">
        <v>413.71292171246904</v>
      </c>
      <c r="G6" s="43">
        <v>413.71292171246904</v>
      </c>
      <c r="H6" s="44"/>
      <c r="I6" s="45"/>
      <c r="J6" s="45"/>
      <c r="K6" s="273"/>
      <c r="L6" s="46"/>
      <c r="M6" s="47"/>
      <c r="N6" s="48"/>
      <c r="O6" s="48"/>
      <c r="P6" s="48"/>
      <c r="Q6" s="49"/>
    </row>
    <row r="7" spans="2:17" x14ac:dyDescent="0.25">
      <c r="B7" s="22">
        <v>1950</v>
      </c>
      <c r="C7" s="28"/>
      <c r="D7" s="13"/>
      <c r="E7" s="13">
        <v>467.57443830343448</v>
      </c>
      <c r="F7" s="270">
        <v>467.57443830343448</v>
      </c>
      <c r="G7" s="29">
        <v>467.57443830343448</v>
      </c>
      <c r="H7" s="34"/>
      <c r="I7" s="14"/>
      <c r="J7" s="14">
        <f t="shared" ref="J7:J70" si="0">E7/E6-1</f>
        <v>0.13019055911528743</v>
      </c>
      <c r="K7" s="262">
        <f t="shared" ref="K7:K70" si="1">F7/F6-1</f>
        <v>0.13019055911528743</v>
      </c>
      <c r="L7" s="35">
        <f t="shared" ref="L7:L70" si="2">G7/G6-1</f>
        <v>0.13019055911528743</v>
      </c>
      <c r="M7" s="25"/>
      <c r="N7" s="14"/>
      <c r="O7" s="14">
        <f>(1+J7)/(1+Prix!J7)-1</f>
        <v>2.6882464132171657E-2</v>
      </c>
      <c r="P7" s="14">
        <f>(1+K7)/(1+Prix!K7)-1</f>
        <v>2.6882464132171657E-2</v>
      </c>
      <c r="Q7" s="15">
        <f>(1+L7)/(1+Prix!L7)-1</f>
        <v>2.6882464132171657E-2</v>
      </c>
    </row>
    <row r="8" spans="2:17" ht="15" customHeight="1" x14ac:dyDescent="0.25">
      <c r="B8" s="22">
        <v>1951</v>
      </c>
      <c r="C8" s="28"/>
      <c r="D8" s="13"/>
      <c r="E8" s="13">
        <v>576.98105687026998</v>
      </c>
      <c r="F8" s="270">
        <v>576.98105687026998</v>
      </c>
      <c r="G8" s="29">
        <v>576.98105687026998</v>
      </c>
      <c r="H8" s="34"/>
      <c r="I8" s="14"/>
      <c r="J8" s="14">
        <f t="shared" si="0"/>
        <v>0.23398759556619653</v>
      </c>
      <c r="K8" s="262">
        <f t="shared" si="1"/>
        <v>0.23398759556619653</v>
      </c>
      <c r="L8" s="35">
        <f t="shared" si="2"/>
        <v>0.23398759556619653</v>
      </c>
      <c r="M8" s="25"/>
      <c r="N8" s="14"/>
      <c r="O8" s="14">
        <f>(1+J8)/(1+Prix!J8)-1</f>
        <v>6.2978290983794372E-2</v>
      </c>
      <c r="P8" s="14">
        <f>(1+K8)/(1+Prix!K8)-1</f>
        <v>6.2978290983794372E-2</v>
      </c>
      <c r="Q8" s="15">
        <f>(1+L8)/(1+Prix!L8)-1</f>
        <v>6.2978290983794372E-2</v>
      </c>
    </row>
    <row r="9" spans="2:17" x14ac:dyDescent="0.25">
      <c r="B9" s="22">
        <v>1952</v>
      </c>
      <c r="C9" s="28"/>
      <c r="D9" s="13"/>
      <c r="E9" s="13">
        <v>674.66678880593599</v>
      </c>
      <c r="F9" s="270">
        <v>674.66678880593599</v>
      </c>
      <c r="G9" s="29">
        <v>674.66678880593599</v>
      </c>
      <c r="H9" s="34"/>
      <c r="I9" s="14"/>
      <c r="J9" s="14">
        <f t="shared" si="0"/>
        <v>0.16930492045188572</v>
      </c>
      <c r="K9" s="262">
        <f t="shared" si="1"/>
        <v>0.16930492045188572</v>
      </c>
      <c r="L9" s="35">
        <f t="shared" si="2"/>
        <v>0.16930492045188572</v>
      </c>
      <c r="M9" s="25"/>
      <c r="N9" s="14"/>
      <c r="O9" s="14">
        <f>(1+J9)/(1+Prix!J9)-1</f>
        <v>4.4315927548449263E-2</v>
      </c>
      <c r="P9" s="14">
        <f>(1+K9)/(1+Prix!K9)-1</f>
        <v>4.4315927548449263E-2</v>
      </c>
      <c r="Q9" s="15">
        <f>(1+L9)/(1+Prix!L9)-1</f>
        <v>4.4315927548449263E-2</v>
      </c>
    </row>
    <row r="10" spans="2:17" x14ac:dyDescent="0.25">
      <c r="B10" s="22">
        <v>1953</v>
      </c>
      <c r="C10" s="28"/>
      <c r="D10" s="13"/>
      <c r="E10" s="13">
        <v>692.05230360608846</v>
      </c>
      <c r="F10" s="270">
        <v>692.05230360608846</v>
      </c>
      <c r="G10" s="29">
        <v>692.05230360608846</v>
      </c>
      <c r="H10" s="34"/>
      <c r="I10" s="14"/>
      <c r="J10" s="14">
        <f t="shared" si="0"/>
        <v>2.5769039010979489E-2</v>
      </c>
      <c r="K10" s="262">
        <f t="shared" si="1"/>
        <v>2.5769039010979489E-2</v>
      </c>
      <c r="L10" s="35">
        <f t="shared" si="2"/>
        <v>2.5769039010979489E-2</v>
      </c>
      <c r="M10" s="25"/>
      <c r="N10" s="14"/>
      <c r="O10" s="14">
        <f>(1+J10)/(1+Prix!J10)-1</f>
        <v>4.337880792103932E-2</v>
      </c>
      <c r="P10" s="14">
        <f>(1+K10)/(1+Prix!K10)-1</f>
        <v>4.337880792103932E-2</v>
      </c>
      <c r="Q10" s="15">
        <f>(1+L10)/(1+Prix!L10)-1</f>
        <v>4.337880792103932E-2</v>
      </c>
    </row>
    <row r="11" spans="2:17" x14ac:dyDescent="0.25">
      <c r="B11" s="22">
        <v>1954</v>
      </c>
      <c r="C11" s="28"/>
      <c r="D11" s="13"/>
      <c r="E11" s="13">
        <v>735.33833820059203</v>
      </c>
      <c r="F11" s="270">
        <v>735.33833820059203</v>
      </c>
      <c r="G11" s="29">
        <v>735.33833820059203</v>
      </c>
      <c r="H11" s="34"/>
      <c r="I11" s="14"/>
      <c r="J11" s="14">
        <f t="shared" si="0"/>
        <v>6.2547345582049774E-2</v>
      </c>
      <c r="K11" s="262">
        <f t="shared" si="1"/>
        <v>6.2547345582049774E-2</v>
      </c>
      <c r="L11" s="35">
        <f t="shared" si="2"/>
        <v>6.2547345582049774E-2</v>
      </c>
      <c r="M11" s="25"/>
      <c r="N11" s="14"/>
      <c r="O11" s="14">
        <f>(1+J11)/(1+Prix!J11)-1</f>
        <v>5.8006544959904316E-2</v>
      </c>
      <c r="P11" s="14">
        <f>(1+K11)/(1+Prix!K11)-1</f>
        <v>5.8006544959904316E-2</v>
      </c>
      <c r="Q11" s="15">
        <f>(1+L11)/(1+Prix!L11)-1</f>
        <v>5.8006544959904316E-2</v>
      </c>
    </row>
    <row r="12" spans="2:17" x14ac:dyDescent="0.25">
      <c r="B12" s="22">
        <v>1955</v>
      </c>
      <c r="C12" s="28"/>
      <c r="D12" s="13"/>
      <c r="E12" s="13">
        <v>780.55637014490685</v>
      </c>
      <c r="F12" s="270">
        <v>780.55637014490685</v>
      </c>
      <c r="G12" s="29">
        <v>780.55637014490685</v>
      </c>
      <c r="H12" s="34"/>
      <c r="I12" s="14"/>
      <c r="J12" s="14">
        <f t="shared" si="0"/>
        <v>6.1492825268658624E-2</v>
      </c>
      <c r="K12" s="262">
        <f t="shared" si="1"/>
        <v>6.1492825268658624E-2</v>
      </c>
      <c r="L12" s="35">
        <f t="shared" si="2"/>
        <v>6.1492825268658624E-2</v>
      </c>
      <c r="M12" s="25"/>
      <c r="N12" s="14"/>
      <c r="O12" s="14">
        <f>(1+J12)/(1+Prix!J12)-1</f>
        <v>5.1012642226513805E-2</v>
      </c>
      <c r="P12" s="14">
        <f>(1+K12)/(1+Prix!K12)-1</f>
        <v>5.1012642226513805E-2</v>
      </c>
      <c r="Q12" s="15">
        <f>(1+L12)/(1+Prix!L12)-1</f>
        <v>5.1012642226513805E-2</v>
      </c>
    </row>
    <row r="13" spans="2:17" x14ac:dyDescent="0.25">
      <c r="B13" s="22">
        <v>1956</v>
      </c>
      <c r="C13" s="28"/>
      <c r="D13" s="13"/>
      <c r="E13" s="13">
        <v>843.85468306150051</v>
      </c>
      <c r="F13" s="270">
        <v>843.85468306150051</v>
      </c>
      <c r="G13" s="29">
        <v>843.85468306150051</v>
      </c>
      <c r="H13" s="34"/>
      <c r="I13" s="14"/>
      <c r="J13" s="14">
        <f t="shared" si="0"/>
        <v>8.1093839391564559E-2</v>
      </c>
      <c r="K13" s="262">
        <f t="shared" si="1"/>
        <v>8.1093839391564559E-2</v>
      </c>
      <c r="L13" s="35">
        <f t="shared" si="2"/>
        <v>8.1093839391564559E-2</v>
      </c>
      <c r="M13" s="25"/>
      <c r="N13" s="14"/>
      <c r="O13" s="14">
        <f>(1+J13)/(1+Prix!J13)-1</f>
        <v>3.8611832152600778E-2</v>
      </c>
      <c r="P13" s="14">
        <f>(1+K13)/(1+Prix!K13)-1</f>
        <v>3.8611832152600778E-2</v>
      </c>
      <c r="Q13" s="15">
        <f>(1+L13)/(1+Prix!L13)-1</f>
        <v>3.8611832152600778E-2</v>
      </c>
    </row>
    <row r="14" spans="2:17" x14ac:dyDescent="0.25">
      <c r="B14" s="22">
        <v>1957</v>
      </c>
      <c r="C14" s="28"/>
      <c r="D14" s="13"/>
      <c r="E14" s="13">
        <v>939.40549724345294</v>
      </c>
      <c r="F14" s="270">
        <v>939.40549724345294</v>
      </c>
      <c r="G14" s="29">
        <v>939.40549724345294</v>
      </c>
      <c r="H14" s="34"/>
      <c r="I14" s="14"/>
      <c r="J14" s="14">
        <f t="shared" si="0"/>
        <v>0.11323136092021735</v>
      </c>
      <c r="K14" s="262">
        <f t="shared" si="1"/>
        <v>0.11323136092021735</v>
      </c>
      <c r="L14" s="35">
        <f t="shared" si="2"/>
        <v>0.11323136092021735</v>
      </c>
      <c r="M14" s="25"/>
      <c r="N14" s="14"/>
      <c r="O14" s="14">
        <f>(1+J14)/(1+Prix!J14)-1</f>
        <v>7.9585735031695748E-2</v>
      </c>
      <c r="P14" s="14">
        <f>(1+K14)/(1+Prix!K14)-1</f>
        <v>7.9585735031695748E-2</v>
      </c>
      <c r="Q14" s="15">
        <f>(1+L14)/(1+Prix!L14)-1</f>
        <v>7.9585735031695748E-2</v>
      </c>
    </row>
    <row r="15" spans="2:17" x14ac:dyDescent="0.25">
      <c r="B15" s="22">
        <v>1958</v>
      </c>
      <c r="C15" s="28"/>
      <c r="D15" s="13"/>
      <c r="E15" s="13">
        <v>1080.3189323907018</v>
      </c>
      <c r="F15" s="270">
        <v>1080.3189323907018</v>
      </c>
      <c r="G15" s="29">
        <v>1080.3189323907018</v>
      </c>
      <c r="H15" s="34"/>
      <c r="I15" s="14"/>
      <c r="J15" s="14">
        <f t="shared" si="0"/>
        <v>0.15000277894981306</v>
      </c>
      <c r="K15" s="262">
        <f t="shared" si="1"/>
        <v>0.15000277894981306</v>
      </c>
      <c r="L15" s="35">
        <f t="shared" si="2"/>
        <v>0.15000277894981306</v>
      </c>
      <c r="M15" s="25"/>
      <c r="N15" s="14"/>
      <c r="O15" s="14">
        <f>(1+J15)/(1+Prix!J15)-1</f>
        <v>1.7384546378029775E-4</v>
      </c>
      <c r="P15" s="14">
        <f>(1+K15)/(1+Prix!K15)-1</f>
        <v>1.7384546378029775E-4</v>
      </c>
      <c r="Q15" s="15">
        <f>(1+L15)/(1+Prix!L15)-1</f>
        <v>1.7384546378029775E-4</v>
      </c>
    </row>
    <row r="16" spans="2:17" x14ac:dyDescent="0.25">
      <c r="B16" s="22">
        <v>1959</v>
      </c>
      <c r="C16" s="28"/>
      <c r="D16" s="13"/>
      <c r="E16" s="13">
        <v>1155.2052866426425</v>
      </c>
      <c r="F16" s="270">
        <v>1155.2052866426425</v>
      </c>
      <c r="G16" s="29">
        <v>1155.2052866426425</v>
      </c>
      <c r="H16" s="34"/>
      <c r="I16" s="14"/>
      <c r="J16" s="14">
        <f t="shared" si="0"/>
        <v>6.931874653554404E-2</v>
      </c>
      <c r="K16" s="262">
        <f t="shared" si="1"/>
        <v>6.931874653554404E-2</v>
      </c>
      <c r="L16" s="35">
        <f t="shared" si="2"/>
        <v>6.931874653554404E-2</v>
      </c>
      <c r="M16" s="25"/>
      <c r="N16" s="14"/>
      <c r="O16" s="14">
        <f>(1+J16)/(1+Prix!J16)-1</f>
        <v>7.1624361879452092E-3</v>
      </c>
      <c r="P16" s="14">
        <f>(1+K16)/(1+Prix!K16)-1</f>
        <v>7.1624361879452092E-3</v>
      </c>
      <c r="Q16" s="15">
        <f>(1+L16)/(1+Prix!L16)-1</f>
        <v>7.1624361879452092E-3</v>
      </c>
    </row>
    <row r="17" spans="2:17" x14ac:dyDescent="0.25">
      <c r="B17" s="22">
        <v>1960</v>
      </c>
      <c r="C17" s="28"/>
      <c r="D17" s="13"/>
      <c r="E17" s="13">
        <v>1268.6771659035539</v>
      </c>
      <c r="F17" s="270">
        <v>1268.6771659035539</v>
      </c>
      <c r="G17" s="29">
        <v>1268.6771659035539</v>
      </c>
      <c r="H17" s="34"/>
      <c r="I17" s="14"/>
      <c r="J17" s="14">
        <f t="shared" si="0"/>
        <v>9.8226592773560828E-2</v>
      </c>
      <c r="K17" s="262">
        <f t="shared" si="1"/>
        <v>9.8226592773560828E-2</v>
      </c>
      <c r="L17" s="35">
        <f t="shared" si="2"/>
        <v>9.8226592773560828E-2</v>
      </c>
      <c r="M17" s="25"/>
      <c r="N17" s="14"/>
      <c r="O17" s="14">
        <f>(1+J17)/(1+Prix!J17)-1</f>
        <v>5.9452237473144098E-2</v>
      </c>
      <c r="P17" s="14">
        <f>(1+K17)/(1+Prix!K17)-1</f>
        <v>5.9452237473144098E-2</v>
      </c>
      <c r="Q17" s="15">
        <f>(1+L17)/(1+Prix!L17)-1</f>
        <v>5.9452237473144098E-2</v>
      </c>
    </row>
    <row r="18" spans="2:17" x14ac:dyDescent="0.25">
      <c r="B18" s="22">
        <v>1961</v>
      </c>
      <c r="C18" s="28"/>
      <c r="D18" s="13"/>
      <c r="E18" s="13">
        <v>1360.5760845189743</v>
      </c>
      <c r="F18" s="270">
        <v>1360.5760845189743</v>
      </c>
      <c r="G18" s="29">
        <v>1360.5760845189743</v>
      </c>
      <c r="H18" s="34"/>
      <c r="I18" s="14"/>
      <c r="J18" s="14">
        <f t="shared" si="0"/>
        <v>7.2436803534624783E-2</v>
      </c>
      <c r="K18" s="262">
        <f t="shared" si="1"/>
        <v>7.2436803534624783E-2</v>
      </c>
      <c r="L18" s="35">
        <f t="shared" si="2"/>
        <v>7.2436803534624783E-2</v>
      </c>
      <c r="M18" s="25"/>
      <c r="N18" s="14"/>
      <c r="O18" s="14">
        <f>(1+J18)/(1+Prix!J18)-1</f>
        <v>3.794637367220477E-2</v>
      </c>
      <c r="P18" s="14">
        <f>(1+K18)/(1+Prix!K18)-1</f>
        <v>3.794637367220477E-2</v>
      </c>
      <c r="Q18" s="15">
        <f>(1+L18)/(1+Prix!L18)-1</f>
        <v>3.794637367220477E-2</v>
      </c>
    </row>
    <row r="19" spans="2:17" x14ac:dyDescent="0.25">
      <c r="B19" s="22">
        <v>1962</v>
      </c>
      <c r="C19" s="28"/>
      <c r="D19" s="13"/>
      <c r="E19" s="13">
        <v>1541.0738596412489</v>
      </c>
      <c r="F19" s="270">
        <v>1541.0738596412489</v>
      </c>
      <c r="G19" s="29">
        <v>1541.0738596412489</v>
      </c>
      <c r="H19" s="34"/>
      <c r="I19" s="14"/>
      <c r="J19" s="14">
        <f t="shared" si="0"/>
        <v>0.13266275747165501</v>
      </c>
      <c r="K19" s="262">
        <f t="shared" si="1"/>
        <v>0.13266275747165501</v>
      </c>
      <c r="L19" s="35">
        <f t="shared" si="2"/>
        <v>0.13266275747165501</v>
      </c>
      <c r="M19" s="25"/>
      <c r="N19" s="14"/>
      <c r="O19" s="14">
        <f>(1+J19)/(1+Prix!J19)-1</f>
        <v>8.157336246093716E-2</v>
      </c>
      <c r="P19" s="14">
        <f>(1+K19)/(1+Prix!K19)-1</f>
        <v>8.157336246093716E-2</v>
      </c>
      <c r="Q19" s="15">
        <f>(1+L19)/(1+Prix!L19)-1</f>
        <v>8.157336246093716E-2</v>
      </c>
    </row>
    <row r="20" spans="2:17" x14ac:dyDescent="0.25">
      <c r="B20" s="22">
        <v>1963</v>
      </c>
      <c r="C20" s="28"/>
      <c r="D20" s="13"/>
      <c r="E20" s="13">
        <v>1695.396752337258</v>
      </c>
      <c r="F20" s="270">
        <v>1695.396752337258</v>
      </c>
      <c r="G20" s="29">
        <v>1695.396752337258</v>
      </c>
      <c r="H20" s="34"/>
      <c r="I20" s="14"/>
      <c r="J20" s="14">
        <f t="shared" si="0"/>
        <v>0.10013984192291359</v>
      </c>
      <c r="K20" s="262">
        <f t="shared" si="1"/>
        <v>0.10013984192291359</v>
      </c>
      <c r="L20" s="35">
        <f t="shared" si="2"/>
        <v>0.10013984192291359</v>
      </c>
      <c r="M20" s="25"/>
      <c r="N20" s="14"/>
      <c r="O20" s="14">
        <f>(1+J20)/(1+Prix!J20)-1</f>
        <v>4.9767138538164835E-2</v>
      </c>
      <c r="P20" s="14">
        <f>(1+K20)/(1+Prix!K20)-1</f>
        <v>4.9767138538164835E-2</v>
      </c>
      <c r="Q20" s="15">
        <f>(1+L20)/(1+Prix!L20)-1</f>
        <v>4.9767138538164835E-2</v>
      </c>
    </row>
    <row r="21" spans="2:17" x14ac:dyDescent="0.25">
      <c r="B21" s="22">
        <v>1964</v>
      </c>
      <c r="C21" s="28"/>
      <c r="D21" s="13"/>
      <c r="E21" s="13">
        <v>1827.7737792727291</v>
      </c>
      <c r="F21" s="270">
        <v>1827.7737792727291</v>
      </c>
      <c r="G21" s="29">
        <v>1827.7737792727291</v>
      </c>
      <c r="H21" s="34"/>
      <c r="I21" s="14"/>
      <c r="J21" s="14">
        <f t="shared" si="0"/>
        <v>7.8080264547503386E-2</v>
      </c>
      <c r="K21" s="262">
        <f t="shared" si="1"/>
        <v>7.8080264547503386E-2</v>
      </c>
      <c r="L21" s="35">
        <f t="shared" si="2"/>
        <v>7.8080264547503386E-2</v>
      </c>
      <c r="M21" s="25"/>
      <c r="N21" s="14"/>
      <c r="O21" s="14">
        <f>(1+J21)/(1+Prix!J21)-1</f>
        <v>4.1826237952100609E-2</v>
      </c>
      <c r="P21" s="14">
        <f>(1+K21)/(1+Prix!K21)-1</f>
        <v>4.1826237952100609E-2</v>
      </c>
      <c r="Q21" s="15">
        <f>(1+L21)/(1+Prix!L21)-1</f>
        <v>4.1826237952100609E-2</v>
      </c>
    </row>
    <row r="22" spans="2:17" x14ac:dyDescent="0.25">
      <c r="B22" s="22">
        <v>1965</v>
      </c>
      <c r="C22" s="28"/>
      <c r="D22" s="13"/>
      <c r="E22" s="13">
        <v>1946.6149964126917</v>
      </c>
      <c r="F22" s="270">
        <v>1946.6149964126917</v>
      </c>
      <c r="G22" s="29">
        <v>1946.6149964126917</v>
      </c>
      <c r="H22" s="34"/>
      <c r="I22" s="14"/>
      <c r="J22" s="14">
        <f t="shared" si="0"/>
        <v>6.501965313631386E-2</v>
      </c>
      <c r="K22" s="262">
        <f t="shared" si="1"/>
        <v>6.501965313631386E-2</v>
      </c>
      <c r="L22" s="35">
        <f t="shared" si="2"/>
        <v>6.501965313631386E-2</v>
      </c>
      <c r="M22" s="25"/>
      <c r="N22" s="14"/>
      <c r="O22" s="14">
        <f>(1+J22)/(1+Prix!J22)-1</f>
        <v>3.9267882594157921E-2</v>
      </c>
      <c r="P22" s="14">
        <f>(1+K22)/(1+Prix!K22)-1</f>
        <v>3.9267882594157921E-2</v>
      </c>
      <c r="Q22" s="15">
        <f>(1+L22)/(1+Prix!L22)-1</f>
        <v>3.9267882594157921E-2</v>
      </c>
    </row>
    <row r="23" spans="2:17" x14ac:dyDescent="0.25">
      <c r="B23" s="22">
        <v>1966</v>
      </c>
      <c r="C23" s="28"/>
      <c r="D23" s="13"/>
      <c r="E23" s="13">
        <v>2081.2145866627925</v>
      </c>
      <c r="F23" s="270">
        <v>2081.2145866627925</v>
      </c>
      <c r="G23" s="29">
        <v>2081.2145866627925</v>
      </c>
      <c r="H23" s="34"/>
      <c r="I23" s="14"/>
      <c r="J23" s="14">
        <f t="shared" si="0"/>
        <v>6.9145460452193719E-2</v>
      </c>
      <c r="K23" s="262">
        <f t="shared" si="1"/>
        <v>6.9145460452193719E-2</v>
      </c>
      <c r="L23" s="35">
        <f t="shared" si="2"/>
        <v>6.9145460452193719E-2</v>
      </c>
      <c r="M23" s="25"/>
      <c r="N23" s="14"/>
      <c r="O23" s="14">
        <f>(1+J23)/(1+Prix!J23)-1</f>
        <v>4.1270347521985107E-2</v>
      </c>
      <c r="P23" s="14">
        <f>(1+K23)/(1+Prix!K23)-1</f>
        <v>4.1270347521985107E-2</v>
      </c>
      <c r="Q23" s="15">
        <f>(1+L23)/(1+Prix!L23)-1</f>
        <v>4.1270347521985107E-2</v>
      </c>
    </row>
    <row r="24" spans="2:17" x14ac:dyDescent="0.25">
      <c r="B24" s="22">
        <v>1967</v>
      </c>
      <c r="C24" s="28"/>
      <c r="D24" s="13"/>
      <c r="E24" s="13">
        <v>2230.4579607131132</v>
      </c>
      <c r="F24" s="270">
        <v>2230.4579607131132</v>
      </c>
      <c r="G24" s="29">
        <v>2230.4579607131132</v>
      </c>
      <c r="H24" s="34"/>
      <c r="I24" s="14"/>
      <c r="J24" s="14">
        <f t="shared" si="0"/>
        <v>7.1709748243515392E-2</v>
      </c>
      <c r="K24" s="262">
        <f t="shared" si="1"/>
        <v>7.1709748243515392E-2</v>
      </c>
      <c r="L24" s="35">
        <f t="shared" si="2"/>
        <v>7.1709748243515392E-2</v>
      </c>
      <c r="M24" s="25"/>
      <c r="N24" s="14"/>
      <c r="O24" s="14">
        <f>(1+J24)/(1+Prix!J24)-1</f>
        <v>4.2768322963616878E-2</v>
      </c>
      <c r="P24" s="14">
        <f>(1+K24)/(1+Prix!K24)-1</f>
        <v>4.2768322963616878E-2</v>
      </c>
      <c r="Q24" s="15">
        <f>(1+L24)/(1+Prix!L24)-1</f>
        <v>4.2768322963616878E-2</v>
      </c>
    </row>
    <row r="25" spans="2:17" x14ac:dyDescent="0.25">
      <c r="B25" s="22">
        <v>1968</v>
      </c>
      <c r="C25" s="28"/>
      <c r="D25" s="13"/>
      <c r="E25" s="13">
        <v>2453.3005465009896</v>
      </c>
      <c r="F25" s="270">
        <v>2453.3005465009896</v>
      </c>
      <c r="G25" s="29">
        <v>2453.3005465009896</v>
      </c>
      <c r="H25" s="34"/>
      <c r="I25" s="14"/>
      <c r="J25" s="14">
        <f t="shared" si="0"/>
        <v>9.9908893022413237E-2</v>
      </c>
      <c r="K25" s="262">
        <f t="shared" si="1"/>
        <v>9.9908893022413237E-2</v>
      </c>
      <c r="L25" s="35">
        <f t="shared" si="2"/>
        <v>9.9908893022413237E-2</v>
      </c>
      <c r="M25" s="25"/>
      <c r="N25" s="14"/>
      <c r="O25" s="14">
        <f>(1+J25)/(1+Prix!J25)-1</f>
        <v>5.2536152915731327E-2</v>
      </c>
      <c r="P25" s="14">
        <f>(1+K25)/(1+Prix!K25)-1</f>
        <v>5.2536152915731327E-2</v>
      </c>
      <c r="Q25" s="15">
        <f>(1+L25)/(1+Prix!L25)-1</f>
        <v>5.2536152915731327E-2</v>
      </c>
    </row>
    <row r="26" spans="2:17" x14ac:dyDescent="0.25">
      <c r="B26" s="22">
        <v>1969</v>
      </c>
      <c r="C26" s="28"/>
      <c r="D26" s="13"/>
      <c r="E26" s="13">
        <v>2703.685869166186</v>
      </c>
      <c r="F26" s="270">
        <v>2703.685869166186</v>
      </c>
      <c r="G26" s="29">
        <v>2703.685869166186</v>
      </c>
      <c r="H26" s="34"/>
      <c r="I26" s="14"/>
      <c r="J26" s="14">
        <f t="shared" si="0"/>
        <v>0.10206059874005557</v>
      </c>
      <c r="K26" s="262">
        <f t="shared" si="1"/>
        <v>0.10206059874005557</v>
      </c>
      <c r="L26" s="35">
        <f t="shared" si="2"/>
        <v>0.10206059874005557</v>
      </c>
      <c r="M26" s="25"/>
      <c r="N26" s="14"/>
      <c r="O26" s="14">
        <f>(1+J26)/(1+Prix!J26)-1</f>
        <v>3.5563932738080117E-2</v>
      </c>
      <c r="P26" s="14">
        <f>(1+K26)/(1+Prix!K26)-1</f>
        <v>3.5563932738080117E-2</v>
      </c>
      <c r="Q26" s="15">
        <f>(1+L26)/(1+Prix!L26)-1</f>
        <v>3.5563932738080117E-2</v>
      </c>
    </row>
    <row r="27" spans="2:17" x14ac:dyDescent="0.25">
      <c r="B27" s="22">
        <v>1970</v>
      </c>
      <c r="C27" s="28"/>
      <c r="D27" s="13"/>
      <c r="E27" s="13">
        <v>2997.6623755344317</v>
      </c>
      <c r="F27" s="270">
        <v>2997.6623755344317</v>
      </c>
      <c r="G27" s="29">
        <v>2997.6623755344317</v>
      </c>
      <c r="H27" s="34"/>
      <c r="I27" s="14"/>
      <c r="J27" s="14">
        <f t="shared" si="0"/>
        <v>0.10873175383311362</v>
      </c>
      <c r="K27" s="262">
        <f t="shared" si="1"/>
        <v>0.10873175383311362</v>
      </c>
      <c r="L27" s="35">
        <f t="shared" si="2"/>
        <v>0.10873175383311362</v>
      </c>
      <c r="M27" s="25"/>
      <c r="N27" s="14"/>
      <c r="O27" s="14">
        <f>(1+J27)/(1+Prix!J27)-1</f>
        <v>5.3682834586854078E-2</v>
      </c>
      <c r="P27" s="14">
        <f>(1+K27)/(1+Prix!K27)-1</f>
        <v>5.3682834586854078E-2</v>
      </c>
      <c r="Q27" s="15">
        <f>(1+L27)/(1+Prix!L27)-1</f>
        <v>5.3682834586854078E-2</v>
      </c>
    </row>
    <row r="28" spans="2:17" x14ac:dyDescent="0.25">
      <c r="B28" s="22">
        <v>1971</v>
      </c>
      <c r="C28" s="28"/>
      <c r="D28" s="13"/>
      <c r="E28" s="13">
        <v>3313.3925938408393</v>
      </c>
      <c r="F28" s="270">
        <v>3313.3925938408393</v>
      </c>
      <c r="G28" s="29">
        <v>3313.3925938408393</v>
      </c>
      <c r="H28" s="34"/>
      <c r="I28" s="14"/>
      <c r="J28" s="14">
        <f t="shared" si="0"/>
        <v>0.1053254765724303</v>
      </c>
      <c r="K28" s="262">
        <f t="shared" si="1"/>
        <v>0.1053254765724303</v>
      </c>
      <c r="L28" s="35">
        <f t="shared" si="2"/>
        <v>0.1053254765724303</v>
      </c>
      <c r="M28" s="25"/>
      <c r="N28" s="14"/>
      <c r="O28" s="14">
        <f>(1+J28)/(1+Prix!J28)-1</f>
        <v>4.6072423228706416E-2</v>
      </c>
      <c r="P28" s="14">
        <f>(1+K28)/(1+Prix!K28)-1</f>
        <v>4.6072423228706416E-2</v>
      </c>
      <c r="Q28" s="15">
        <f>(1+L28)/(1+Prix!L28)-1</f>
        <v>4.6072423228706416E-2</v>
      </c>
    </row>
    <row r="29" spans="2:17" x14ac:dyDescent="0.25">
      <c r="B29" s="22">
        <v>1972</v>
      </c>
      <c r="C29" s="28"/>
      <c r="D29" s="13"/>
      <c r="E29" s="13">
        <v>3691.9791967101783</v>
      </c>
      <c r="F29" s="270">
        <v>3691.9791967101783</v>
      </c>
      <c r="G29" s="29">
        <v>3691.9791967101783</v>
      </c>
      <c r="H29" s="34"/>
      <c r="I29" s="14"/>
      <c r="J29" s="14">
        <f t="shared" si="0"/>
        <v>0.11425950657736172</v>
      </c>
      <c r="K29" s="262">
        <f t="shared" si="1"/>
        <v>0.11425950657736172</v>
      </c>
      <c r="L29" s="35">
        <f t="shared" si="2"/>
        <v>0.11425950657736172</v>
      </c>
      <c r="M29" s="25"/>
      <c r="N29" s="14"/>
      <c r="O29" s="14">
        <f>(1+J29)/(1+Prix!J29)-1</f>
        <v>4.965468481196611E-2</v>
      </c>
      <c r="P29" s="14">
        <f>(1+K29)/(1+Prix!K29)-1</f>
        <v>4.965468481196611E-2</v>
      </c>
      <c r="Q29" s="15">
        <f>(1+L29)/(1+Prix!L29)-1</f>
        <v>4.965468481196611E-2</v>
      </c>
    </row>
    <row r="30" spans="2:17" x14ac:dyDescent="0.25">
      <c r="B30" s="22">
        <v>1973</v>
      </c>
      <c r="C30" s="28"/>
      <c r="D30" s="13"/>
      <c r="E30" s="13">
        <v>4138.2663944766846</v>
      </c>
      <c r="F30" s="270">
        <v>4138.2663944766846</v>
      </c>
      <c r="G30" s="29">
        <v>4138.2663944766846</v>
      </c>
      <c r="H30" s="34"/>
      <c r="I30" s="14"/>
      <c r="J30" s="14">
        <f t="shared" si="0"/>
        <v>0.12088020381159792</v>
      </c>
      <c r="K30" s="262">
        <f t="shared" si="1"/>
        <v>0.12088020381159792</v>
      </c>
      <c r="L30" s="35">
        <f t="shared" si="2"/>
        <v>0.12088020381159792</v>
      </c>
      <c r="M30" s="25"/>
      <c r="N30" s="14"/>
      <c r="O30" s="14">
        <f>(1+J30)/(1+Prix!J30)-1</f>
        <v>2.6193976548974263E-2</v>
      </c>
      <c r="P30" s="14">
        <f>(1+K30)/(1+Prix!K30)-1</f>
        <v>2.6193976548974263E-2</v>
      </c>
      <c r="Q30" s="15">
        <f>(1+L30)/(1+Prix!L30)-1</f>
        <v>2.6193976548974263E-2</v>
      </c>
    </row>
    <row r="31" spans="2:17" x14ac:dyDescent="0.25">
      <c r="B31" s="22">
        <v>1974</v>
      </c>
      <c r="C31" s="28"/>
      <c r="D31" s="13"/>
      <c r="E31" s="13">
        <v>4787.4700021816607</v>
      </c>
      <c r="F31" s="270">
        <v>4787.4700021816607</v>
      </c>
      <c r="G31" s="29">
        <v>4787.4700021816607</v>
      </c>
      <c r="H31" s="34"/>
      <c r="I31" s="14"/>
      <c r="J31" s="14">
        <f t="shared" si="0"/>
        <v>0.15687815761968915</v>
      </c>
      <c r="K31" s="262">
        <f t="shared" si="1"/>
        <v>0.15687815761968915</v>
      </c>
      <c r="L31" s="35">
        <f t="shared" si="2"/>
        <v>0.15687815761968915</v>
      </c>
      <c r="M31" s="25"/>
      <c r="N31" s="14"/>
      <c r="O31" s="14">
        <f>(1+J31)/(1+Prix!J31)-1</f>
        <v>1.6984712568838711E-2</v>
      </c>
      <c r="P31" s="14">
        <f>(1+K31)/(1+Prix!K31)-1</f>
        <v>1.6984712568838711E-2</v>
      </c>
      <c r="Q31" s="15">
        <f>(1+L31)/(1+Prix!L31)-1</f>
        <v>1.6984712568838711E-2</v>
      </c>
    </row>
    <row r="32" spans="2:17" x14ac:dyDescent="0.25">
      <c r="B32" s="22">
        <v>1975</v>
      </c>
      <c r="C32" s="28"/>
      <c r="D32" s="13"/>
      <c r="E32" s="13">
        <v>5508.6616770032715</v>
      </c>
      <c r="F32" s="270">
        <v>5508.6616770032715</v>
      </c>
      <c r="G32" s="29">
        <v>5508.6616770032715</v>
      </c>
      <c r="H32" s="34"/>
      <c r="I32" s="14"/>
      <c r="J32" s="14">
        <f t="shared" si="0"/>
        <v>0.15064150260846798</v>
      </c>
      <c r="K32" s="262">
        <f t="shared" si="1"/>
        <v>0.15064150260846798</v>
      </c>
      <c r="L32" s="35">
        <f t="shared" si="2"/>
        <v>0.15064150260846798</v>
      </c>
      <c r="M32" s="25"/>
      <c r="N32" s="14"/>
      <c r="O32" s="14">
        <f>(1+J32)/(1+Prix!J32)-1</f>
        <v>2.9738892994466415E-2</v>
      </c>
      <c r="P32" s="14">
        <f>(1+K32)/(1+Prix!K32)-1</f>
        <v>2.9738892994466415E-2</v>
      </c>
      <c r="Q32" s="15">
        <f>(1+L32)/(1+Prix!L32)-1</f>
        <v>2.9738892994466415E-2</v>
      </c>
    </row>
    <row r="33" spans="2:17" x14ac:dyDescent="0.25">
      <c r="B33" s="22">
        <v>1976</v>
      </c>
      <c r="C33" s="28"/>
      <c r="D33" s="13"/>
      <c r="E33" s="13">
        <v>6231.3027757968321</v>
      </c>
      <c r="F33" s="270">
        <v>6231.3027757968321</v>
      </c>
      <c r="G33" s="29">
        <v>6231.3027757968321</v>
      </c>
      <c r="H33" s="34"/>
      <c r="I33" s="14"/>
      <c r="J33" s="14">
        <f t="shared" si="0"/>
        <v>0.13118269757068823</v>
      </c>
      <c r="K33" s="262">
        <f t="shared" si="1"/>
        <v>0.13118269757068823</v>
      </c>
      <c r="L33" s="35">
        <f t="shared" si="2"/>
        <v>0.13118269757068823</v>
      </c>
      <c r="M33" s="25"/>
      <c r="N33" s="14"/>
      <c r="O33" s="14">
        <f>(1+J33)/(1+Prix!J33)-1</f>
        <v>3.1590445327568606E-2</v>
      </c>
      <c r="P33" s="14">
        <f>(1+K33)/(1+Prix!K33)-1</f>
        <v>3.1590445327568606E-2</v>
      </c>
      <c r="Q33" s="15">
        <f>(1+L33)/(1+Prix!L33)-1</f>
        <v>3.1590445327568606E-2</v>
      </c>
    </row>
    <row r="34" spans="2:17" x14ac:dyDescent="0.25">
      <c r="B34" s="22">
        <v>1977</v>
      </c>
      <c r="C34" s="28"/>
      <c r="D34" s="13"/>
      <c r="E34" s="13">
        <v>6941.111856410349</v>
      </c>
      <c r="F34" s="270">
        <v>6941.111856410349</v>
      </c>
      <c r="G34" s="29">
        <v>6941.111856410349</v>
      </c>
      <c r="H34" s="34"/>
      <c r="I34" s="14"/>
      <c r="J34" s="14">
        <f t="shared" si="0"/>
        <v>0.11391022169080034</v>
      </c>
      <c r="K34" s="262">
        <f t="shared" si="1"/>
        <v>0.11391022169080034</v>
      </c>
      <c r="L34" s="35">
        <f t="shared" si="2"/>
        <v>0.11391022169080034</v>
      </c>
      <c r="M34" s="25"/>
      <c r="N34" s="14"/>
      <c r="O34" s="14">
        <f>(1+J34)/(1+Prix!J34)-1</f>
        <v>1.878979826551852E-2</v>
      </c>
      <c r="P34" s="14">
        <f>(1+K34)/(1+Prix!K34)-1</f>
        <v>1.878979826551852E-2</v>
      </c>
      <c r="Q34" s="15">
        <f>(1+L34)/(1+Prix!L34)-1</f>
        <v>1.878979826551852E-2</v>
      </c>
    </row>
    <row r="35" spans="2:17" x14ac:dyDescent="0.25">
      <c r="B35" s="22">
        <v>1978</v>
      </c>
      <c r="C35" s="28"/>
      <c r="D35" s="13"/>
      <c r="E35" s="13">
        <v>7833.4705640181146</v>
      </c>
      <c r="F35" s="270">
        <v>7833.4705640181146</v>
      </c>
      <c r="G35" s="29">
        <v>7833.4705640181146</v>
      </c>
      <c r="H35" s="34"/>
      <c r="I35" s="14"/>
      <c r="J35" s="14">
        <f t="shared" si="0"/>
        <v>0.12856134954569876</v>
      </c>
      <c r="K35" s="262">
        <f t="shared" si="1"/>
        <v>0.12856134954569876</v>
      </c>
      <c r="L35" s="35">
        <f t="shared" si="2"/>
        <v>0.12856134954569876</v>
      </c>
      <c r="M35" s="25"/>
      <c r="N35" s="14"/>
      <c r="O35" s="14">
        <f>(1+J35)/(1+Prix!J35)-1</f>
        <v>3.477294068922232E-2</v>
      </c>
      <c r="P35" s="14">
        <f>(1+K35)/(1+Prix!K35)-1</f>
        <v>3.477294068922232E-2</v>
      </c>
      <c r="Q35" s="15">
        <f>(1+L35)/(1+Prix!L35)-1</f>
        <v>3.477294068922232E-2</v>
      </c>
    </row>
    <row r="36" spans="2:17" x14ac:dyDescent="0.25">
      <c r="B36" s="22">
        <v>1979</v>
      </c>
      <c r="C36" s="28"/>
      <c r="D36" s="13"/>
      <c r="E36" s="13">
        <v>8736.8280704873232</v>
      </c>
      <c r="F36" s="270">
        <v>8736.8280704873232</v>
      </c>
      <c r="G36" s="29">
        <v>8736.8280704873232</v>
      </c>
      <c r="H36" s="34"/>
      <c r="I36" s="14"/>
      <c r="J36" s="14">
        <f t="shared" si="0"/>
        <v>0.11532021459538599</v>
      </c>
      <c r="K36" s="262">
        <f t="shared" si="1"/>
        <v>0.11532021459538599</v>
      </c>
      <c r="L36" s="35">
        <f t="shared" si="2"/>
        <v>0.11532021459538599</v>
      </c>
      <c r="M36" s="25"/>
      <c r="N36" s="14"/>
      <c r="O36" s="14">
        <f>(1+J36)/(1+Prix!J36)-1</f>
        <v>6.761458432041012E-3</v>
      </c>
      <c r="P36" s="14">
        <f>(1+K36)/(1+Prix!K36)-1</f>
        <v>6.761458432041012E-3</v>
      </c>
      <c r="Q36" s="15">
        <f>(1+L36)/(1+Prix!L36)-1</f>
        <v>6.761458432041012E-3</v>
      </c>
    </row>
    <row r="37" spans="2:17" x14ac:dyDescent="0.25">
      <c r="B37" s="22">
        <v>1980</v>
      </c>
      <c r="C37" s="28"/>
      <c r="D37" s="13"/>
      <c r="E37" s="13">
        <v>9964.9239207360224</v>
      </c>
      <c r="F37" s="270">
        <v>9964.9239207360224</v>
      </c>
      <c r="G37" s="29">
        <v>9964.9239207360224</v>
      </c>
      <c r="H37" s="34"/>
      <c r="I37" s="14"/>
      <c r="J37" s="14">
        <f t="shared" si="0"/>
        <v>0.14056541348194318</v>
      </c>
      <c r="K37" s="262">
        <f t="shared" si="1"/>
        <v>0.14056541348194318</v>
      </c>
      <c r="L37" s="35">
        <f t="shared" si="2"/>
        <v>0.14056541348194318</v>
      </c>
      <c r="M37" s="25"/>
      <c r="N37" s="14"/>
      <c r="O37" s="14">
        <f>(1+J37)/(1+Prix!J37)-1</f>
        <v>4.4946830174033003E-3</v>
      </c>
      <c r="P37" s="14">
        <f>(1+K37)/(1+Prix!K37)-1</f>
        <v>4.4946830174033003E-3</v>
      </c>
      <c r="Q37" s="15">
        <f>(1+L37)/(1+Prix!L37)-1</f>
        <v>4.4946830174033003E-3</v>
      </c>
    </row>
    <row r="38" spans="2:17" x14ac:dyDescent="0.25">
      <c r="B38" s="22">
        <v>1981</v>
      </c>
      <c r="C38" s="28"/>
      <c r="D38" s="13"/>
      <c r="E38" s="13">
        <v>11175.76760840795</v>
      </c>
      <c r="F38" s="270">
        <v>11175.76760840795</v>
      </c>
      <c r="G38" s="29">
        <v>11175.76760840795</v>
      </c>
      <c r="H38" s="34"/>
      <c r="I38" s="14"/>
      <c r="J38" s="14">
        <f t="shared" si="0"/>
        <v>0.12151058024158945</v>
      </c>
      <c r="K38" s="262">
        <f t="shared" si="1"/>
        <v>0.12151058024158945</v>
      </c>
      <c r="L38" s="35">
        <f t="shared" si="2"/>
        <v>0.12151058024158945</v>
      </c>
      <c r="M38" s="25"/>
      <c r="N38" s="14"/>
      <c r="O38" s="14">
        <f>(1+J38)/(1+Prix!J38)-1</f>
        <v>-1.1051214389758535E-2</v>
      </c>
      <c r="P38" s="14">
        <f>(1+K38)/(1+Prix!K38)-1</f>
        <v>-1.1051214389758535E-2</v>
      </c>
      <c r="Q38" s="15">
        <f>(1+L38)/(1+Prix!L38)-1</f>
        <v>-1.1051214389758535E-2</v>
      </c>
    </row>
    <row r="39" spans="2:17" x14ac:dyDescent="0.25">
      <c r="B39" s="22">
        <v>1982</v>
      </c>
      <c r="C39" s="28"/>
      <c r="D39" s="13"/>
      <c r="E39" s="13">
        <v>12676.377118644064</v>
      </c>
      <c r="F39" s="270">
        <v>12676.377118644064</v>
      </c>
      <c r="G39" s="29">
        <v>12676.377118644064</v>
      </c>
      <c r="H39" s="34"/>
      <c r="I39" s="14"/>
      <c r="J39" s="14">
        <f t="shared" si="0"/>
        <v>0.134273507003416</v>
      </c>
      <c r="K39" s="262">
        <f t="shared" si="1"/>
        <v>0.134273507003416</v>
      </c>
      <c r="L39" s="35">
        <f t="shared" si="2"/>
        <v>0.134273507003416</v>
      </c>
      <c r="M39" s="25"/>
      <c r="N39" s="14"/>
      <c r="O39" s="14">
        <f>(1+J39)/(1+Prix!J39)-1</f>
        <v>1.4375058792721163E-2</v>
      </c>
      <c r="P39" s="14">
        <f>(1+K39)/(1+Prix!K39)-1</f>
        <v>1.4375058792721163E-2</v>
      </c>
      <c r="Q39" s="15">
        <f>(1+L39)/(1+Prix!L39)-1</f>
        <v>1.4375058792721163E-2</v>
      </c>
    </row>
    <row r="40" spans="2:17" x14ac:dyDescent="0.25">
      <c r="B40" s="22">
        <v>1983</v>
      </c>
      <c r="C40" s="28"/>
      <c r="D40" s="13"/>
      <c r="E40" s="13">
        <v>13862.382443756323</v>
      </c>
      <c r="F40" s="270">
        <v>13862.382443756323</v>
      </c>
      <c r="G40" s="29">
        <v>13862.382443756323</v>
      </c>
      <c r="H40" s="34"/>
      <c r="I40" s="14"/>
      <c r="J40" s="14">
        <f t="shared" si="0"/>
        <v>9.3560274675633881E-2</v>
      </c>
      <c r="K40" s="262">
        <f t="shared" si="1"/>
        <v>9.3560274675633881E-2</v>
      </c>
      <c r="L40" s="35">
        <f t="shared" si="2"/>
        <v>9.3560274675633881E-2</v>
      </c>
      <c r="M40" s="25"/>
      <c r="N40" s="14"/>
      <c r="O40" s="14">
        <f>(1+J40)/(1+Prix!J40)-1</f>
        <v>-2.4376520290024795E-3</v>
      </c>
      <c r="P40" s="14">
        <f>(1+K40)/(1+Prix!K40)-1</f>
        <v>-2.4376520290024795E-3</v>
      </c>
      <c r="Q40" s="15">
        <f>(1+L40)/(1+Prix!L40)-1</f>
        <v>-2.4376520290024795E-3</v>
      </c>
    </row>
    <row r="41" spans="2:17" x14ac:dyDescent="0.25">
      <c r="B41" s="22">
        <v>1984</v>
      </c>
      <c r="C41" s="28"/>
      <c r="D41" s="13"/>
      <c r="E41" s="13">
        <v>14773.856185939976</v>
      </c>
      <c r="F41" s="270">
        <v>14773.856185939976</v>
      </c>
      <c r="G41" s="29">
        <v>14773.856185939976</v>
      </c>
      <c r="H41" s="34"/>
      <c r="I41" s="14"/>
      <c r="J41" s="14">
        <f t="shared" si="0"/>
        <v>6.5751593990554191E-2</v>
      </c>
      <c r="K41" s="262">
        <f t="shared" si="1"/>
        <v>6.5751593990554191E-2</v>
      </c>
      <c r="L41" s="35">
        <f t="shared" si="2"/>
        <v>6.5751593990554191E-2</v>
      </c>
      <c r="M41" s="25"/>
      <c r="N41" s="14"/>
      <c r="O41" s="14">
        <f>(1+J41)/(1+Prix!J41)-1</f>
        <v>-7.7149174255071173E-3</v>
      </c>
      <c r="P41" s="14">
        <f>(1+K41)/(1+Prix!K41)-1</f>
        <v>-7.7149174255071173E-3</v>
      </c>
      <c r="Q41" s="15">
        <f>(1+L41)/(1+Prix!L41)-1</f>
        <v>-7.7149174255071173E-3</v>
      </c>
    </row>
    <row r="42" spans="2:17" x14ac:dyDescent="0.25">
      <c r="B42" s="22">
        <v>1985</v>
      </c>
      <c r="C42" s="28"/>
      <c r="D42" s="13"/>
      <c r="E42" s="13">
        <v>15641.715510570741</v>
      </c>
      <c r="F42" s="270">
        <v>15641.715510570741</v>
      </c>
      <c r="G42" s="29">
        <v>15641.715510570741</v>
      </c>
      <c r="H42" s="34"/>
      <c r="I42" s="14"/>
      <c r="J42" s="14">
        <f t="shared" si="0"/>
        <v>5.8742911377240192E-2</v>
      </c>
      <c r="K42" s="262">
        <f t="shared" si="1"/>
        <v>5.8742911377240192E-2</v>
      </c>
      <c r="L42" s="35">
        <f t="shared" si="2"/>
        <v>5.8742911377240192E-2</v>
      </c>
      <c r="M42" s="25"/>
      <c r="N42" s="14"/>
      <c r="O42" s="14">
        <f>(1+J42)/(1+Prix!J42)-1</f>
        <v>5.6419255609574392E-4</v>
      </c>
      <c r="P42" s="14">
        <f>(1+K42)/(1+Prix!K42)-1</f>
        <v>5.6419255609574392E-4</v>
      </c>
      <c r="Q42" s="15">
        <f>(1+L42)/(1+Prix!L42)-1</f>
        <v>5.6419255609574392E-4</v>
      </c>
    </row>
    <row r="43" spans="2:17" x14ac:dyDescent="0.25">
      <c r="B43" s="22">
        <v>1986</v>
      </c>
      <c r="C43" s="28"/>
      <c r="D43" s="13"/>
      <c r="E43" s="13">
        <v>16420.360521402086</v>
      </c>
      <c r="F43" s="270">
        <v>16420.360521402086</v>
      </c>
      <c r="G43" s="29">
        <v>16420.360521402086</v>
      </c>
      <c r="H43" s="34"/>
      <c r="I43" s="14"/>
      <c r="J43" s="14">
        <f t="shared" si="0"/>
        <v>4.9780026385541465E-2</v>
      </c>
      <c r="K43" s="262">
        <f t="shared" si="1"/>
        <v>4.9780026385541465E-2</v>
      </c>
      <c r="L43" s="35">
        <f t="shared" si="2"/>
        <v>4.9780026385541465E-2</v>
      </c>
      <c r="M43" s="25"/>
      <c r="N43" s="14"/>
      <c r="O43" s="14">
        <f>(1+J43)/(1+Prix!J43)-1</f>
        <v>2.2568088317308277E-2</v>
      </c>
      <c r="P43" s="14">
        <f>(1+K43)/(1+Prix!K43)-1</f>
        <v>2.2568088317308277E-2</v>
      </c>
      <c r="Q43" s="15">
        <f>(1+L43)/(1+Prix!L43)-1</f>
        <v>2.2568088317308277E-2</v>
      </c>
    </row>
    <row r="44" spans="2:17" x14ac:dyDescent="0.25">
      <c r="B44" s="22">
        <v>1987</v>
      </c>
      <c r="C44" s="28"/>
      <c r="D44" s="13"/>
      <c r="E44" s="13">
        <v>16864.182697578151</v>
      </c>
      <c r="F44" s="270">
        <v>16864.182697578151</v>
      </c>
      <c r="G44" s="29">
        <v>16864.182697578151</v>
      </c>
      <c r="H44" s="34"/>
      <c r="I44" s="14"/>
      <c r="J44" s="14">
        <f t="shared" si="0"/>
        <v>2.7028771725053913E-2</v>
      </c>
      <c r="K44" s="262">
        <f t="shared" si="1"/>
        <v>2.7028771725053913E-2</v>
      </c>
      <c r="L44" s="35">
        <f t="shared" si="2"/>
        <v>2.7028771725053913E-2</v>
      </c>
      <c r="M44" s="25"/>
      <c r="N44" s="14"/>
      <c r="O44" s="14">
        <f>(1+J44)/(1+Prix!J44)-1</f>
        <v>-4.3116950361381523E-3</v>
      </c>
      <c r="P44" s="14">
        <f>(1+K44)/(1+Prix!K44)-1</f>
        <v>-4.3116950361381523E-3</v>
      </c>
      <c r="Q44" s="15">
        <f>(1+L44)/(1+Prix!L44)-1</f>
        <v>-4.3116950361381523E-3</v>
      </c>
    </row>
    <row r="45" spans="2:17" x14ac:dyDescent="0.25">
      <c r="B45" s="22">
        <v>1988</v>
      </c>
      <c r="C45" s="28"/>
      <c r="D45" s="13"/>
      <c r="E45" s="13">
        <v>17625.230138604231</v>
      </c>
      <c r="F45" s="270">
        <v>17625.230138604231</v>
      </c>
      <c r="G45" s="29">
        <v>17625.230138604231</v>
      </c>
      <c r="H45" s="34"/>
      <c r="I45" s="14"/>
      <c r="J45" s="14">
        <f t="shared" si="0"/>
        <v>4.5128035830362068E-2</v>
      </c>
      <c r="K45" s="262">
        <f t="shared" si="1"/>
        <v>4.5128035830362068E-2</v>
      </c>
      <c r="L45" s="35">
        <f t="shared" si="2"/>
        <v>4.5128035830362068E-2</v>
      </c>
      <c r="M45" s="25"/>
      <c r="N45" s="14"/>
      <c r="O45" s="14">
        <f>(1+J45)/(1+Prix!J45)-1</f>
        <v>1.7725187282450205E-2</v>
      </c>
      <c r="P45" s="14">
        <f>(1+K45)/(1+Prix!K45)-1</f>
        <v>1.7725187282450205E-2</v>
      </c>
      <c r="Q45" s="15">
        <f>(1+L45)/(1+Prix!L45)-1</f>
        <v>1.7725187282450205E-2</v>
      </c>
    </row>
    <row r="46" spans="2:17" x14ac:dyDescent="0.25">
      <c r="B46" s="22">
        <v>1989</v>
      </c>
      <c r="C46" s="28"/>
      <c r="D46" s="13"/>
      <c r="E46" s="13">
        <v>18566.838210820082</v>
      </c>
      <c r="F46" s="270">
        <v>18566.838210820082</v>
      </c>
      <c r="G46" s="29">
        <v>18566.838210820082</v>
      </c>
      <c r="H46" s="34"/>
      <c r="I46" s="14"/>
      <c r="J46" s="14">
        <f t="shared" si="0"/>
        <v>5.3423873890501072E-2</v>
      </c>
      <c r="K46" s="262">
        <f t="shared" si="1"/>
        <v>5.3423873890501072E-2</v>
      </c>
      <c r="L46" s="35">
        <f t="shared" si="2"/>
        <v>5.3423873890501072E-2</v>
      </c>
      <c r="M46" s="25"/>
      <c r="N46" s="14"/>
      <c r="O46" s="14">
        <f>(1+J46)/(1+Prix!J46)-1</f>
        <v>1.6747919998914451E-2</v>
      </c>
      <c r="P46" s="14">
        <f>(1+K46)/(1+Prix!K46)-1</f>
        <v>1.6747919998914451E-2</v>
      </c>
      <c r="Q46" s="15">
        <f>(1+L46)/(1+Prix!L46)-1</f>
        <v>1.6747919998914451E-2</v>
      </c>
    </row>
    <row r="47" spans="2:17" x14ac:dyDescent="0.25">
      <c r="B47" s="22">
        <v>1990</v>
      </c>
      <c r="C47" s="28"/>
      <c r="D47" s="13"/>
      <c r="E47" s="13">
        <v>19628.451946536319</v>
      </c>
      <c r="F47" s="270">
        <v>19628.451946536319</v>
      </c>
      <c r="G47" s="29">
        <v>19628.451946536319</v>
      </c>
      <c r="H47" s="34"/>
      <c r="I47" s="14"/>
      <c r="J47" s="14">
        <f t="shared" si="0"/>
        <v>5.7177949398921735E-2</v>
      </c>
      <c r="K47" s="262">
        <f t="shared" si="1"/>
        <v>5.7177949398921735E-2</v>
      </c>
      <c r="L47" s="35">
        <f t="shared" si="2"/>
        <v>5.7177949398921735E-2</v>
      </c>
      <c r="M47" s="25"/>
      <c r="N47" s="14"/>
      <c r="O47" s="14">
        <f>(1+J47)/(1+Prix!J47)-1</f>
        <v>2.2670657282042983E-2</v>
      </c>
      <c r="P47" s="14">
        <f>(1+K47)/(1+Prix!K47)-1</f>
        <v>2.2670657282042983E-2</v>
      </c>
      <c r="Q47" s="15">
        <f>(1+L47)/(1+Prix!L47)-1</f>
        <v>2.2670657282042983E-2</v>
      </c>
    </row>
    <row r="48" spans="2:17" x14ac:dyDescent="0.25">
      <c r="B48" s="22">
        <v>1991</v>
      </c>
      <c r="C48" s="28"/>
      <c r="D48" s="13"/>
      <c r="E48" s="13">
        <v>20379.911264065322</v>
      </c>
      <c r="F48" s="270">
        <v>20379.911264065322</v>
      </c>
      <c r="G48" s="29">
        <v>20379.911264065322</v>
      </c>
      <c r="H48" s="34"/>
      <c r="I48" s="14"/>
      <c r="J48" s="14">
        <f t="shared" si="0"/>
        <v>3.8284186627443484E-2</v>
      </c>
      <c r="K48" s="262">
        <f t="shared" si="1"/>
        <v>3.8284186627443484E-2</v>
      </c>
      <c r="L48" s="35">
        <f t="shared" si="2"/>
        <v>3.8284186627443484E-2</v>
      </c>
      <c r="M48" s="25"/>
      <c r="N48" s="14"/>
      <c r="O48" s="14">
        <f>(1+J48)/(1+Prix!J48)-1</f>
        <v>5.4648588892198813E-3</v>
      </c>
      <c r="P48" s="14">
        <f>(1+K48)/(1+Prix!K48)-1</f>
        <v>5.4648588892198813E-3</v>
      </c>
      <c r="Q48" s="15">
        <f>(1+L48)/(1+Prix!L48)-1</f>
        <v>5.4648588892198813E-3</v>
      </c>
    </row>
    <row r="49" spans="2:17" x14ac:dyDescent="0.25">
      <c r="B49" s="22">
        <v>1992</v>
      </c>
      <c r="C49" s="28"/>
      <c r="D49" s="13"/>
      <c r="E49" s="13">
        <v>21099.623262680947</v>
      </c>
      <c r="F49" s="270">
        <v>21099.623262680947</v>
      </c>
      <c r="G49" s="29">
        <v>21099.623262680947</v>
      </c>
      <c r="H49" s="34"/>
      <c r="I49" s="14"/>
      <c r="J49" s="14">
        <f t="shared" si="0"/>
        <v>3.5314775873663828E-2</v>
      </c>
      <c r="K49" s="262">
        <f t="shared" si="1"/>
        <v>3.5314775873663828E-2</v>
      </c>
      <c r="L49" s="35">
        <f t="shared" si="2"/>
        <v>3.5314775873663828E-2</v>
      </c>
      <c r="M49" s="25"/>
      <c r="N49" s="14"/>
      <c r="O49" s="14">
        <f>(1+J49)/(1+Prix!J49)-1</f>
        <v>1.2049275292232986E-2</v>
      </c>
      <c r="P49" s="14">
        <f>(1+K49)/(1+Prix!K49)-1</f>
        <v>1.2049275292232986E-2</v>
      </c>
      <c r="Q49" s="15">
        <f>(1+L49)/(1+Prix!L49)-1</f>
        <v>1.2049275292232986E-2</v>
      </c>
    </row>
    <row r="50" spans="2:17" x14ac:dyDescent="0.25">
      <c r="B50" s="22">
        <v>1993</v>
      </c>
      <c r="C50" s="28"/>
      <c r="D50" s="13"/>
      <c r="E50" s="13">
        <v>21499.083181958395</v>
      </c>
      <c r="F50" s="270">
        <v>21499.083181958395</v>
      </c>
      <c r="G50" s="29">
        <v>21499.083181958395</v>
      </c>
      <c r="H50" s="34"/>
      <c r="I50" s="14"/>
      <c r="J50" s="14">
        <f t="shared" si="0"/>
        <v>1.893208775836186E-2</v>
      </c>
      <c r="K50" s="262">
        <f t="shared" si="1"/>
        <v>1.893208775836186E-2</v>
      </c>
      <c r="L50" s="35">
        <f t="shared" si="2"/>
        <v>1.893208775836186E-2</v>
      </c>
      <c r="M50" s="25"/>
      <c r="N50" s="14"/>
      <c r="O50" s="14">
        <f>(1+J50)/(1+Prix!J50)-1</f>
        <v>-2.0912703109302599E-3</v>
      </c>
      <c r="P50" s="14">
        <f>(1+K50)/(1+Prix!K50)-1</f>
        <v>-2.0912703109302599E-3</v>
      </c>
      <c r="Q50" s="15">
        <f>(1+L50)/(1+Prix!L50)-1</f>
        <v>-2.0912703109302599E-3</v>
      </c>
    </row>
    <row r="51" spans="2:17" x14ac:dyDescent="0.25">
      <c r="B51" s="22">
        <v>1994</v>
      </c>
      <c r="C51" s="28"/>
      <c r="D51" s="13"/>
      <c r="E51" s="13">
        <v>21857.755168123796</v>
      </c>
      <c r="F51" s="270">
        <v>21857.755168123796</v>
      </c>
      <c r="G51" s="29">
        <v>21857.755168123796</v>
      </c>
      <c r="H51" s="34"/>
      <c r="I51" s="14"/>
      <c r="J51" s="14">
        <f t="shared" si="0"/>
        <v>1.6683129374855943E-2</v>
      </c>
      <c r="K51" s="262">
        <f t="shared" si="1"/>
        <v>1.6683129374855943E-2</v>
      </c>
      <c r="L51" s="35">
        <f t="shared" si="2"/>
        <v>1.6683129374855943E-2</v>
      </c>
      <c r="M51" s="25"/>
      <c r="N51" s="14"/>
      <c r="O51" s="14">
        <f>(1+J51)/(1+Prix!J51)-1</f>
        <v>1.7406638094752402E-4</v>
      </c>
      <c r="P51" s="14">
        <f>(1+K51)/(1+Prix!K51)-1</f>
        <v>1.7406638094752402E-4</v>
      </c>
      <c r="Q51" s="15">
        <f>(1+L51)/(1+Prix!L51)-1</f>
        <v>1.7406638094752402E-4</v>
      </c>
    </row>
    <row r="52" spans="2:17" x14ac:dyDescent="0.25">
      <c r="B52" s="22">
        <v>1995</v>
      </c>
      <c r="C52" s="28"/>
      <c r="D52" s="13"/>
      <c r="E52" s="13">
        <v>22413.966160022945</v>
      </c>
      <c r="F52" s="270">
        <v>22413.966160022945</v>
      </c>
      <c r="G52" s="29">
        <v>22413.966160022945</v>
      </c>
      <c r="H52" s="34"/>
      <c r="I52" s="14"/>
      <c r="J52" s="14">
        <f t="shared" si="0"/>
        <v>2.5446848847053394E-2</v>
      </c>
      <c r="K52" s="262">
        <f t="shared" si="1"/>
        <v>2.5446848847053394E-2</v>
      </c>
      <c r="L52" s="35">
        <f t="shared" si="2"/>
        <v>2.5446848847053394E-2</v>
      </c>
      <c r="M52" s="25"/>
      <c r="N52" s="14"/>
      <c r="O52" s="14">
        <f>(1+J52)/(1+Prix!J52)-1</f>
        <v>6.3814359866831705E-3</v>
      </c>
      <c r="P52" s="14">
        <f>(1+K52)/(1+Prix!K52)-1</f>
        <v>6.3814359866831705E-3</v>
      </c>
      <c r="Q52" s="15">
        <f>(1+L52)/(1+Prix!L52)-1</f>
        <v>6.3814359866831705E-3</v>
      </c>
    </row>
    <row r="53" spans="2:17" x14ac:dyDescent="0.25">
      <c r="B53" s="22">
        <v>1996</v>
      </c>
      <c r="C53" s="28"/>
      <c r="D53" s="13"/>
      <c r="E53" s="13">
        <v>22938.873050477949</v>
      </c>
      <c r="F53" s="270">
        <v>22938.873050477949</v>
      </c>
      <c r="G53" s="29">
        <v>22938.873050477949</v>
      </c>
      <c r="H53" s="34"/>
      <c r="I53" s="14"/>
      <c r="J53" s="14">
        <f t="shared" si="0"/>
        <v>2.3418741989144953E-2</v>
      </c>
      <c r="K53" s="262">
        <f t="shared" si="1"/>
        <v>2.3418741989144953E-2</v>
      </c>
      <c r="L53" s="35">
        <f t="shared" si="2"/>
        <v>2.3418741989144953E-2</v>
      </c>
      <c r="M53" s="25"/>
      <c r="N53" s="14"/>
      <c r="O53" s="14">
        <f>(1+J53)/(1+Prix!J53)-1</f>
        <v>3.4300946846694824E-3</v>
      </c>
      <c r="P53" s="14">
        <f>(1+K53)/(1+Prix!K53)-1</f>
        <v>3.4300946846694824E-3</v>
      </c>
      <c r="Q53" s="15">
        <f>(1+L53)/(1+Prix!L53)-1</f>
        <v>3.4300946846694824E-3</v>
      </c>
    </row>
    <row r="54" spans="2:17" x14ac:dyDescent="0.25">
      <c r="B54" s="22">
        <v>1997</v>
      </c>
      <c r="C54" s="28"/>
      <c r="D54" s="13"/>
      <c r="E54" s="13">
        <v>23280.102828191233</v>
      </c>
      <c r="F54" s="270">
        <v>23280.102828191233</v>
      </c>
      <c r="G54" s="29">
        <v>23280.102828191233</v>
      </c>
      <c r="H54" s="34"/>
      <c r="I54" s="14"/>
      <c r="J54" s="14">
        <f t="shared" si="0"/>
        <v>1.4875612108859571E-2</v>
      </c>
      <c r="K54" s="262">
        <f t="shared" si="1"/>
        <v>1.4875612108859571E-2</v>
      </c>
      <c r="L54" s="35">
        <f t="shared" si="2"/>
        <v>1.4875612108859571E-2</v>
      </c>
      <c r="M54" s="25"/>
      <c r="N54" s="14"/>
      <c r="O54" s="14">
        <f>(1+J54)/(1+Prix!J54)-1</f>
        <v>3.1202961384866335E-3</v>
      </c>
      <c r="P54" s="14">
        <f>(1+K54)/(1+Prix!K54)-1</f>
        <v>3.1202961384866335E-3</v>
      </c>
      <c r="Q54" s="15">
        <f>(1+L54)/(1+Prix!L54)-1</f>
        <v>3.1202961384866335E-3</v>
      </c>
    </row>
    <row r="55" spans="2:17" x14ac:dyDescent="0.25">
      <c r="B55" s="22">
        <v>1998</v>
      </c>
      <c r="C55" s="28"/>
      <c r="D55" s="13"/>
      <c r="E55" s="13">
        <v>23736.500020439031</v>
      </c>
      <c r="F55" s="270">
        <v>23736.500020439031</v>
      </c>
      <c r="G55" s="29">
        <v>23736.500020439031</v>
      </c>
      <c r="H55" s="34"/>
      <c r="I55" s="14"/>
      <c r="J55" s="14">
        <f t="shared" si="0"/>
        <v>1.9604603794753039E-2</v>
      </c>
      <c r="K55" s="262">
        <f t="shared" si="1"/>
        <v>1.9604603794753039E-2</v>
      </c>
      <c r="L55" s="35">
        <f t="shared" si="2"/>
        <v>1.9604603794753039E-2</v>
      </c>
      <c r="M55" s="25"/>
      <c r="N55" s="14"/>
      <c r="O55" s="14">
        <f>(1+J55)/(1+Prix!J55)-1</f>
        <v>1.3085392773047433E-2</v>
      </c>
      <c r="P55" s="14">
        <f>(1+K55)/(1+Prix!K55)-1</f>
        <v>1.3085392773047433E-2</v>
      </c>
      <c r="Q55" s="15">
        <f>(1+L55)/(1+Prix!L55)-1</f>
        <v>1.3085392773047433E-2</v>
      </c>
    </row>
    <row r="56" spans="2:17" x14ac:dyDescent="0.25">
      <c r="B56" s="22">
        <v>1999</v>
      </c>
      <c r="C56" s="28"/>
      <c r="D56" s="13"/>
      <c r="E56" s="13">
        <v>24336.506036116927</v>
      </c>
      <c r="F56" s="270">
        <v>24336.506036116927</v>
      </c>
      <c r="G56" s="29">
        <v>24336.506036116927</v>
      </c>
      <c r="H56" s="34"/>
      <c r="I56" s="14"/>
      <c r="J56" s="14">
        <f t="shared" si="0"/>
        <v>2.5277779586764915E-2</v>
      </c>
      <c r="K56" s="262">
        <f t="shared" si="1"/>
        <v>2.5277779586764915E-2</v>
      </c>
      <c r="L56" s="35">
        <f t="shared" si="2"/>
        <v>2.5277779586764915E-2</v>
      </c>
      <c r="M56" s="25"/>
      <c r="N56" s="14"/>
      <c r="O56" s="14">
        <f>(1+J56)/(1+Prix!J56)-1</f>
        <v>2.0060080962913895E-2</v>
      </c>
      <c r="P56" s="14">
        <f>(1+K56)/(1+Prix!K56)-1</f>
        <v>2.0060080962913895E-2</v>
      </c>
      <c r="Q56" s="15">
        <f>(1+L56)/(1+Prix!L56)-1</f>
        <v>2.0060080962913895E-2</v>
      </c>
    </row>
    <row r="57" spans="2:17" x14ac:dyDescent="0.25">
      <c r="B57" s="22">
        <v>2000</v>
      </c>
      <c r="C57" s="28"/>
      <c r="D57" s="13"/>
      <c r="E57" s="13">
        <v>25211.856984371047</v>
      </c>
      <c r="F57" s="270">
        <v>25211.856984371047</v>
      </c>
      <c r="G57" s="29">
        <v>25211.856984371047</v>
      </c>
      <c r="H57" s="34"/>
      <c r="I57" s="14"/>
      <c r="J57" s="14">
        <f t="shared" si="0"/>
        <v>3.5968636868211279E-2</v>
      </c>
      <c r="K57" s="262">
        <f t="shared" si="1"/>
        <v>3.5968636868211279E-2</v>
      </c>
      <c r="L57" s="35">
        <f t="shared" si="2"/>
        <v>3.5968636868211279E-2</v>
      </c>
      <c r="M57" s="25"/>
      <c r="N57" s="14"/>
      <c r="O57" s="14">
        <f>(1+J57)/(1+Prix!J57)-1</f>
        <v>1.9113077069353945E-2</v>
      </c>
      <c r="P57" s="14">
        <f>(1+K57)/(1+Prix!K57)-1</f>
        <v>1.9113077069353945E-2</v>
      </c>
      <c r="Q57" s="15">
        <f>(1+L57)/(1+Prix!L57)-1</f>
        <v>1.9113077069353945E-2</v>
      </c>
    </row>
    <row r="58" spans="2:17" x14ac:dyDescent="0.25">
      <c r="B58" s="22">
        <v>2001</v>
      </c>
      <c r="C58" s="28"/>
      <c r="D58" s="13"/>
      <c r="E58" s="13">
        <v>26038.205756958272</v>
      </c>
      <c r="F58" s="270">
        <v>26038.205756958272</v>
      </c>
      <c r="G58" s="29">
        <v>26038.205756958272</v>
      </c>
      <c r="H58" s="34"/>
      <c r="I58" s="14"/>
      <c r="J58" s="14">
        <f t="shared" si="0"/>
        <v>3.2776196259540979E-2</v>
      </c>
      <c r="K58" s="262">
        <f t="shared" si="1"/>
        <v>3.2776196259540979E-2</v>
      </c>
      <c r="L58" s="35">
        <f t="shared" si="2"/>
        <v>3.2776196259540979E-2</v>
      </c>
      <c r="M58" s="25"/>
      <c r="N58" s="14"/>
      <c r="O58" s="14">
        <f>(1+J58)/(1+Prix!J58)-1</f>
        <v>1.6241601984449794E-2</v>
      </c>
      <c r="P58" s="14">
        <f>(1+K58)/(1+Prix!K58)-1</f>
        <v>1.6241601984449794E-2</v>
      </c>
      <c r="Q58" s="15">
        <f>(1+L58)/(1+Prix!L58)-1</f>
        <v>1.6241601984449794E-2</v>
      </c>
    </row>
    <row r="59" spans="2:17" x14ac:dyDescent="0.25">
      <c r="B59" s="22">
        <v>2002</v>
      </c>
      <c r="C59" s="28"/>
      <c r="D59" s="13"/>
      <c r="E59" s="13">
        <v>26976.741521977368</v>
      </c>
      <c r="F59" s="270">
        <v>26976.741521977368</v>
      </c>
      <c r="G59" s="29">
        <v>26976.741521977368</v>
      </c>
      <c r="H59" s="34"/>
      <c r="I59" s="14"/>
      <c r="J59" s="14">
        <f t="shared" si="0"/>
        <v>3.6044563660777129E-2</v>
      </c>
      <c r="K59" s="262">
        <f t="shared" si="1"/>
        <v>3.6044563660777129E-2</v>
      </c>
      <c r="L59" s="35">
        <f t="shared" si="2"/>
        <v>3.6044563660777129E-2</v>
      </c>
      <c r="M59" s="25"/>
      <c r="N59" s="14"/>
      <c r="O59" s="14">
        <f>(1+J59)/(1+Prix!J59)-1</f>
        <v>1.6024378855737931E-2</v>
      </c>
      <c r="P59" s="14">
        <f>(1+K59)/(1+Prix!K59)-1</f>
        <v>1.6024378855737931E-2</v>
      </c>
      <c r="Q59" s="15">
        <f>(1+L59)/(1+Prix!L59)-1</f>
        <v>1.6024378855737931E-2</v>
      </c>
    </row>
    <row r="60" spans="2:17" x14ac:dyDescent="0.25">
      <c r="B60" s="22">
        <v>2003</v>
      </c>
      <c r="C60" s="28"/>
      <c r="D60" s="13"/>
      <c r="E60" s="13">
        <v>27637.800986364953</v>
      </c>
      <c r="F60" s="270">
        <v>27637.800986364953</v>
      </c>
      <c r="G60" s="29">
        <v>27637.800986364953</v>
      </c>
      <c r="H60" s="34"/>
      <c r="I60" s="14"/>
      <c r="J60" s="14">
        <f t="shared" si="0"/>
        <v>2.4504792910182704E-2</v>
      </c>
      <c r="K60" s="262">
        <f t="shared" si="1"/>
        <v>2.4504792910182704E-2</v>
      </c>
      <c r="L60" s="35">
        <f t="shared" si="2"/>
        <v>2.4504792910182704E-2</v>
      </c>
      <c r="M60" s="25"/>
      <c r="N60" s="14"/>
      <c r="O60" s="14">
        <f>(1+J60)/(1+Prix!J60)-1</f>
        <v>3.8934538812203101E-3</v>
      </c>
      <c r="P60" s="14">
        <f>(1+K60)/(1+Prix!K60)-1</f>
        <v>3.8934538812203101E-3</v>
      </c>
      <c r="Q60" s="15">
        <f>(1+L60)/(1+Prix!L60)-1</f>
        <v>3.8934538812203101E-3</v>
      </c>
    </row>
    <row r="61" spans="2:17" x14ac:dyDescent="0.25">
      <c r="B61" s="22">
        <v>2004</v>
      </c>
      <c r="C61" s="28"/>
      <c r="D61" s="13"/>
      <c r="E61" s="13">
        <v>28595.820435796952</v>
      </c>
      <c r="F61" s="270">
        <v>28595.820435796952</v>
      </c>
      <c r="G61" s="29">
        <v>28595.820435796952</v>
      </c>
      <c r="H61" s="34"/>
      <c r="I61" s="14"/>
      <c r="J61" s="14">
        <f t="shared" si="0"/>
        <v>3.466337462610114E-2</v>
      </c>
      <c r="K61" s="262">
        <f t="shared" si="1"/>
        <v>3.466337462610114E-2</v>
      </c>
      <c r="L61" s="35">
        <f t="shared" si="2"/>
        <v>3.466337462610114E-2</v>
      </c>
      <c r="M61" s="25"/>
      <c r="N61" s="14"/>
      <c r="O61" s="14">
        <f>(1+J61)/(1+Prix!J61)-1</f>
        <v>1.3082910265417746E-2</v>
      </c>
      <c r="P61" s="14">
        <f>(1+K61)/(1+Prix!K61)-1</f>
        <v>1.3082910265417746E-2</v>
      </c>
      <c r="Q61" s="15">
        <f>(1+L61)/(1+Prix!L61)-1</f>
        <v>1.3082910265417746E-2</v>
      </c>
    </row>
    <row r="62" spans="2:17" x14ac:dyDescent="0.25">
      <c r="B62" s="22">
        <v>2005</v>
      </c>
      <c r="C62" s="28"/>
      <c r="D62" s="13"/>
      <c r="E62" s="13">
        <v>29363.050572815311</v>
      </c>
      <c r="F62" s="270">
        <v>29363.050572815311</v>
      </c>
      <c r="G62" s="29">
        <v>29363.050572815311</v>
      </c>
      <c r="H62" s="34"/>
      <c r="I62" s="14"/>
      <c r="J62" s="14">
        <f t="shared" si="0"/>
        <v>2.6830149487787391E-2</v>
      </c>
      <c r="K62" s="262">
        <f t="shared" si="1"/>
        <v>2.6830149487787391E-2</v>
      </c>
      <c r="L62" s="35">
        <f t="shared" si="2"/>
        <v>2.6830149487787391E-2</v>
      </c>
      <c r="M62" s="25"/>
      <c r="N62" s="14"/>
      <c r="O62" s="14">
        <f>(1+J62)/(1+Prix!J62)-1</f>
        <v>8.1392707712859558E-3</v>
      </c>
      <c r="P62" s="14">
        <f>(1+K62)/(1+Prix!K62)-1</f>
        <v>8.1392707712859558E-3</v>
      </c>
      <c r="Q62" s="15">
        <f>(1+L62)/(1+Prix!L62)-1</f>
        <v>8.1392707712859558E-3</v>
      </c>
    </row>
    <row r="63" spans="2:17" x14ac:dyDescent="0.25">
      <c r="B63" s="22">
        <v>2006</v>
      </c>
      <c r="C63" s="28"/>
      <c r="D63" s="13"/>
      <c r="E63" s="13">
        <v>30343.828059755153</v>
      </c>
      <c r="F63" s="270">
        <v>30343.828059755153</v>
      </c>
      <c r="G63" s="29">
        <v>30343.828059755153</v>
      </c>
      <c r="H63" s="34"/>
      <c r="I63" s="14"/>
      <c r="J63" s="14">
        <f t="shared" si="0"/>
        <v>3.3401757235941298E-2</v>
      </c>
      <c r="K63" s="262">
        <f t="shared" si="1"/>
        <v>3.3401757235941298E-2</v>
      </c>
      <c r="L63" s="35">
        <f t="shared" si="2"/>
        <v>3.3401757235941298E-2</v>
      </c>
      <c r="M63" s="25"/>
      <c r="N63" s="14"/>
      <c r="O63" s="14">
        <f>(1+J63)/(1+Prix!J63)-1</f>
        <v>1.6858999899689309E-2</v>
      </c>
      <c r="P63" s="14">
        <f>(1+K63)/(1+Prix!K63)-1</f>
        <v>1.6858999899689309E-2</v>
      </c>
      <c r="Q63" s="15">
        <f>(1+L63)/(1+Prix!L63)-1</f>
        <v>1.6858999899689309E-2</v>
      </c>
    </row>
    <row r="64" spans="2:17" x14ac:dyDescent="0.25">
      <c r="B64" s="22">
        <v>2007</v>
      </c>
      <c r="C64" s="28"/>
      <c r="D64" s="13"/>
      <c r="E64" s="13">
        <v>31104.897118430086</v>
      </c>
      <c r="F64" s="270">
        <v>31104.897118430086</v>
      </c>
      <c r="G64" s="29">
        <v>31104.897118430086</v>
      </c>
      <c r="H64" s="34"/>
      <c r="I64" s="14"/>
      <c r="J64" s="14">
        <f t="shared" si="0"/>
        <v>2.5081511046535887E-2</v>
      </c>
      <c r="K64" s="262">
        <f t="shared" si="1"/>
        <v>2.5081511046535887E-2</v>
      </c>
      <c r="L64" s="35">
        <f t="shared" si="2"/>
        <v>2.5081511046535887E-2</v>
      </c>
      <c r="M64" s="25"/>
      <c r="N64" s="14"/>
      <c r="O64" s="14">
        <f>(1+J64)/(1+Prix!J64)-1</f>
        <v>1.0043364017064293E-2</v>
      </c>
      <c r="P64" s="14">
        <f>(1+K64)/(1+Prix!K64)-1</f>
        <v>1.0043364017064293E-2</v>
      </c>
      <c r="Q64" s="15">
        <f>(1+L64)/(1+Prix!L64)-1</f>
        <v>1.0043364017064293E-2</v>
      </c>
    </row>
    <row r="65" spans="2:17" x14ac:dyDescent="0.25">
      <c r="B65" s="22">
        <v>2008</v>
      </c>
      <c r="C65" s="28"/>
      <c r="D65" s="13"/>
      <c r="E65" s="13">
        <v>31838.655770819943</v>
      </c>
      <c r="F65" s="270">
        <v>31838.655770819943</v>
      </c>
      <c r="G65" s="29">
        <v>31838.655770819943</v>
      </c>
      <c r="H65" s="34"/>
      <c r="I65" s="14"/>
      <c r="J65" s="14">
        <f t="shared" si="0"/>
        <v>2.3589811263355465E-2</v>
      </c>
      <c r="K65" s="262">
        <f t="shared" si="1"/>
        <v>2.3589811263355465E-2</v>
      </c>
      <c r="L65" s="35">
        <f t="shared" si="2"/>
        <v>2.3589811263355465E-2</v>
      </c>
      <c r="M65" s="25"/>
      <c r="N65" s="14"/>
      <c r="O65" s="14">
        <f>(1+J65)/(1+Prix!J65)-1</f>
        <v>-4.41312853625353E-3</v>
      </c>
      <c r="P65" s="14">
        <f>(1+K65)/(1+Prix!K65)-1</f>
        <v>-4.41312853625353E-3</v>
      </c>
      <c r="Q65" s="15">
        <f>(1+L65)/(1+Prix!L65)-1</f>
        <v>-4.41312853625353E-3</v>
      </c>
    </row>
    <row r="66" spans="2:17" x14ac:dyDescent="0.25">
      <c r="B66" s="22">
        <v>2009</v>
      </c>
      <c r="C66" s="28"/>
      <c r="D66" s="13"/>
      <c r="E66" s="13">
        <v>31892.520327015151</v>
      </c>
      <c r="F66" s="270">
        <v>31892.520327015151</v>
      </c>
      <c r="G66" s="29">
        <v>31892.520327015151</v>
      </c>
      <c r="H66" s="34"/>
      <c r="I66" s="14"/>
      <c r="J66" s="14">
        <f t="shared" si="0"/>
        <v>1.6917974358883203E-3</v>
      </c>
      <c r="K66" s="262">
        <f t="shared" si="1"/>
        <v>1.6917974358883203E-3</v>
      </c>
      <c r="L66" s="35">
        <f t="shared" si="2"/>
        <v>1.6917974358883203E-3</v>
      </c>
      <c r="M66" s="25"/>
      <c r="N66" s="14"/>
      <c r="O66" s="14">
        <f>(1+J66)/(1+Prix!J66)-1</f>
        <v>8.3280564904208987E-4</v>
      </c>
      <c r="P66" s="14">
        <f>(1+K66)/(1+Prix!K66)-1</f>
        <v>8.3280564904208987E-4</v>
      </c>
      <c r="Q66" s="15">
        <f>(1+L66)/(1+Prix!L66)-1</f>
        <v>8.3280564904208987E-4</v>
      </c>
    </row>
    <row r="67" spans="2:17" x14ac:dyDescent="0.25">
      <c r="B67" s="22">
        <v>2010</v>
      </c>
      <c r="C67" s="28"/>
      <c r="D67" s="13"/>
      <c r="E67" s="13">
        <v>32654.490264692024</v>
      </c>
      <c r="F67" s="270">
        <v>32654.490264692024</v>
      </c>
      <c r="G67" s="29">
        <v>32654.490264692024</v>
      </c>
      <c r="H67" s="34"/>
      <c r="I67" s="14"/>
      <c r="J67" s="14">
        <f t="shared" si="0"/>
        <v>2.389180691472137E-2</v>
      </c>
      <c r="K67" s="262">
        <f t="shared" si="1"/>
        <v>2.389180691472137E-2</v>
      </c>
      <c r="L67" s="35">
        <f t="shared" si="2"/>
        <v>2.389180691472137E-2</v>
      </c>
      <c r="M67" s="25"/>
      <c r="N67" s="14"/>
      <c r="O67" s="14">
        <f>(1+J67)/(1+Prix!J67)-1</f>
        <v>8.5404568374445322E-3</v>
      </c>
      <c r="P67" s="14">
        <f>(1+K67)/(1+Prix!K67)-1</f>
        <v>8.5404568374445322E-3</v>
      </c>
      <c r="Q67" s="15">
        <f>(1+L67)/(1+Prix!L67)-1</f>
        <v>8.5404568374445322E-3</v>
      </c>
    </row>
    <row r="68" spans="2:17" x14ac:dyDescent="0.25">
      <c r="B68" s="22">
        <v>2011</v>
      </c>
      <c r="C68" s="28"/>
      <c r="D68" s="13"/>
      <c r="E68" s="13">
        <v>33148.705975931298</v>
      </c>
      <c r="F68" s="270">
        <v>33148.705975931298</v>
      </c>
      <c r="G68" s="29">
        <v>33148.705975931298</v>
      </c>
      <c r="H68" s="34"/>
      <c r="I68" s="14"/>
      <c r="J68" s="14">
        <f t="shared" si="0"/>
        <v>1.5134693796572618E-2</v>
      </c>
      <c r="K68" s="262">
        <f t="shared" si="1"/>
        <v>1.5134693796572618E-2</v>
      </c>
      <c r="L68" s="35">
        <f t="shared" si="2"/>
        <v>1.5134693796572618E-2</v>
      </c>
      <c r="M68" s="25"/>
      <c r="N68" s="14"/>
      <c r="O68" s="14">
        <f>(1+J68)/(1+Prix!J68)-1</f>
        <v>-5.8586821479331697E-3</v>
      </c>
      <c r="P68" s="14">
        <f>(1+K68)/(1+Prix!K68)-1</f>
        <v>-5.8586821479331697E-3</v>
      </c>
      <c r="Q68" s="15">
        <f>(1+L68)/(1+Prix!L68)-1</f>
        <v>-5.8586821479331697E-3</v>
      </c>
    </row>
    <row r="69" spans="2:17" x14ac:dyDescent="0.25">
      <c r="B69" s="22">
        <v>2012</v>
      </c>
      <c r="C69" s="28"/>
      <c r="D69" s="13"/>
      <c r="E69" s="13">
        <v>33593.779813012785</v>
      </c>
      <c r="F69" s="270">
        <v>33593.779813012785</v>
      </c>
      <c r="G69" s="29">
        <v>33593.779813012785</v>
      </c>
      <c r="H69" s="34"/>
      <c r="I69" s="14"/>
      <c r="J69" s="14">
        <f t="shared" si="0"/>
        <v>1.3426582546077315E-2</v>
      </c>
      <c r="K69" s="262">
        <f t="shared" si="1"/>
        <v>1.3426582546077315E-2</v>
      </c>
      <c r="L69" s="35">
        <f t="shared" si="2"/>
        <v>1.3426582546077315E-2</v>
      </c>
      <c r="M69" s="25"/>
      <c r="N69" s="14"/>
      <c r="O69" s="14">
        <f>(1+J69)/(1+Prix!J69)-1</f>
        <v>-5.9991399794002698E-3</v>
      </c>
      <c r="P69" s="14">
        <f>(1+K69)/(1+Prix!K69)-1</f>
        <v>-5.9991399794002698E-3</v>
      </c>
      <c r="Q69" s="15">
        <f>(1+L69)/(1+Prix!L69)-1</f>
        <v>-5.9991399794002698E-3</v>
      </c>
    </row>
    <row r="70" spans="2:17" x14ac:dyDescent="0.25">
      <c r="B70" s="22">
        <v>2013</v>
      </c>
      <c r="C70" s="28"/>
      <c r="D70" s="13"/>
      <c r="E70" s="13">
        <v>33853.932049324118</v>
      </c>
      <c r="F70" s="270">
        <v>33853.932049324118</v>
      </c>
      <c r="G70" s="29">
        <v>33853.932049324118</v>
      </c>
      <c r="H70" s="34"/>
      <c r="I70" s="14"/>
      <c r="J70" s="14">
        <f t="shared" si="0"/>
        <v>7.7440596967466302E-3</v>
      </c>
      <c r="K70" s="262">
        <f t="shared" si="1"/>
        <v>7.7440596967466302E-3</v>
      </c>
      <c r="L70" s="35">
        <f t="shared" si="2"/>
        <v>7.7440596967466302E-3</v>
      </c>
      <c r="M70" s="25"/>
      <c r="N70" s="14"/>
      <c r="O70" s="14">
        <f>(1+J70)/(1+Prix!J70)-1</f>
        <v>-9.6959294088871939E-4</v>
      </c>
      <c r="P70" s="14">
        <f>(1+K70)/(1+Prix!K70)-1</f>
        <v>-9.6959294088871939E-4</v>
      </c>
      <c r="Q70" s="15">
        <f>(1+L70)/(1+Prix!L70)-1</f>
        <v>-9.6959294088871939E-4</v>
      </c>
    </row>
    <row r="71" spans="2:17" x14ac:dyDescent="0.25">
      <c r="B71" s="22">
        <v>2014</v>
      </c>
      <c r="C71" s="28"/>
      <c r="D71" s="13"/>
      <c r="E71" s="13">
        <v>34070.595949293311</v>
      </c>
      <c r="F71" s="270">
        <v>34070.595949293311</v>
      </c>
      <c r="G71" s="29">
        <v>34070.595949293311</v>
      </c>
      <c r="H71" s="34"/>
      <c r="I71" s="14"/>
      <c r="J71" s="14">
        <f t="shared" ref="J71:J127" si="3">E71/E70-1</f>
        <v>6.3999626292603473E-3</v>
      </c>
      <c r="K71" s="262">
        <f t="shared" ref="K71:K127" si="4">F71/F70-1</f>
        <v>6.3999626292603473E-3</v>
      </c>
      <c r="L71" s="35">
        <f t="shared" ref="L71:L127" si="5">G71/G70-1</f>
        <v>6.3999626292603473E-3</v>
      </c>
      <c r="M71" s="25"/>
      <c r="N71" s="14"/>
      <c r="O71" s="14">
        <f>(1+J71)/(1+Prix!J71)-1</f>
        <v>1.3659492107467308E-3</v>
      </c>
      <c r="P71" s="14">
        <f>(1+K71)/(1+Prix!K71)-1</f>
        <v>1.3659492107467308E-3</v>
      </c>
      <c r="Q71" s="15">
        <f>(1+L71)/(1+Prix!L71)-1</f>
        <v>1.3659492107467308E-3</v>
      </c>
    </row>
    <row r="72" spans="2:17" x14ac:dyDescent="0.25">
      <c r="B72" s="22">
        <v>2015</v>
      </c>
      <c r="C72" s="28"/>
      <c r="D72" s="13"/>
      <c r="E72" s="13">
        <v>34405.004142261241</v>
      </c>
      <c r="F72" s="270">
        <v>34405.004142261241</v>
      </c>
      <c r="G72" s="29">
        <v>34405.004142261241</v>
      </c>
      <c r="H72" s="34"/>
      <c r="I72" s="14"/>
      <c r="J72" s="14">
        <f t="shared" si="3"/>
        <v>9.8151553751988363E-3</v>
      </c>
      <c r="K72" s="262">
        <f t="shared" si="4"/>
        <v>9.8151553751988363E-3</v>
      </c>
      <c r="L72" s="35">
        <f t="shared" si="5"/>
        <v>9.8151553751988363E-3</v>
      </c>
      <c r="M72" s="25"/>
      <c r="N72" s="14"/>
      <c r="O72" s="14">
        <f>(1+J72)/(1+Prix!J72)-1</f>
        <v>9.411229313048608E-3</v>
      </c>
      <c r="P72" s="14">
        <f>(1+K72)/(1+Prix!K72)-1</f>
        <v>9.411229313048608E-3</v>
      </c>
      <c r="Q72" s="15">
        <f>(1+L72)/(1+Prix!L72)-1</f>
        <v>9.411229313048608E-3</v>
      </c>
    </row>
    <row r="73" spans="2:17" x14ac:dyDescent="0.25">
      <c r="B73" s="22">
        <v>2016</v>
      </c>
      <c r="C73" s="28"/>
      <c r="D73" s="13"/>
      <c r="E73" s="13">
        <v>34781.076274274252</v>
      </c>
      <c r="F73" s="270">
        <v>34781.076274274252</v>
      </c>
      <c r="G73" s="29">
        <v>34781.076274274252</v>
      </c>
      <c r="H73" s="34"/>
      <c r="I73" s="14"/>
      <c r="J73" s="14">
        <f t="shared" si="3"/>
        <v>1.0930739332510653E-2</v>
      </c>
      <c r="K73" s="262">
        <f t="shared" si="4"/>
        <v>1.0930739332510653E-2</v>
      </c>
      <c r="L73" s="35">
        <f t="shared" si="5"/>
        <v>1.0930739332510653E-2</v>
      </c>
      <c r="M73" s="25"/>
      <c r="N73" s="14"/>
      <c r="O73" s="14">
        <f>(1+J73)/(1+Prix!J73)-1</f>
        <v>9.1143335321528518E-3</v>
      </c>
      <c r="P73" s="14">
        <f>(1+K73)/(1+Prix!K73)-1</f>
        <v>9.1143335321528518E-3</v>
      </c>
      <c r="Q73" s="15">
        <f>(1+L73)/(1+Prix!L73)-1</f>
        <v>9.1143335321528518E-3</v>
      </c>
    </row>
    <row r="74" spans="2:17" x14ac:dyDescent="0.25">
      <c r="B74" s="22">
        <v>2017</v>
      </c>
      <c r="C74" s="28"/>
      <c r="D74" s="13"/>
      <c r="E74" s="13">
        <v>35447.787269848966</v>
      </c>
      <c r="F74" s="270">
        <v>35447.787269848966</v>
      </c>
      <c r="G74" s="29">
        <v>35447.787269848966</v>
      </c>
      <c r="H74" s="34"/>
      <c r="I74" s="14"/>
      <c r="J74" s="14">
        <f t="shared" si="3"/>
        <v>1.9168785644159136E-2</v>
      </c>
      <c r="K74" s="262">
        <f t="shared" si="4"/>
        <v>1.9168785644159136E-2</v>
      </c>
      <c r="L74" s="35">
        <f t="shared" si="5"/>
        <v>1.9168785644159136E-2</v>
      </c>
      <c r="M74" s="25"/>
      <c r="N74" s="14"/>
      <c r="O74" s="14">
        <f>(1+J74)/(1+Prix!J74)-1</f>
        <v>8.6971838157663406E-3</v>
      </c>
      <c r="P74" s="14">
        <f>(1+K74)/(1+Prix!K74)-1</f>
        <v>8.6971838157663406E-3</v>
      </c>
      <c r="Q74" s="15">
        <f>(1+L74)/(1+Prix!L74)-1</f>
        <v>8.6971838157663406E-3</v>
      </c>
    </row>
    <row r="75" spans="2:17" x14ac:dyDescent="0.25">
      <c r="B75" s="22">
        <v>2018</v>
      </c>
      <c r="C75" s="28"/>
      <c r="D75" s="13"/>
      <c r="E75" s="13">
        <v>35938.336192715287</v>
      </c>
      <c r="F75" s="270">
        <v>35938.336192715287</v>
      </c>
      <c r="G75" s="29">
        <v>35938.336192715287</v>
      </c>
      <c r="H75" s="34"/>
      <c r="I75" s="14"/>
      <c r="J75" s="14">
        <f t="shared" si="3"/>
        <v>1.3838633117829957E-2</v>
      </c>
      <c r="K75" s="262">
        <f t="shared" si="4"/>
        <v>1.3838633117829957E-2</v>
      </c>
      <c r="L75" s="35">
        <f t="shared" si="5"/>
        <v>1.3838633117829957E-2</v>
      </c>
      <c r="M75" s="25"/>
      <c r="N75" s="14"/>
      <c r="O75" s="14">
        <f>(1+J75)/(1+Prix!J75)-1</f>
        <v>-4.5518823922130469E-3</v>
      </c>
      <c r="P75" s="14">
        <f>(1+K75)/(1+Prix!K75)-1</f>
        <v>-4.5518823922130469E-3</v>
      </c>
      <c r="Q75" s="15">
        <f>(1+L75)/(1+Prix!L75)-1</f>
        <v>-4.5518823922130469E-3</v>
      </c>
    </row>
    <row r="76" spans="2:17" x14ac:dyDescent="0.25">
      <c r="B76" s="22">
        <v>2019</v>
      </c>
      <c r="C76" s="28"/>
      <c r="D76" s="13"/>
      <c r="E76" s="13">
        <v>36605.2264322099</v>
      </c>
      <c r="F76" s="270">
        <v>36605.2264322099</v>
      </c>
      <c r="G76" s="29">
        <v>36605.2264322099</v>
      </c>
      <c r="H76" s="34"/>
      <c r="I76" s="14"/>
      <c r="J76" s="14">
        <f t="shared" si="3"/>
        <v>1.85565140221986E-2</v>
      </c>
      <c r="K76" s="262">
        <f t="shared" si="4"/>
        <v>1.85565140221986E-2</v>
      </c>
      <c r="L76" s="35">
        <f t="shared" si="5"/>
        <v>1.85565140221986E-2</v>
      </c>
      <c r="M76" s="25"/>
      <c r="N76" s="14"/>
      <c r="O76" s="14">
        <f>(1+J76)/(1+Prix!J76)-1</f>
        <v>7.4162048407220293E-3</v>
      </c>
      <c r="P76" s="14">
        <f>(1+K76)/(1+Prix!K76)-1</f>
        <v>7.4162048407220293E-3</v>
      </c>
      <c r="Q76" s="15">
        <f>(1+L76)/(1+Prix!L76)-1</f>
        <v>7.4162048407220293E-3</v>
      </c>
    </row>
    <row r="77" spans="2:17" x14ac:dyDescent="0.25">
      <c r="B77" s="22">
        <v>2020</v>
      </c>
      <c r="C77" s="28"/>
      <c r="D77" s="13"/>
      <c r="E77" s="13">
        <v>35342.656561460346</v>
      </c>
      <c r="F77" s="270">
        <v>35342.656561460346</v>
      </c>
      <c r="G77" s="29">
        <v>35342.656561460346</v>
      </c>
      <c r="H77" s="34"/>
      <c r="I77" s="14"/>
      <c r="J77" s="14">
        <f t="shared" si="3"/>
        <v>-3.4491519212092259E-2</v>
      </c>
      <c r="K77" s="262">
        <f t="shared" si="4"/>
        <v>-3.4491519212092259E-2</v>
      </c>
      <c r="L77" s="35">
        <f t="shared" si="5"/>
        <v>-3.4491519212092259E-2</v>
      </c>
      <c r="M77" s="25"/>
      <c r="N77" s="14"/>
      <c r="O77" s="14">
        <f>(1+J77)/(1+Prix!J77)-1</f>
        <v>-3.9101031676466946E-2</v>
      </c>
      <c r="P77" s="14">
        <f>(1+K77)/(1+Prix!K77)-1</f>
        <v>-3.9101031676466946E-2</v>
      </c>
      <c r="Q77" s="15">
        <f>(1+L77)/(1+Prix!L77)-1</f>
        <v>-3.9101031676466946E-2</v>
      </c>
    </row>
    <row r="78" spans="2:17" x14ac:dyDescent="0.25">
      <c r="B78" s="22">
        <v>2021</v>
      </c>
      <c r="C78" s="28"/>
      <c r="D78" s="13"/>
      <c r="E78" s="13">
        <v>37134.566187676901</v>
      </c>
      <c r="F78" s="270">
        <v>37134.566187676901</v>
      </c>
      <c r="G78" s="29">
        <v>37134.566187676901</v>
      </c>
      <c r="H78" s="34"/>
      <c r="I78" s="14"/>
      <c r="J78" s="14">
        <f t="shared" si="3"/>
        <v>5.0701045154895263E-2</v>
      </c>
      <c r="K78" s="262">
        <f t="shared" si="4"/>
        <v>5.0701045154895263E-2</v>
      </c>
      <c r="L78" s="35">
        <f t="shared" si="5"/>
        <v>5.0701045154895263E-2</v>
      </c>
      <c r="M78" s="25"/>
      <c r="N78" s="14"/>
      <c r="O78" s="14">
        <f>(1+J78)/(1+Prix!J78)-1</f>
        <v>3.3724006191377942E-2</v>
      </c>
      <c r="P78" s="14">
        <f>(1+K78)/(1+Prix!K78)-1</f>
        <v>3.3724006191377942E-2</v>
      </c>
      <c r="Q78" s="15">
        <f>(1+L78)/(1+Prix!L78)-1</f>
        <v>3.3724006191377942E-2</v>
      </c>
    </row>
    <row r="79" spans="2:17" x14ac:dyDescent="0.25">
      <c r="B79" s="22">
        <v>2022</v>
      </c>
      <c r="C79" s="28"/>
      <c r="D79" s="13"/>
      <c r="E79" s="13">
        <v>39078.562661530937</v>
      </c>
      <c r="F79" s="270">
        <v>39078.562661530937</v>
      </c>
      <c r="G79" s="29">
        <v>39078.562661530937</v>
      </c>
      <c r="H79" s="34"/>
      <c r="I79" s="14"/>
      <c r="J79" s="14">
        <f t="shared" si="3"/>
        <v>5.2350052078948162E-2</v>
      </c>
      <c r="K79" s="262">
        <f t="shared" si="4"/>
        <v>5.2350052078948162E-2</v>
      </c>
      <c r="L79" s="35">
        <f t="shared" si="5"/>
        <v>5.2350052078948162E-2</v>
      </c>
      <c r="M79" s="25"/>
      <c r="N79" s="14"/>
      <c r="O79" s="14">
        <f>(1+J79)/(1+Prix!J79)-1</f>
        <v>1.1305279710782656E-4</v>
      </c>
      <c r="P79" s="14">
        <f>(1+K79)/(1+Prix!K79)-1</f>
        <v>1.1305279710782656E-4</v>
      </c>
      <c r="Q79" s="15">
        <f>(1+L79)/(1+Prix!L79)-1</f>
        <v>1.1305279710782656E-4</v>
      </c>
    </row>
    <row r="80" spans="2:17" x14ac:dyDescent="0.25">
      <c r="B80" s="22">
        <v>2023</v>
      </c>
      <c r="C80" s="28"/>
      <c r="D80" s="13"/>
      <c r="E80" s="13">
        <v>40590.331240870146</v>
      </c>
      <c r="F80" s="270">
        <v>40590.331240870146</v>
      </c>
      <c r="G80" s="29">
        <v>40590.331240870146</v>
      </c>
      <c r="H80" s="34"/>
      <c r="I80" s="14"/>
      <c r="J80" s="14">
        <f t="shared" si="3"/>
        <v>3.8685368047771007E-2</v>
      </c>
      <c r="K80" s="262">
        <f t="shared" si="4"/>
        <v>3.8685368047771007E-2</v>
      </c>
      <c r="L80" s="35">
        <f t="shared" si="5"/>
        <v>3.8685368047771007E-2</v>
      </c>
      <c r="M80" s="25"/>
      <c r="N80" s="14"/>
      <c r="O80" s="14">
        <f>(1+J80)/(1+Prix!J80)-1</f>
        <v>-9.5926783431443674E-3</v>
      </c>
      <c r="P80" s="14">
        <f>(1+K80)/(1+Prix!K80)-1</f>
        <v>-9.5926783431443674E-3</v>
      </c>
      <c r="Q80" s="15">
        <f>(1+L80)/(1+Prix!L80)-1</f>
        <v>-9.5926783431443674E-3</v>
      </c>
    </row>
    <row r="81" spans="2:17" x14ac:dyDescent="0.25">
      <c r="B81" s="22">
        <v>2024</v>
      </c>
      <c r="C81" s="28"/>
      <c r="D81" s="13"/>
      <c r="E81" s="13">
        <v>41555.874121992078</v>
      </c>
      <c r="F81" s="270">
        <v>41555.874121992078</v>
      </c>
      <c r="G81" s="29">
        <v>41555.874121992078</v>
      </c>
      <c r="H81" s="34"/>
      <c r="I81" s="14"/>
      <c r="J81" s="14">
        <f t="shared" si="3"/>
        <v>2.3787509281267827E-2</v>
      </c>
      <c r="K81" s="262">
        <f t="shared" si="4"/>
        <v>2.3787509281267827E-2</v>
      </c>
      <c r="L81" s="35">
        <f t="shared" si="5"/>
        <v>2.3787509281267827E-2</v>
      </c>
      <c r="M81" s="25"/>
      <c r="N81" s="14"/>
      <c r="O81" s="14">
        <f>(1+J81)/(1+Prix!J81)-1</f>
        <v>3.7082182880197045E-3</v>
      </c>
      <c r="P81" s="14">
        <f>(1+K81)/(1+Prix!K81)-1</f>
        <v>3.7082182880197045E-3</v>
      </c>
      <c r="Q81" s="15">
        <f>(1+L81)/(1+Prix!L81)-1</f>
        <v>3.7082182880197045E-3</v>
      </c>
    </row>
    <row r="82" spans="2:17" x14ac:dyDescent="0.25">
      <c r="B82" s="23">
        <v>2025</v>
      </c>
      <c r="C82" s="30"/>
      <c r="D82" s="16"/>
      <c r="E82" s="16">
        <v>42110.090686159885</v>
      </c>
      <c r="F82" s="271">
        <v>42110.090686159885</v>
      </c>
      <c r="G82" s="31">
        <v>42110.090686159885</v>
      </c>
      <c r="H82" s="36"/>
      <c r="I82" s="17"/>
      <c r="J82" s="17">
        <f t="shared" si="3"/>
        <v>1.333666E-2</v>
      </c>
      <c r="K82" s="263">
        <f t="shared" si="4"/>
        <v>1.333666E-2</v>
      </c>
      <c r="L82" s="37">
        <f t="shared" si="5"/>
        <v>1.333666E-2</v>
      </c>
      <c r="M82" s="26"/>
      <c r="N82" s="17"/>
      <c r="O82" s="17">
        <f>(1+J82)/(1+Prix!J82)-1</f>
        <v>3.8693559421247858E-3</v>
      </c>
      <c r="P82" s="17">
        <f>(1+K82)/(1+Prix!K82)-1</f>
        <v>3.8693559421247858E-3</v>
      </c>
      <c r="Q82" s="18">
        <f>(1+L82)/(1+Prix!L82)-1</f>
        <v>3.8693559421247858E-3</v>
      </c>
    </row>
    <row r="83" spans="2:17" x14ac:dyDescent="0.25">
      <c r="B83" s="23">
        <v>2026</v>
      </c>
      <c r="C83" s="30"/>
      <c r="D83" s="16"/>
      <c r="E83" s="16">
        <v>42811.754283227085</v>
      </c>
      <c r="F83" s="271">
        <v>42811.754283227085</v>
      </c>
      <c r="G83" s="31">
        <v>42811.754283227085</v>
      </c>
      <c r="H83" s="36"/>
      <c r="I83" s="17"/>
      <c r="J83" s="17">
        <f t="shared" si="3"/>
        <v>1.6662599999999861E-2</v>
      </c>
      <c r="K83" s="263">
        <f t="shared" si="4"/>
        <v>1.6662599999999861E-2</v>
      </c>
      <c r="L83" s="37">
        <f t="shared" si="5"/>
        <v>1.6662599999999861E-2</v>
      </c>
      <c r="M83" s="26"/>
      <c r="N83" s="17"/>
      <c r="O83" s="17">
        <f>(1+J83)/(1+Prix!J83)-1</f>
        <v>-2.0000000000001128E-3</v>
      </c>
      <c r="P83" s="17">
        <f>(1+K83)/(1+Prix!K83)-1</f>
        <v>-2.0000000000001128E-3</v>
      </c>
      <c r="Q83" s="18">
        <f>(1+L83)/(1+Prix!L83)-1</f>
        <v>-2.0000000000001128E-3</v>
      </c>
    </row>
    <row r="84" spans="2:17" x14ac:dyDescent="0.25">
      <c r="B84" s="23">
        <v>2027</v>
      </c>
      <c r="C84" s="30"/>
      <c r="D84" s="16"/>
      <c r="E84" s="16">
        <v>43709.828440117533</v>
      </c>
      <c r="F84" s="271">
        <v>43709.828440117533</v>
      </c>
      <c r="G84" s="31">
        <v>43709.828440117533</v>
      </c>
      <c r="H84" s="36"/>
      <c r="I84" s="17"/>
      <c r="J84" s="17">
        <f t="shared" si="3"/>
        <v>2.0977279999999876E-2</v>
      </c>
      <c r="K84" s="263">
        <f t="shared" si="4"/>
        <v>2.0977279999999876E-2</v>
      </c>
      <c r="L84" s="37">
        <f t="shared" si="5"/>
        <v>2.0977279999999876E-2</v>
      </c>
      <c r="M84" s="26"/>
      <c r="N84" s="17"/>
      <c r="O84" s="17">
        <f>(1+J84)/(1+Prix!J84)-1</f>
        <v>4.7999999999999154E-3</v>
      </c>
      <c r="P84" s="17">
        <f>(1+K84)/(1+Prix!K84)-1</f>
        <v>4.7999999999999154E-3</v>
      </c>
      <c r="Q84" s="18">
        <f>(1+L84)/(1+Prix!L84)-1</f>
        <v>4.7999999999999154E-3</v>
      </c>
    </row>
    <row r="85" spans="2:17" x14ac:dyDescent="0.25">
      <c r="B85" s="23">
        <v>2028</v>
      </c>
      <c r="C85" s="30"/>
      <c r="D85" s="16"/>
      <c r="E85" s="16">
        <v>44710.466615140045</v>
      </c>
      <c r="F85" s="271">
        <v>44710.466615140045</v>
      </c>
      <c r="G85" s="31">
        <v>44710.466615140045</v>
      </c>
      <c r="H85" s="36"/>
      <c r="I85" s="17"/>
      <c r="J85" s="17">
        <f t="shared" si="3"/>
        <v>2.2892750000000239E-2</v>
      </c>
      <c r="K85" s="263">
        <f t="shared" si="4"/>
        <v>2.2892750000000239E-2</v>
      </c>
      <c r="L85" s="37">
        <f t="shared" si="5"/>
        <v>2.2892750000000239E-2</v>
      </c>
      <c r="M85" s="26"/>
      <c r="N85" s="17"/>
      <c r="O85" s="17">
        <f>(1+J85)/(1+Prix!J85)-1</f>
        <v>5.3000000000000824E-3</v>
      </c>
      <c r="P85" s="17">
        <f>(1+K85)/(1+Prix!K85)-1</f>
        <v>5.3000000000000824E-3</v>
      </c>
      <c r="Q85" s="18">
        <f>(1+L85)/(1+Prix!L85)-1</f>
        <v>5.3000000000000824E-3</v>
      </c>
    </row>
    <row r="86" spans="2:17" x14ac:dyDescent="0.25">
      <c r="B86" s="23">
        <v>2029</v>
      </c>
      <c r="C86" s="30"/>
      <c r="D86" s="16"/>
      <c r="E86" s="16">
        <v>45765.857179590428</v>
      </c>
      <c r="F86" s="271">
        <v>45765.857179590428</v>
      </c>
      <c r="G86" s="31">
        <v>45765.857179590428</v>
      </c>
      <c r="H86" s="36"/>
      <c r="I86" s="17"/>
      <c r="J86" s="17">
        <f t="shared" si="3"/>
        <v>2.3605000000000098E-2</v>
      </c>
      <c r="K86" s="263">
        <f t="shared" si="4"/>
        <v>2.3605000000000098E-2</v>
      </c>
      <c r="L86" s="37">
        <f t="shared" si="5"/>
        <v>2.3605000000000098E-2</v>
      </c>
      <c r="M86" s="26"/>
      <c r="N86" s="17"/>
      <c r="O86" s="17">
        <f>(1+J86)/(1+Prix!J86)-1</f>
        <v>6.0000000000000053E-3</v>
      </c>
      <c r="P86" s="17">
        <f>(1+K86)/(1+Prix!K86)-1</f>
        <v>6.0000000000000053E-3</v>
      </c>
      <c r="Q86" s="18">
        <f>(1+L86)/(1+Prix!L86)-1</f>
        <v>6.0000000000000053E-3</v>
      </c>
    </row>
    <row r="87" spans="2:17" x14ac:dyDescent="0.25">
      <c r="B87" s="23">
        <v>2030</v>
      </c>
      <c r="C87" s="30"/>
      <c r="D87" s="16"/>
      <c r="E87" s="16">
        <v>46948.607109611177</v>
      </c>
      <c r="F87" s="271">
        <v>46934.637081707107</v>
      </c>
      <c r="G87" s="31">
        <v>46925.323729771058</v>
      </c>
      <c r="H87" s="36"/>
      <c r="I87" s="17"/>
      <c r="J87" s="17">
        <f t="shared" si="3"/>
        <v>2.584350000000013E-2</v>
      </c>
      <c r="K87" s="263">
        <f t="shared" si="4"/>
        <v>2.5538250000000096E-2</v>
      </c>
      <c r="L87" s="37">
        <f t="shared" si="5"/>
        <v>2.5334750000000072E-2</v>
      </c>
      <c r="M87" s="26"/>
      <c r="N87" s="17"/>
      <c r="O87" s="17">
        <f>(1+J87)/(1+Prix!J87)-1</f>
        <v>8.1999999999999851E-3</v>
      </c>
      <c r="P87" s="17">
        <f>(1+K87)/(1+Prix!K87)-1</f>
        <v>7.9000000000000181E-3</v>
      </c>
      <c r="Q87" s="18">
        <f>(1+L87)/(1+Prix!L87)-1</f>
        <v>7.7000000000000401E-3</v>
      </c>
    </row>
    <row r="88" spans="2:17" x14ac:dyDescent="0.25">
      <c r="B88" s="23">
        <v>2031</v>
      </c>
      <c r="C88" s="30"/>
      <c r="D88" s="16"/>
      <c r="E88" s="16">
        <v>48171.477478995221</v>
      </c>
      <c r="F88" s="271">
        <v>48133.265577159022</v>
      </c>
      <c r="G88" s="31">
        <v>48095.066468375866</v>
      </c>
      <c r="H88" s="36"/>
      <c r="I88" s="17"/>
      <c r="J88" s="17">
        <f t="shared" si="3"/>
        <v>2.6046999999999931E-2</v>
      </c>
      <c r="K88" s="263">
        <f t="shared" si="4"/>
        <v>2.5538250000000096E-2</v>
      </c>
      <c r="L88" s="37">
        <f t="shared" si="5"/>
        <v>2.4927750000000248E-2</v>
      </c>
      <c r="M88" s="26"/>
      <c r="N88" s="17"/>
      <c r="O88" s="17">
        <f>(1+J88)/(1+Prix!J88)-1</f>
        <v>8.3999999999999631E-3</v>
      </c>
      <c r="P88" s="17">
        <f>(1+K88)/(1+Prix!K88)-1</f>
        <v>7.9000000000000181E-3</v>
      </c>
      <c r="Q88" s="18">
        <f>(1+L88)/(1+Prix!L88)-1</f>
        <v>7.3000000000000842E-3</v>
      </c>
    </row>
    <row r="89" spans="2:17" x14ac:dyDescent="0.25">
      <c r="B89" s="23">
        <v>2032</v>
      </c>
      <c r="C89" s="30"/>
      <c r="D89" s="16"/>
      <c r="E89" s="16">
        <v>49436.002848557582</v>
      </c>
      <c r="F89" s="271">
        <v>49357.607387012431</v>
      </c>
      <c r="G89" s="31">
        <v>49274.393569480286</v>
      </c>
      <c r="H89" s="36"/>
      <c r="I89" s="17"/>
      <c r="J89" s="17">
        <f t="shared" si="3"/>
        <v>2.6250499999999954E-2</v>
      </c>
      <c r="K89" s="263">
        <f t="shared" si="4"/>
        <v>2.5436500000000084E-2</v>
      </c>
      <c r="L89" s="37">
        <f t="shared" si="5"/>
        <v>2.4520749999999758E-2</v>
      </c>
      <c r="M89" s="26"/>
      <c r="N89" s="17"/>
      <c r="O89" s="17">
        <f>(1+J89)/(1+Prix!J89)-1</f>
        <v>8.599999999999941E-3</v>
      </c>
      <c r="P89" s="17">
        <f>(1+K89)/(1+Prix!K89)-1</f>
        <v>7.8000000000000291E-3</v>
      </c>
      <c r="Q89" s="18">
        <f>(1+L89)/(1+Prix!L89)-1</f>
        <v>6.8999999999996842E-3</v>
      </c>
    </row>
    <row r="90" spans="2:17" x14ac:dyDescent="0.25">
      <c r="B90" s="23">
        <v>2033</v>
      </c>
      <c r="C90" s="30"/>
      <c r="D90" s="16"/>
      <c r="E90" s="16">
        <v>50743.782867913324</v>
      </c>
      <c r="F90" s="271">
        <v>50608.070030760551</v>
      </c>
      <c r="G90" s="31">
        <v>50467.597646962036</v>
      </c>
      <c r="H90" s="36"/>
      <c r="I90" s="17"/>
      <c r="J90" s="17">
        <f t="shared" si="3"/>
        <v>2.6453999999999978E-2</v>
      </c>
      <c r="K90" s="263">
        <f t="shared" si="4"/>
        <v>2.5334750000000072E-2</v>
      </c>
      <c r="L90" s="37">
        <f t="shared" si="5"/>
        <v>2.4215499999999945E-2</v>
      </c>
      <c r="M90" s="26"/>
      <c r="N90" s="17"/>
      <c r="O90" s="17">
        <f>(1+J90)/(1+Prix!J90)-1</f>
        <v>8.799999999999919E-3</v>
      </c>
      <c r="P90" s="17">
        <f>(1+K90)/(1+Prix!K90)-1</f>
        <v>7.7000000000000401E-3</v>
      </c>
      <c r="Q90" s="18">
        <f>(1+L90)/(1+Prix!L90)-1</f>
        <v>6.5999999999999392E-3</v>
      </c>
    </row>
    <row r="91" spans="2:17" x14ac:dyDescent="0.25">
      <c r="B91" s="23">
        <v>2034</v>
      </c>
      <c r="C91" s="30"/>
      <c r="D91" s="16"/>
      <c r="E91" s="16">
        <v>52091.322079807906</v>
      </c>
      <c r="F91" s="271">
        <v>51879.914090721111</v>
      </c>
      <c r="G91" s="31">
        <v>51669.155445539735</v>
      </c>
      <c r="H91" s="36"/>
      <c r="I91" s="17"/>
      <c r="J91" s="17">
        <f t="shared" si="3"/>
        <v>2.6555749999999767E-2</v>
      </c>
      <c r="K91" s="263">
        <f t="shared" si="4"/>
        <v>2.5131250000000271E-2</v>
      </c>
      <c r="L91" s="37">
        <f t="shared" si="5"/>
        <v>2.3808500000000121E-2</v>
      </c>
      <c r="M91" s="26"/>
      <c r="N91" s="17"/>
      <c r="O91" s="17">
        <f>(1+J91)/(1+Prix!J91)-1</f>
        <v>8.8999999999996859E-3</v>
      </c>
      <c r="P91" s="17">
        <f>(1+K91)/(1+Prix!K91)-1</f>
        <v>7.5000000000002842E-3</v>
      </c>
      <c r="Q91" s="18">
        <f>(1+L91)/(1+Prix!L91)-1</f>
        <v>6.1999999999999833E-3</v>
      </c>
    </row>
    <row r="92" spans="2:17" x14ac:dyDescent="0.25">
      <c r="B92" s="23">
        <v>2035</v>
      </c>
      <c r="C92" s="30"/>
      <c r="D92" s="16"/>
      <c r="E92" s="16">
        <v>53485.246790172016</v>
      </c>
      <c r="F92" s="271">
        <v>53183.721181713554</v>
      </c>
      <c r="G92" s="31">
        <v>52878.291186698538</v>
      </c>
      <c r="H92" s="36"/>
      <c r="I92" s="17"/>
      <c r="J92" s="17">
        <f t="shared" si="3"/>
        <v>2.6759250000000234E-2</v>
      </c>
      <c r="K92" s="263">
        <f t="shared" si="4"/>
        <v>2.5131250000000049E-2</v>
      </c>
      <c r="L92" s="37">
        <f t="shared" si="5"/>
        <v>2.3401500000000075E-2</v>
      </c>
      <c r="M92" s="26"/>
      <c r="N92" s="17"/>
      <c r="O92" s="17">
        <f>(1+J92)/(1+Prix!J92)-1</f>
        <v>9.100000000000108E-3</v>
      </c>
      <c r="P92" s="17">
        <f>(1+K92)/(1+Prix!K92)-1</f>
        <v>7.5000000000000622E-3</v>
      </c>
      <c r="Q92" s="18">
        <f>(1+L92)/(1+Prix!L92)-1</f>
        <v>5.8000000000000274E-3</v>
      </c>
    </row>
    <row r="93" spans="2:17" x14ac:dyDescent="0.25">
      <c r="B93" s="23">
        <v>2036</v>
      </c>
      <c r="C93" s="30"/>
      <c r="D93" s="16"/>
      <c r="E93" s="16">
        <v>54927.35612806373</v>
      </c>
      <c r="F93" s="271">
        <v>54514.883131031267</v>
      </c>
      <c r="G93" s="31">
        <v>54099.581419519331</v>
      </c>
      <c r="H93" s="36"/>
      <c r="I93" s="17"/>
      <c r="J93" s="17">
        <f t="shared" si="3"/>
        <v>2.6962750000000035E-2</v>
      </c>
      <c r="K93" s="263">
        <f t="shared" si="4"/>
        <v>2.502950000000026E-2</v>
      </c>
      <c r="L93" s="37">
        <f t="shared" si="5"/>
        <v>2.309625000000004E-2</v>
      </c>
      <c r="M93" s="26"/>
      <c r="N93" s="17"/>
      <c r="O93" s="17">
        <f>(1+J93)/(1+Prix!J93)-1</f>
        <v>9.2999999999998639E-3</v>
      </c>
      <c r="P93" s="17">
        <f>(1+K93)/(1+Prix!K93)-1</f>
        <v>7.4000000000002952E-3</v>
      </c>
      <c r="Q93" s="18">
        <f>(1+L93)/(1+Prix!L93)-1</f>
        <v>5.5000000000000604E-3</v>
      </c>
    </row>
    <row r="94" spans="2:17" x14ac:dyDescent="0.25">
      <c r="B94" s="23">
        <v>2037</v>
      </c>
      <c r="C94" s="30"/>
      <c r="D94" s="16"/>
      <c r="E94" s="16">
        <v>56419.526416477747</v>
      </c>
      <c r="F94" s="271">
        <v>55873.816509000841</v>
      </c>
      <c r="G94" s="31">
        <v>55327.060347242172</v>
      </c>
      <c r="H94" s="36"/>
      <c r="I94" s="17"/>
      <c r="J94" s="17">
        <f t="shared" si="3"/>
        <v>2.7166250000000058E-2</v>
      </c>
      <c r="K94" s="263">
        <f t="shared" si="4"/>
        <v>2.4927750000000248E-2</v>
      </c>
      <c r="L94" s="37">
        <f t="shared" si="5"/>
        <v>2.2689250000000216E-2</v>
      </c>
      <c r="M94" s="26"/>
      <c r="N94" s="17"/>
      <c r="O94" s="17">
        <f>(1+J94)/(1+Prix!J94)-1</f>
        <v>9.5000000000000639E-3</v>
      </c>
      <c r="P94" s="17">
        <f>(1+K94)/(1+Prix!K94)-1</f>
        <v>7.3000000000000842E-3</v>
      </c>
      <c r="Q94" s="18">
        <f>(1+L94)/(1+Prix!L94)-1</f>
        <v>5.1000000000001044E-3</v>
      </c>
    </row>
    <row r="95" spans="2:17" x14ac:dyDescent="0.25">
      <c r="B95" s="23">
        <v>2038</v>
      </c>
      <c r="C95" s="30"/>
      <c r="D95" s="16"/>
      <c r="E95" s="16">
        <v>57957.97406280227</v>
      </c>
      <c r="F95" s="271">
        <v>57260.939877653305</v>
      </c>
      <c r="G95" s="31">
        <v>56559.871737664507</v>
      </c>
      <c r="H95" s="36"/>
      <c r="I95" s="17"/>
      <c r="J95" s="17">
        <f t="shared" si="3"/>
        <v>2.726800000000007E-2</v>
      </c>
      <c r="K95" s="263">
        <f t="shared" si="4"/>
        <v>2.4826000000000237E-2</v>
      </c>
      <c r="L95" s="37">
        <f t="shared" si="5"/>
        <v>2.2282249999999948E-2</v>
      </c>
      <c r="M95" s="26"/>
      <c r="N95" s="17"/>
      <c r="O95" s="17">
        <f>(1+J95)/(1+Prix!J95)-1</f>
        <v>9.6000000000000529E-3</v>
      </c>
      <c r="P95" s="17">
        <f>(1+K95)/(1+Prix!K95)-1</f>
        <v>7.2000000000000952E-3</v>
      </c>
      <c r="Q95" s="18">
        <f>(1+L95)/(1+Prix!L95)-1</f>
        <v>4.6999999999999265E-3</v>
      </c>
    </row>
    <row r="96" spans="2:17" x14ac:dyDescent="0.25">
      <c r="B96" s="23">
        <v>2039</v>
      </c>
      <c r="C96" s="30"/>
      <c r="D96" s="16"/>
      <c r="E96" s="16">
        <v>59550.166547268549</v>
      </c>
      <c r="F96" s="271">
        <v>58676.673670423384</v>
      </c>
      <c r="G96" s="31">
        <v>57802.888038843157</v>
      </c>
      <c r="H96" s="36"/>
      <c r="I96" s="17"/>
      <c r="J96" s="17">
        <f t="shared" si="3"/>
        <v>2.7471500000000093E-2</v>
      </c>
      <c r="K96" s="263">
        <f t="shared" si="4"/>
        <v>2.4724250000000225E-2</v>
      </c>
      <c r="L96" s="37">
        <f t="shared" si="5"/>
        <v>2.1976999999999913E-2</v>
      </c>
      <c r="M96" s="26"/>
      <c r="N96" s="17"/>
      <c r="O96" s="17">
        <f>(1+J96)/(1+Prix!J96)-1</f>
        <v>9.8000000000000309E-3</v>
      </c>
      <c r="P96" s="17">
        <f>(1+K96)/(1+Prix!K96)-1</f>
        <v>7.1000000000001062E-3</v>
      </c>
      <c r="Q96" s="18">
        <f>(1+L96)/(1+Prix!L96)-1</f>
        <v>4.3999999999997375E-3</v>
      </c>
    </row>
    <row r="97" spans="2:17" x14ac:dyDescent="0.25">
      <c r="B97" s="23">
        <v>2040</v>
      </c>
      <c r="C97" s="30"/>
      <c r="D97" s="16"/>
      <c r="E97" s="16">
        <v>61198.217406464209</v>
      </c>
      <c r="F97" s="271">
        <v>60121.44006787338</v>
      </c>
      <c r="G97" s="31">
        <v>59049.696333841006</v>
      </c>
      <c r="H97" s="36"/>
      <c r="I97" s="17"/>
      <c r="J97" s="17">
        <f t="shared" si="3"/>
        <v>2.7675000000000116E-2</v>
      </c>
      <c r="K97" s="263">
        <f t="shared" si="4"/>
        <v>2.4622499999999992E-2</v>
      </c>
      <c r="L97" s="37">
        <f t="shared" si="5"/>
        <v>2.1570000000000089E-2</v>
      </c>
      <c r="M97" s="26"/>
      <c r="N97" s="17"/>
      <c r="O97" s="17">
        <f>(1+J97)/(1+Prix!J97)-1</f>
        <v>1.0000000000000009E-2</v>
      </c>
      <c r="P97" s="17">
        <f>(1+K97)/(1+Prix!K97)-1</f>
        <v>6.9999999999998952E-3</v>
      </c>
      <c r="Q97" s="18">
        <f>(1+L97)/(1+Prix!L97)-1</f>
        <v>4.0000000000000036E-3</v>
      </c>
    </row>
    <row r="98" spans="2:17" x14ac:dyDescent="0.25">
      <c r="B98" s="23">
        <v>2041</v>
      </c>
      <c r="C98" s="30"/>
      <c r="D98" s="16"/>
      <c r="E98" s="16">
        <v>62891.878073188112</v>
      </c>
      <c r="F98" s="271">
        <v>61601.780225944589</v>
      </c>
      <c r="G98" s="31">
        <v>60323.398283761962</v>
      </c>
      <c r="H98" s="36"/>
      <c r="I98" s="17"/>
      <c r="J98" s="17">
        <f t="shared" si="3"/>
        <v>2.7675000000000116E-2</v>
      </c>
      <c r="K98" s="263">
        <f t="shared" si="4"/>
        <v>2.4622499999999992E-2</v>
      </c>
      <c r="L98" s="37">
        <f t="shared" si="5"/>
        <v>2.1570000000000089E-2</v>
      </c>
      <c r="M98" s="26"/>
      <c r="N98" s="17"/>
      <c r="O98" s="17">
        <f>(1+J98)/(1+Prix!J98)-1</f>
        <v>1.0000000000000009E-2</v>
      </c>
      <c r="P98" s="17">
        <f>(1+K98)/(1+Prix!K98)-1</f>
        <v>6.9999999999998952E-3</v>
      </c>
      <c r="Q98" s="18">
        <f>(1+L98)/(1+Prix!L98)-1</f>
        <v>4.0000000000000036E-3</v>
      </c>
    </row>
    <row r="99" spans="2:17" x14ac:dyDescent="0.25">
      <c r="B99" s="23">
        <v>2042</v>
      </c>
      <c r="C99" s="30"/>
      <c r="D99" s="16"/>
      <c r="E99" s="16">
        <v>64632.410798863595</v>
      </c>
      <c r="F99" s="271">
        <v>63118.570059557911</v>
      </c>
      <c r="G99" s="31">
        <v>61624.573984742718</v>
      </c>
      <c r="H99" s="36"/>
      <c r="I99" s="17"/>
      <c r="J99" s="17">
        <f t="shared" si="3"/>
        <v>2.7675000000000116E-2</v>
      </c>
      <c r="K99" s="263">
        <f t="shared" si="4"/>
        <v>2.4622499999999992E-2</v>
      </c>
      <c r="L99" s="37">
        <f t="shared" si="5"/>
        <v>2.1570000000000089E-2</v>
      </c>
      <c r="M99" s="26"/>
      <c r="N99" s="17"/>
      <c r="O99" s="17">
        <f>(1+J99)/(1+Prix!J99)-1</f>
        <v>1.0000000000000009E-2</v>
      </c>
      <c r="P99" s="17">
        <f>(1+K99)/(1+Prix!K99)-1</f>
        <v>6.9999999999998952E-3</v>
      </c>
      <c r="Q99" s="18">
        <f>(1+L99)/(1+Prix!L99)-1</f>
        <v>4.0000000000000036E-3</v>
      </c>
    </row>
    <row r="100" spans="2:17" x14ac:dyDescent="0.25">
      <c r="B100" s="23">
        <v>2043</v>
      </c>
      <c r="C100" s="30"/>
      <c r="D100" s="16"/>
      <c r="E100" s="16">
        <v>66421.112767722152</v>
      </c>
      <c r="F100" s="271">
        <v>64672.707050849371</v>
      </c>
      <c r="G100" s="31">
        <v>62953.816045593623</v>
      </c>
      <c r="H100" s="36"/>
      <c r="I100" s="17"/>
      <c r="J100" s="17">
        <f t="shared" si="3"/>
        <v>2.7675000000000116E-2</v>
      </c>
      <c r="K100" s="263">
        <f t="shared" si="4"/>
        <v>2.4622499999999992E-2</v>
      </c>
      <c r="L100" s="37">
        <f t="shared" si="5"/>
        <v>2.1570000000000089E-2</v>
      </c>
      <c r="M100" s="26"/>
      <c r="N100" s="17"/>
      <c r="O100" s="17">
        <f>(1+J100)/(1+Prix!J100)-1</f>
        <v>1.0000000000000009E-2</v>
      </c>
      <c r="P100" s="17">
        <f>(1+K100)/(1+Prix!K100)-1</f>
        <v>6.9999999999998952E-3</v>
      </c>
      <c r="Q100" s="18">
        <f>(1+L100)/(1+Prix!L100)-1</f>
        <v>4.0000000000000036E-3</v>
      </c>
    </row>
    <row r="101" spans="2:17" x14ac:dyDescent="0.25">
      <c r="B101" s="23">
        <v>2044</v>
      </c>
      <c r="C101" s="30"/>
      <c r="D101" s="16"/>
      <c r="E101" s="16">
        <v>68259.317063568858</v>
      </c>
      <c r="F101" s="271">
        <v>66265.11078020891</v>
      </c>
      <c r="G101" s="31">
        <v>64311.729857697086</v>
      </c>
      <c r="H101" s="36"/>
      <c r="I101" s="17"/>
      <c r="J101" s="17">
        <f t="shared" si="3"/>
        <v>2.7674999999999894E-2</v>
      </c>
      <c r="K101" s="263">
        <f t="shared" si="4"/>
        <v>2.4622499999999992E-2</v>
      </c>
      <c r="L101" s="37">
        <f t="shared" si="5"/>
        <v>2.1570000000000089E-2</v>
      </c>
      <c r="M101" s="26"/>
      <c r="N101" s="17"/>
      <c r="O101" s="17">
        <f>(1+J101)/(1+Prix!J101)-1</f>
        <v>9.9999999999997868E-3</v>
      </c>
      <c r="P101" s="17">
        <f>(1+K101)/(1+Prix!K101)-1</f>
        <v>6.9999999999998952E-3</v>
      </c>
      <c r="Q101" s="18">
        <f>(1+L101)/(1+Prix!L101)-1</f>
        <v>4.0000000000000036E-3</v>
      </c>
    </row>
    <row r="102" spans="2:17" x14ac:dyDescent="0.25">
      <c r="B102" s="23">
        <v>2045</v>
      </c>
      <c r="C102" s="30"/>
      <c r="D102" s="16"/>
      <c r="E102" s="16">
        <v>70148.393663303141</v>
      </c>
      <c r="F102" s="271">
        <v>67896.723470394601</v>
      </c>
      <c r="G102" s="31">
        <v>65698.933870727618</v>
      </c>
      <c r="H102" s="36"/>
      <c r="I102" s="17"/>
      <c r="J102" s="17">
        <f t="shared" si="3"/>
        <v>2.7675000000000116E-2</v>
      </c>
      <c r="K102" s="263">
        <f t="shared" si="4"/>
        <v>2.4622499999999992E-2</v>
      </c>
      <c r="L102" s="37">
        <f t="shared" si="5"/>
        <v>2.1570000000000089E-2</v>
      </c>
      <c r="M102" s="26"/>
      <c r="N102" s="17"/>
      <c r="O102" s="17">
        <f>(1+J102)/(1+Prix!J102)-1</f>
        <v>1.0000000000000009E-2</v>
      </c>
      <c r="P102" s="17">
        <f>(1+K102)/(1+Prix!K102)-1</f>
        <v>6.9999999999998952E-3</v>
      </c>
      <c r="Q102" s="18">
        <f>(1+L102)/(1+Prix!L102)-1</f>
        <v>4.0000000000000036E-3</v>
      </c>
    </row>
    <row r="103" spans="2:17" x14ac:dyDescent="0.25">
      <c r="B103" s="23">
        <v>2046</v>
      </c>
      <c r="C103" s="30"/>
      <c r="D103" s="16"/>
      <c r="E103" s="16">
        <v>72089.75045793505</v>
      </c>
      <c r="F103" s="271">
        <v>69568.510544044388</v>
      </c>
      <c r="G103" s="31">
        <v>67116.059874319224</v>
      </c>
      <c r="H103" s="36"/>
      <c r="I103" s="17"/>
      <c r="J103" s="17">
        <f t="shared" si="3"/>
        <v>2.7674999999999894E-2</v>
      </c>
      <c r="K103" s="263">
        <f t="shared" si="4"/>
        <v>2.4622499999999992E-2</v>
      </c>
      <c r="L103" s="37">
        <f t="shared" si="5"/>
        <v>2.1570000000000089E-2</v>
      </c>
      <c r="M103" s="26"/>
      <c r="N103" s="17"/>
      <c r="O103" s="17">
        <f>(1+J103)/(1+Prix!J103)-1</f>
        <v>9.9999999999997868E-3</v>
      </c>
      <c r="P103" s="17">
        <f>(1+K103)/(1+Prix!K103)-1</f>
        <v>6.9999999999998952E-3</v>
      </c>
      <c r="Q103" s="18">
        <f>(1+L103)/(1+Prix!L103)-1</f>
        <v>4.0000000000000036E-3</v>
      </c>
    </row>
    <row r="104" spans="2:17" x14ac:dyDescent="0.25">
      <c r="B104" s="23">
        <v>2047</v>
      </c>
      <c r="C104" s="30"/>
      <c r="D104" s="16"/>
      <c r="E104" s="16">
        <v>74084.834301858413</v>
      </c>
      <c r="F104" s="271">
        <v>71281.461194915115</v>
      </c>
      <c r="G104" s="31">
        <v>68563.7532858083</v>
      </c>
      <c r="H104" s="36"/>
      <c r="I104" s="17"/>
      <c r="J104" s="17">
        <f t="shared" si="3"/>
        <v>2.7675000000000116E-2</v>
      </c>
      <c r="K104" s="263">
        <f t="shared" si="4"/>
        <v>2.4622499999999992E-2</v>
      </c>
      <c r="L104" s="37">
        <f t="shared" si="5"/>
        <v>2.1570000000000089E-2</v>
      </c>
      <c r="M104" s="26"/>
      <c r="N104" s="17"/>
      <c r="O104" s="17">
        <f>(1+J104)/(1+Prix!J104)-1</f>
        <v>1.0000000000000009E-2</v>
      </c>
      <c r="P104" s="17">
        <f>(1+K104)/(1+Prix!K104)-1</f>
        <v>6.9999999999998952E-3</v>
      </c>
      <c r="Q104" s="18">
        <f>(1+L104)/(1+Prix!L104)-1</f>
        <v>4.0000000000000036E-3</v>
      </c>
    </row>
    <row r="105" spans="2:17" x14ac:dyDescent="0.25">
      <c r="B105" s="23">
        <v>2048</v>
      </c>
      <c r="C105" s="30"/>
      <c r="D105" s="16"/>
      <c r="E105" s="16">
        <v>76135.132091162348</v>
      </c>
      <c r="F105" s="271">
        <v>73036.58897318691</v>
      </c>
      <c r="G105" s="31">
        <v>70042.673444183194</v>
      </c>
      <c r="H105" s="36"/>
      <c r="I105" s="17"/>
      <c r="J105" s="17">
        <f t="shared" si="3"/>
        <v>2.7675000000000116E-2</v>
      </c>
      <c r="K105" s="263">
        <f t="shared" si="4"/>
        <v>2.4622499999999992E-2</v>
      </c>
      <c r="L105" s="37">
        <f t="shared" si="5"/>
        <v>2.1570000000000089E-2</v>
      </c>
      <c r="M105" s="26"/>
      <c r="N105" s="17"/>
      <c r="O105" s="17">
        <f>(1+J105)/(1+Prix!J105)-1</f>
        <v>1.0000000000000009E-2</v>
      </c>
      <c r="P105" s="17">
        <f>(1+K105)/(1+Prix!K105)-1</f>
        <v>6.9999999999998952E-3</v>
      </c>
      <c r="Q105" s="18">
        <f>(1+L105)/(1+Prix!L105)-1</f>
        <v>4.0000000000000036E-3</v>
      </c>
    </row>
    <row r="106" spans="2:17" x14ac:dyDescent="0.25">
      <c r="B106" s="23">
        <v>2049</v>
      </c>
      <c r="C106" s="30"/>
      <c r="D106" s="16"/>
      <c r="E106" s="16">
        <v>78242.171871785264</v>
      </c>
      <c r="F106" s="271">
        <v>74834.9323851792</v>
      </c>
      <c r="G106" s="31">
        <v>71553.493910374222</v>
      </c>
      <c r="H106" s="36"/>
      <c r="I106" s="17"/>
      <c r="J106" s="17">
        <f t="shared" si="3"/>
        <v>2.7674999999999894E-2</v>
      </c>
      <c r="K106" s="263">
        <f t="shared" si="4"/>
        <v>2.4622499999999992E-2</v>
      </c>
      <c r="L106" s="37">
        <f t="shared" si="5"/>
        <v>2.1569999999999867E-2</v>
      </c>
      <c r="M106" s="26"/>
      <c r="N106" s="17"/>
      <c r="O106" s="17">
        <f>(1+J106)/(1+Prix!J106)-1</f>
        <v>9.9999999999997868E-3</v>
      </c>
      <c r="P106" s="17">
        <f>(1+K106)/(1+Prix!K106)-1</f>
        <v>6.9999999999998952E-3</v>
      </c>
      <c r="Q106" s="18">
        <f>(1+L106)/(1+Prix!L106)-1</f>
        <v>3.9999999999997815E-3</v>
      </c>
    </row>
    <row r="107" spans="2:17" x14ac:dyDescent="0.25">
      <c r="B107" s="23">
        <v>2050</v>
      </c>
      <c r="C107" s="30"/>
      <c r="D107" s="16"/>
      <c r="E107" s="16">
        <v>80407.523978336932</v>
      </c>
      <c r="F107" s="271">
        <v>76677.555507833284</v>
      </c>
      <c r="G107" s="31">
        <v>73096.902774021</v>
      </c>
      <c r="H107" s="36"/>
      <c r="I107" s="17"/>
      <c r="J107" s="17">
        <f t="shared" si="3"/>
        <v>2.7675000000000116E-2</v>
      </c>
      <c r="K107" s="263">
        <f t="shared" si="4"/>
        <v>2.4622500000000214E-2</v>
      </c>
      <c r="L107" s="37">
        <f t="shared" si="5"/>
        <v>2.1570000000000089E-2</v>
      </c>
      <c r="M107" s="26"/>
      <c r="N107" s="17"/>
      <c r="O107" s="17">
        <f>(1+J107)/(1+Prix!J107)-1</f>
        <v>1.0000000000000009E-2</v>
      </c>
      <c r="P107" s="17">
        <f>(1+K107)/(1+Prix!K107)-1</f>
        <v>7.0000000000001172E-3</v>
      </c>
      <c r="Q107" s="18">
        <f>(1+L107)/(1+Prix!L107)-1</f>
        <v>4.0000000000000036E-3</v>
      </c>
    </row>
    <row r="108" spans="2:17" x14ac:dyDescent="0.25">
      <c r="B108" s="23">
        <v>2051</v>
      </c>
      <c r="C108" s="30"/>
      <c r="D108" s="16"/>
      <c r="E108" s="16">
        <v>82632.802204437408</v>
      </c>
      <c r="F108" s="271">
        <v>78565.548618324916</v>
      </c>
      <c r="G108" s="31">
        <v>74673.602966856633</v>
      </c>
      <c r="H108" s="36"/>
      <c r="I108" s="17"/>
      <c r="J108" s="17">
        <f t="shared" si="3"/>
        <v>2.7675000000000116E-2</v>
      </c>
      <c r="K108" s="263">
        <f t="shared" si="4"/>
        <v>2.4622499999999992E-2</v>
      </c>
      <c r="L108" s="37">
        <f t="shared" si="5"/>
        <v>2.1570000000000089E-2</v>
      </c>
      <c r="M108" s="26"/>
      <c r="N108" s="17"/>
      <c r="O108" s="17">
        <f>(1+J108)/(1+Prix!J108)-1</f>
        <v>1.0000000000000009E-2</v>
      </c>
      <c r="P108" s="17">
        <f>(1+K108)/(1+Prix!K108)-1</f>
        <v>6.9999999999998952E-3</v>
      </c>
      <c r="Q108" s="18">
        <f>(1+L108)/(1+Prix!L108)-1</f>
        <v>4.0000000000000036E-3</v>
      </c>
    </row>
    <row r="109" spans="2:17" x14ac:dyDescent="0.25">
      <c r="B109" s="23">
        <v>2052</v>
      </c>
      <c r="C109" s="30"/>
      <c r="D109" s="16"/>
      <c r="E109" s="16">
        <v>84919.665005445218</v>
      </c>
      <c r="F109" s="271">
        <v>80500.02883917962</v>
      </c>
      <c r="G109" s="31">
        <v>76284.312582851737</v>
      </c>
      <c r="H109" s="36"/>
      <c r="I109" s="17"/>
      <c r="J109" s="17">
        <f t="shared" si="3"/>
        <v>2.7675000000000116E-2</v>
      </c>
      <c r="K109" s="263">
        <f t="shared" si="4"/>
        <v>2.4622499999999992E-2</v>
      </c>
      <c r="L109" s="37">
        <f t="shared" si="5"/>
        <v>2.1570000000000089E-2</v>
      </c>
      <c r="M109" s="26"/>
      <c r="N109" s="17"/>
      <c r="O109" s="17">
        <f>(1+J109)/(1+Prix!J109)-1</f>
        <v>1.0000000000000009E-2</v>
      </c>
      <c r="P109" s="17">
        <f>(1+K109)/(1+Prix!K109)-1</f>
        <v>6.9999999999998952E-3</v>
      </c>
      <c r="Q109" s="18">
        <f>(1+L109)/(1+Prix!L109)-1</f>
        <v>4.0000000000000036E-3</v>
      </c>
    </row>
    <row r="110" spans="2:17" x14ac:dyDescent="0.25">
      <c r="B110" s="23">
        <v>2053</v>
      </c>
      <c r="C110" s="30"/>
      <c r="D110" s="16"/>
      <c r="E110" s="16">
        <v>87269.816734470922</v>
      </c>
      <c r="F110" s="271">
        <v>82482.140799272325</v>
      </c>
      <c r="G110" s="31">
        <v>77929.765205263859</v>
      </c>
      <c r="H110" s="36"/>
      <c r="I110" s="17"/>
      <c r="J110" s="17">
        <f t="shared" si="3"/>
        <v>2.7675000000000116E-2</v>
      </c>
      <c r="K110" s="263">
        <f t="shared" si="4"/>
        <v>2.4622499999999992E-2</v>
      </c>
      <c r="L110" s="37">
        <f t="shared" si="5"/>
        <v>2.1570000000000089E-2</v>
      </c>
      <c r="M110" s="26"/>
      <c r="N110" s="17"/>
      <c r="O110" s="17">
        <f>(1+J110)/(1+Prix!J110)-1</f>
        <v>1.0000000000000009E-2</v>
      </c>
      <c r="P110" s="17">
        <f>(1+K110)/(1+Prix!K110)-1</f>
        <v>6.9999999999998952E-3</v>
      </c>
      <c r="Q110" s="18">
        <f>(1+L110)/(1+Prix!L110)-1</f>
        <v>4.0000000000000036E-3</v>
      </c>
    </row>
    <row r="111" spans="2:17" x14ac:dyDescent="0.25">
      <c r="B111" s="23">
        <v>2054</v>
      </c>
      <c r="C111" s="30"/>
      <c r="D111" s="16"/>
      <c r="E111" s="16">
        <v>89685.008912597419</v>
      </c>
      <c r="F111" s="271">
        <v>84513.057311102413</v>
      </c>
      <c r="G111" s="31">
        <v>79610.710240741406</v>
      </c>
      <c r="H111" s="36"/>
      <c r="I111" s="17"/>
      <c r="J111" s="17">
        <f t="shared" si="3"/>
        <v>2.7675000000000116E-2</v>
      </c>
      <c r="K111" s="263">
        <f t="shared" si="4"/>
        <v>2.4622499999999992E-2</v>
      </c>
      <c r="L111" s="37">
        <f t="shared" si="5"/>
        <v>2.1570000000000089E-2</v>
      </c>
      <c r="M111" s="26"/>
      <c r="N111" s="17"/>
      <c r="O111" s="17">
        <f>(1+J111)/(1+Prix!J111)-1</f>
        <v>1.0000000000000009E-2</v>
      </c>
      <c r="P111" s="17">
        <f>(1+K111)/(1+Prix!K111)-1</f>
        <v>6.9999999999998952E-3</v>
      </c>
      <c r="Q111" s="18">
        <f>(1+L111)/(1+Prix!L111)-1</f>
        <v>4.0000000000000036E-3</v>
      </c>
    </row>
    <row r="112" spans="2:17" x14ac:dyDescent="0.25">
      <c r="B112" s="23">
        <v>2055</v>
      </c>
      <c r="C112" s="30"/>
      <c r="D112" s="16"/>
      <c r="E112" s="16">
        <v>92167.041534253556</v>
      </c>
      <c r="F112" s="271">
        <v>86593.980064745032</v>
      </c>
      <c r="G112" s="31">
        <v>81327.913260634203</v>
      </c>
      <c r="H112" s="36"/>
      <c r="I112" s="17"/>
      <c r="J112" s="17">
        <f t="shared" si="3"/>
        <v>2.7675000000000116E-2</v>
      </c>
      <c r="K112" s="263">
        <f t="shared" si="4"/>
        <v>2.4622499999999992E-2</v>
      </c>
      <c r="L112" s="37">
        <f t="shared" si="5"/>
        <v>2.1570000000000089E-2</v>
      </c>
      <c r="M112" s="26"/>
      <c r="N112" s="17"/>
      <c r="O112" s="17">
        <f>(1+J112)/(1+Prix!J112)-1</f>
        <v>1.0000000000000009E-2</v>
      </c>
      <c r="P112" s="17">
        <f>(1+K112)/(1+Prix!K112)-1</f>
        <v>6.9999999999998952E-3</v>
      </c>
      <c r="Q112" s="18">
        <f>(1+L112)/(1+Prix!L112)-1</f>
        <v>4.0000000000000036E-3</v>
      </c>
    </row>
    <row r="113" spans="2:17" x14ac:dyDescent="0.25">
      <c r="B113" s="23">
        <v>2056</v>
      </c>
      <c r="C113" s="30"/>
      <c r="D113" s="16"/>
      <c r="E113" s="16">
        <v>94717.764408714036</v>
      </c>
      <c r="F113" s="271">
        <v>88726.140338889221</v>
      </c>
      <c r="G113" s="31">
        <v>83082.156349666082</v>
      </c>
      <c r="H113" s="36"/>
      <c r="I113" s="17"/>
      <c r="J113" s="17">
        <f t="shared" si="3"/>
        <v>2.7675000000000116E-2</v>
      </c>
      <c r="K113" s="263">
        <f t="shared" si="4"/>
        <v>2.4622499999999992E-2</v>
      </c>
      <c r="L113" s="37">
        <f t="shared" si="5"/>
        <v>2.1570000000000089E-2</v>
      </c>
      <c r="M113" s="26"/>
      <c r="N113" s="17"/>
      <c r="O113" s="17">
        <f>(1+J113)/(1+Prix!J113)-1</f>
        <v>1.0000000000000009E-2</v>
      </c>
      <c r="P113" s="17">
        <f>(1+K113)/(1+Prix!K113)-1</f>
        <v>6.9999999999998952E-3</v>
      </c>
      <c r="Q113" s="18">
        <f>(1+L113)/(1+Prix!L113)-1</f>
        <v>4.0000000000000036E-3</v>
      </c>
    </row>
    <row r="114" spans="2:17" x14ac:dyDescent="0.25">
      <c r="B114" s="23">
        <v>2057</v>
      </c>
      <c r="C114" s="30"/>
      <c r="D114" s="16"/>
      <c r="E114" s="16">
        <v>97339.078538725211</v>
      </c>
      <c r="F114" s="271">
        <v>90910.799729383521</v>
      </c>
      <c r="G114" s="31">
        <v>84874.238462128385</v>
      </c>
      <c r="H114" s="36"/>
      <c r="I114" s="17"/>
      <c r="J114" s="17">
        <f t="shared" si="3"/>
        <v>2.7675000000000116E-2</v>
      </c>
      <c r="K114" s="263">
        <f t="shared" si="4"/>
        <v>2.4622499999999992E-2</v>
      </c>
      <c r="L114" s="37">
        <f t="shared" si="5"/>
        <v>2.1570000000000089E-2</v>
      </c>
      <c r="M114" s="26"/>
      <c r="N114" s="17"/>
      <c r="O114" s="17">
        <f>(1+J114)/(1+Prix!J114)-1</f>
        <v>1.0000000000000009E-2</v>
      </c>
      <c r="P114" s="17">
        <f>(1+K114)/(1+Prix!K114)-1</f>
        <v>6.9999999999998952E-3</v>
      </c>
      <c r="Q114" s="18">
        <f>(1+L114)/(1+Prix!L114)-1</f>
        <v>4.0000000000000036E-3</v>
      </c>
    </row>
    <row r="115" spans="2:17" x14ac:dyDescent="0.25">
      <c r="B115" s="23">
        <v>2058</v>
      </c>
      <c r="C115" s="30"/>
      <c r="D115" s="16"/>
      <c r="E115" s="16">
        <v>100032.93753728444</v>
      </c>
      <c r="F115" s="271">
        <v>93149.250895720266</v>
      </c>
      <c r="G115" s="31">
        <v>86704.975785756498</v>
      </c>
      <c r="H115" s="36"/>
      <c r="I115" s="17"/>
      <c r="J115" s="17">
        <f t="shared" si="3"/>
        <v>2.7675000000000116E-2</v>
      </c>
      <c r="K115" s="263">
        <f t="shared" si="4"/>
        <v>2.4622499999999992E-2</v>
      </c>
      <c r="L115" s="37">
        <f t="shared" si="5"/>
        <v>2.1570000000000089E-2</v>
      </c>
      <c r="M115" s="26"/>
      <c r="N115" s="17"/>
      <c r="O115" s="17">
        <f>(1+J115)/(1+Prix!J115)-1</f>
        <v>1.0000000000000009E-2</v>
      </c>
      <c r="P115" s="17">
        <f>(1+K115)/(1+Prix!K115)-1</f>
        <v>6.9999999999998952E-3</v>
      </c>
      <c r="Q115" s="18">
        <f>(1+L115)/(1+Prix!L115)-1</f>
        <v>4.0000000000000036E-3</v>
      </c>
    </row>
    <row r="116" spans="2:17" x14ac:dyDescent="0.25">
      <c r="B116" s="23">
        <v>2059</v>
      </c>
      <c r="C116" s="30"/>
      <c r="D116" s="16"/>
      <c r="E116" s="16">
        <v>102801.3490836288</v>
      </c>
      <c r="F116" s="271">
        <v>95442.818325900138</v>
      </c>
      <c r="G116" s="31">
        <v>88575.202113455278</v>
      </c>
      <c r="H116" s="36"/>
      <c r="I116" s="17"/>
      <c r="J116" s="17">
        <f t="shared" si="3"/>
        <v>2.7675000000000116E-2</v>
      </c>
      <c r="K116" s="263">
        <f t="shared" si="4"/>
        <v>2.4622499999999992E-2</v>
      </c>
      <c r="L116" s="37">
        <f t="shared" si="5"/>
        <v>2.1570000000000089E-2</v>
      </c>
      <c r="M116" s="26"/>
      <c r="N116" s="17"/>
      <c r="O116" s="17">
        <f>(1+J116)/(1+Prix!J116)-1</f>
        <v>1.0000000000000009E-2</v>
      </c>
      <c r="P116" s="17">
        <f>(1+K116)/(1+Prix!K116)-1</f>
        <v>6.9999999999998952E-3</v>
      </c>
      <c r="Q116" s="18">
        <f>(1+L116)/(1+Prix!L116)-1</f>
        <v>4.0000000000000036E-3</v>
      </c>
    </row>
    <row r="117" spans="2:17" x14ac:dyDescent="0.25">
      <c r="B117" s="23">
        <v>2060</v>
      </c>
      <c r="C117" s="30"/>
      <c r="D117" s="16"/>
      <c r="E117" s="16">
        <v>105646.37641951824</v>
      </c>
      <c r="F117" s="271">
        <v>97792.859120129608</v>
      </c>
      <c r="G117" s="31">
        <v>90485.769223042516</v>
      </c>
      <c r="H117" s="36"/>
      <c r="I117" s="17"/>
      <c r="J117" s="17">
        <f t="shared" si="3"/>
        <v>2.7675000000000116E-2</v>
      </c>
      <c r="K117" s="263">
        <f t="shared" si="4"/>
        <v>2.4622499999999992E-2</v>
      </c>
      <c r="L117" s="37">
        <f t="shared" si="5"/>
        <v>2.1570000000000089E-2</v>
      </c>
      <c r="M117" s="26"/>
      <c r="N117" s="17"/>
      <c r="O117" s="17">
        <f>(1+J117)/(1+Prix!J117)-1</f>
        <v>1.0000000000000009E-2</v>
      </c>
      <c r="P117" s="17">
        <f>(1+K117)/(1+Prix!K117)-1</f>
        <v>6.9999999999998952E-3</v>
      </c>
      <c r="Q117" s="18">
        <f>(1+L117)/(1+Prix!L117)-1</f>
        <v>4.0000000000000036E-3</v>
      </c>
    </row>
    <row r="118" spans="2:17" x14ac:dyDescent="0.25">
      <c r="B118" s="23">
        <f>B117+1</f>
        <v>2061</v>
      </c>
      <c r="C118" s="30"/>
      <c r="D118" s="16"/>
      <c r="E118" s="16">
        <v>108570.13988692842</v>
      </c>
      <c r="F118" s="271">
        <v>100200.763793815</v>
      </c>
      <c r="G118" s="31">
        <v>92437.547265183559</v>
      </c>
      <c r="H118" s="36"/>
      <c r="I118" s="17"/>
      <c r="J118" s="17">
        <f t="shared" si="3"/>
        <v>2.7675000000000116E-2</v>
      </c>
      <c r="K118" s="263">
        <f t="shared" si="4"/>
        <v>2.4622499999999992E-2</v>
      </c>
      <c r="L118" s="37">
        <f t="shared" si="5"/>
        <v>2.1570000000000089E-2</v>
      </c>
      <c r="M118" s="26"/>
      <c r="N118" s="17"/>
      <c r="O118" s="17">
        <f>(1+J118)/(1+Prix!J118)-1</f>
        <v>1.0000000000000009E-2</v>
      </c>
      <c r="P118" s="17">
        <f>(1+K118)/(1+Prix!K118)-1</f>
        <v>6.9999999999998952E-3</v>
      </c>
      <c r="Q118" s="18">
        <f>(1+L118)/(1+Prix!L118)-1</f>
        <v>4.0000000000000036E-3</v>
      </c>
    </row>
    <row r="119" spans="2:17" x14ac:dyDescent="0.25">
      <c r="B119" s="23">
        <f t="shared" ref="B119:B127" si="6">B118+1</f>
        <v>2062</v>
      </c>
      <c r="C119" s="30"/>
      <c r="D119" s="16"/>
      <c r="E119" s="16">
        <v>111574.81850829915</v>
      </c>
      <c r="F119" s="271">
        <v>102667.9571003282</v>
      </c>
      <c r="G119" s="31">
        <v>94431.425159693579</v>
      </c>
      <c r="H119" s="36"/>
      <c r="I119" s="17"/>
      <c r="J119" s="17">
        <f t="shared" si="3"/>
        <v>2.7674999999999894E-2</v>
      </c>
      <c r="K119" s="263">
        <f t="shared" si="4"/>
        <v>2.4622499999999992E-2</v>
      </c>
      <c r="L119" s="37">
        <f t="shared" si="5"/>
        <v>2.1570000000000089E-2</v>
      </c>
      <c r="M119" s="26"/>
      <c r="N119" s="17"/>
      <c r="O119" s="17">
        <f>(1+J119)/(1+Prix!J119)-1</f>
        <v>9.9999999999997868E-3</v>
      </c>
      <c r="P119" s="17">
        <f>(1+K119)/(1+Prix!K119)-1</f>
        <v>6.9999999999998952E-3</v>
      </c>
      <c r="Q119" s="18">
        <f>(1+L119)/(1+Prix!L119)-1</f>
        <v>4.0000000000000036E-3</v>
      </c>
    </row>
    <row r="120" spans="2:17" x14ac:dyDescent="0.25">
      <c r="B120" s="23">
        <f t="shared" si="6"/>
        <v>2063</v>
      </c>
      <c r="C120" s="30"/>
      <c r="D120" s="16"/>
      <c r="E120" s="16">
        <v>114662.65161051635</v>
      </c>
      <c r="F120" s="271">
        <v>105195.89887403103</v>
      </c>
      <c r="G120" s="31">
        <v>96468.311000388188</v>
      </c>
      <c r="H120" s="36"/>
      <c r="I120" s="17"/>
      <c r="J120" s="17">
        <f t="shared" si="3"/>
        <v>2.7675000000000116E-2</v>
      </c>
      <c r="K120" s="263">
        <f t="shared" si="4"/>
        <v>2.4622499999999992E-2</v>
      </c>
      <c r="L120" s="37">
        <f t="shared" si="5"/>
        <v>2.1570000000000089E-2</v>
      </c>
      <c r="M120" s="26"/>
      <c r="N120" s="17"/>
      <c r="O120" s="17">
        <f>(1+J120)/(1+Prix!J120)-1</f>
        <v>1.0000000000000009E-2</v>
      </c>
      <c r="P120" s="17">
        <f>(1+K120)/(1+Prix!K120)-1</f>
        <v>6.9999999999998952E-3</v>
      </c>
      <c r="Q120" s="18">
        <f>(1+L120)/(1+Prix!L120)-1</f>
        <v>4.0000000000000036E-3</v>
      </c>
    </row>
    <row r="121" spans="2:17" x14ac:dyDescent="0.25">
      <c r="B121" s="23">
        <f t="shared" si="6"/>
        <v>2064</v>
      </c>
      <c r="C121" s="30"/>
      <c r="D121" s="16"/>
      <c r="E121" s="16">
        <v>117835.94049383741</v>
      </c>
      <c r="F121" s="271">
        <v>107786.08489405685</v>
      </c>
      <c r="G121" s="31">
        <v>98549.132468666576</v>
      </c>
      <c r="H121" s="36"/>
      <c r="I121" s="17"/>
      <c r="J121" s="17">
        <f t="shared" si="3"/>
        <v>2.7675000000000116E-2</v>
      </c>
      <c r="K121" s="263">
        <f t="shared" si="4"/>
        <v>2.4622499999999992E-2</v>
      </c>
      <c r="L121" s="37">
        <f t="shared" si="5"/>
        <v>2.1570000000000089E-2</v>
      </c>
      <c r="M121" s="26"/>
      <c r="N121" s="17"/>
      <c r="O121" s="17">
        <f>(1+J121)/(1+Prix!J121)-1</f>
        <v>1.0000000000000009E-2</v>
      </c>
      <c r="P121" s="17">
        <f>(1+K121)/(1+Prix!K121)-1</f>
        <v>6.9999999999998952E-3</v>
      </c>
      <c r="Q121" s="18">
        <f>(1+L121)/(1+Prix!L121)-1</f>
        <v>4.0000000000000036E-3</v>
      </c>
    </row>
    <row r="122" spans="2:17" x14ac:dyDescent="0.25">
      <c r="B122" s="23">
        <f t="shared" si="6"/>
        <v>2065</v>
      </c>
      <c r="C122" s="30"/>
      <c r="D122" s="16"/>
      <c r="E122" s="16">
        <v>121097.05014700435</v>
      </c>
      <c r="F122" s="271">
        <v>110440.04776936077</v>
      </c>
      <c r="G122" s="31">
        <v>100674.83725601571</v>
      </c>
      <c r="H122" s="36"/>
      <c r="I122" s="17"/>
      <c r="J122" s="17">
        <f t="shared" si="3"/>
        <v>2.7674999999999894E-2</v>
      </c>
      <c r="K122" s="263">
        <f t="shared" si="4"/>
        <v>2.4622499999999992E-2</v>
      </c>
      <c r="L122" s="37">
        <f t="shared" si="5"/>
        <v>2.1570000000000089E-2</v>
      </c>
      <c r="M122" s="26"/>
      <c r="N122" s="17"/>
      <c r="O122" s="17">
        <f>(1+J122)/(1+Prix!J122)-1</f>
        <v>9.9999999999997868E-3</v>
      </c>
      <c r="P122" s="17">
        <f>(1+K122)/(1+Prix!K122)-1</f>
        <v>6.9999999999998952E-3</v>
      </c>
      <c r="Q122" s="18">
        <f>(1+L122)/(1+Prix!L122)-1</f>
        <v>4.0000000000000036E-3</v>
      </c>
    </row>
    <row r="123" spans="2:17" x14ac:dyDescent="0.25">
      <c r="B123" s="23">
        <f t="shared" si="6"/>
        <v>2066</v>
      </c>
      <c r="C123" s="30"/>
      <c r="D123" s="16"/>
      <c r="E123" s="16">
        <v>124448.41100982271</v>
      </c>
      <c r="F123" s="271">
        <v>113159.35784556184</v>
      </c>
      <c r="G123" s="31">
        <v>102846.39349562797</v>
      </c>
      <c r="H123" s="36"/>
      <c r="I123" s="17"/>
      <c r="J123" s="17">
        <f t="shared" si="3"/>
        <v>2.7675000000000116E-2</v>
      </c>
      <c r="K123" s="263">
        <f t="shared" si="4"/>
        <v>2.4622499999999992E-2</v>
      </c>
      <c r="L123" s="37">
        <f t="shared" si="5"/>
        <v>2.1569999999999867E-2</v>
      </c>
      <c r="M123" s="26"/>
      <c r="N123" s="17"/>
      <c r="O123" s="17">
        <f>(1+J123)/(1+Prix!J123)-1</f>
        <v>1.0000000000000009E-2</v>
      </c>
      <c r="P123" s="17">
        <f>(1+K123)/(1+Prix!K123)-1</f>
        <v>6.9999999999998952E-3</v>
      </c>
      <c r="Q123" s="18">
        <f>(1+L123)/(1+Prix!L123)-1</f>
        <v>3.9999999999997815E-3</v>
      </c>
    </row>
    <row r="124" spans="2:17" x14ac:dyDescent="0.25">
      <c r="B124" s="23">
        <f t="shared" si="6"/>
        <v>2067</v>
      </c>
      <c r="C124" s="30"/>
      <c r="D124" s="16"/>
      <c r="E124" s="16">
        <v>127892.52078451957</v>
      </c>
      <c r="F124" s="271">
        <v>115945.62413411419</v>
      </c>
      <c r="G124" s="31">
        <v>105064.79020332867</v>
      </c>
      <c r="H124" s="36"/>
      <c r="I124" s="17"/>
      <c r="J124" s="17">
        <f t="shared" si="3"/>
        <v>2.7675000000000116E-2</v>
      </c>
      <c r="K124" s="263">
        <f t="shared" si="4"/>
        <v>2.4622499999999992E-2</v>
      </c>
      <c r="L124" s="37">
        <f t="shared" si="5"/>
        <v>2.1570000000000089E-2</v>
      </c>
      <c r="M124" s="26"/>
      <c r="N124" s="17"/>
      <c r="O124" s="17">
        <f>(1+J124)/(1+Prix!J124)-1</f>
        <v>1.0000000000000009E-2</v>
      </c>
      <c r="P124" s="17">
        <f>(1+K124)/(1+Prix!K124)-1</f>
        <v>6.9999999999998952E-3</v>
      </c>
      <c r="Q124" s="18">
        <f>(1+L124)/(1+Prix!L124)-1</f>
        <v>4.0000000000000036E-3</v>
      </c>
    </row>
    <row r="125" spans="2:17" x14ac:dyDescent="0.25">
      <c r="B125" s="23">
        <f t="shared" si="6"/>
        <v>2068</v>
      </c>
      <c r="C125" s="30"/>
      <c r="D125" s="16"/>
      <c r="E125" s="16">
        <v>131431.94629723116</v>
      </c>
      <c r="F125" s="271">
        <v>118800.4952643564</v>
      </c>
      <c r="G125" s="31">
        <v>107331.03772801446</v>
      </c>
      <c r="H125" s="36"/>
      <c r="I125" s="17"/>
      <c r="J125" s="17">
        <f t="shared" si="3"/>
        <v>2.7675000000000116E-2</v>
      </c>
      <c r="K125" s="263">
        <f t="shared" si="4"/>
        <v>2.4622499999999992E-2</v>
      </c>
      <c r="L125" s="37">
        <f t="shared" si="5"/>
        <v>2.1569999999999867E-2</v>
      </c>
      <c r="M125" s="26"/>
      <c r="N125" s="17"/>
      <c r="O125" s="17">
        <f>(1+J125)/(1+Prix!J125)-1</f>
        <v>1.0000000000000009E-2</v>
      </c>
      <c r="P125" s="17">
        <f>(1+K125)/(1+Prix!K125)-1</f>
        <v>6.9999999999998952E-3</v>
      </c>
      <c r="Q125" s="18">
        <f>(1+L125)/(1+Prix!L125)-1</f>
        <v>3.9999999999997815E-3</v>
      </c>
    </row>
    <row r="126" spans="2:17" x14ac:dyDescent="0.25">
      <c r="B126" s="23">
        <f t="shared" si="6"/>
        <v>2069</v>
      </c>
      <c r="C126" s="30"/>
      <c r="D126" s="16"/>
      <c r="E126" s="16">
        <v>135069.32541100704</v>
      </c>
      <c r="F126" s="271">
        <v>121725.66045900302</v>
      </c>
      <c r="G126" s="31">
        <v>109646.16821180774</v>
      </c>
      <c r="H126" s="36"/>
      <c r="I126" s="17"/>
      <c r="J126" s="17">
        <f t="shared" si="3"/>
        <v>2.7675000000000116E-2</v>
      </c>
      <c r="K126" s="263">
        <f t="shared" si="4"/>
        <v>2.4622499999999992E-2</v>
      </c>
      <c r="L126" s="37">
        <f t="shared" si="5"/>
        <v>2.1570000000000089E-2</v>
      </c>
      <c r="M126" s="26"/>
      <c r="N126" s="17"/>
      <c r="O126" s="17">
        <f>(1+J126)/(1+Prix!J126)-1</f>
        <v>1.0000000000000009E-2</v>
      </c>
      <c r="P126" s="17">
        <f>(1+K126)/(1+Prix!K126)-1</f>
        <v>6.9999999999998952E-3</v>
      </c>
      <c r="Q126" s="18">
        <f>(1+L126)/(1+Prix!L126)-1</f>
        <v>4.0000000000000036E-3</v>
      </c>
    </row>
    <row r="127" spans="2:17" ht="15.75" thickBot="1" x14ac:dyDescent="0.3">
      <c r="B127" s="24">
        <f t="shared" si="6"/>
        <v>2070</v>
      </c>
      <c r="C127" s="32"/>
      <c r="D127" s="19"/>
      <c r="E127" s="19">
        <v>138807.3689917567</v>
      </c>
      <c r="F127" s="272">
        <v>124722.85053365481</v>
      </c>
      <c r="G127" s="33">
        <v>112011.23606013643</v>
      </c>
      <c r="H127" s="38"/>
      <c r="I127" s="20"/>
      <c r="J127" s="20">
        <f t="shared" si="3"/>
        <v>2.7675000000000338E-2</v>
      </c>
      <c r="K127" s="264">
        <f t="shared" si="4"/>
        <v>2.4622499999999992E-2</v>
      </c>
      <c r="L127" s="39">
        <f t="shared" si="5"/>
        <v>2.1569999999999867E-2</v>
      </c>
      <c r="M127" s="27"/>
      <c r="N127" s="20"/>
      <c r="O127" s="20">
        <f>(1+J127)/(1+Prix!J127)-1</f>
        <v>1.0000000000000231E-2</v>
      </c>
      <c r="P127" s="20">
        <f>(1+K127)/(1+Prix!K127)-1</f>
        <v>6.9999999999998952E-3</v>
      </c>
      <c r="Q127" s="21">
        <f>(1+L127)/(1+Prix!L127)-1</f>
        <v>3.9999999999997815E-3</v>
      </c>
    </row>
    <row r="128" spans="2:17" x14ac:dyDescent="0.25">
      <c r="C128" s="11"/>
      <c r="D128" s="11"/>
      <c r="E128" s="11"/>
      <c r="F128" s="11"/>
      <c r="G128" s="11"/>
      <c r="H128" s="12"/>
      <c r="I128" s="12"/>
      <c r="J128" s="12"/>
      <c r="K128" s="12"/>
      <c r="L128" s="12"/>
    </row>
    <row r="129" spans="3:12" x14ac:dyDescent="0.25">
      <c r="C129" s="11"/>
      <c r="D129" s="11"/>
      <c r="E129" s="11"/>
      <c r="F129" s="11"/>
      <c r="G129" s="11"/>
      <c r="H129" s="12"/>
      <c r="I129" s="12"/>
      <c r="J129" s="12"/>
      <c r="K129" s="12"/>
      <c r="L129" s="12"/>
    </row>
    <row r="130" spans="3:12" x14ac:dyDescent="0.25">
      <c r="C130" s="11"/>
      <c r="D130" s="11"/>
      <c r="E130" s="11"/>
      <c r="F130" s="11"/>
      <c r="G130" s="11"/>
      <c r="H130" s="12"/>
      <c r="I130" s="12"/>
      <c r="J130" s="12"/>
      <c r="K130" s="12"/>
      <c r="L130" s="12"/>
    </row>
    <row r="131" spans="3:12" x14ac:dyDescent="0.25">
      <c r="C131" s="11"/>
      <c r="D131" s="11"/>
      <c r="E131" s="11"/>
      <c r="F131" s="11"/>
      <c r="G131" s="11"/>
      <c r="H131" s="12"/>
      <c r="I131" s="12"/>
      <c r="J131" s="12"/>
      <c r="K131" s="12"/>
      <c r="L131" s="12"/>
    </row>
    <row r="132" spans="3:12" x14ac:dyDescent="0.25">
      <c r="C132" s="11"/>
      <c r="D132" s="11"/>
      <c r="E132" s="11"/>
      <c r="F132" s="11"/>
      <c r="G132" s="11"/>
      <c r="H132" s="12"/>
      <c r="I132" s="12"/>
      <c r="J132" s="12"/>
      <c r="K132" s="12"/>
      <c r="L132" s="12"/>
    </row>
    <row r="133" spans="3:12" x14ac:dyDescent="0.25">
      <c r="C133" s="11"/>
      <c r="D133" s="11"/>
      <c r="E133" s="11"/>
      <c r="F133" s="11"/>
      <c r="G133" s="11"/>
      <c r="H133" s="12"/>
      <c r="I133" s="12"/>
      <c r="J133" s="12"/>
      <c r="K133" s="12"/>
      <c r="L133" s="12"/>
    </row>
    <row r="134" spans="3:12" x14ac:dyDescent="0.25">
      <c r="C134" s="11"/>
      <c r="D134" s="11"/>
      <c r="E134" s="11"/>
      <c r="F134" s="11"/>
      <c r="G134" s="11"/>
      <c r="H134" s="12"/>
      <c r="I134" s="12"/>
      <c r="J134" s="12"/>
      <c r="K134" s="12"/>
      <c r="L134" s="12"/>
    </row>
    <row r="135" spans="3:12" x14ac:dyDescent="0.25">
      <c r="C135" s="11"/>
      <c r="D135" s="11"/>
      <c r="E135" s="11"/>
      <c r="F135" s="11"/>
      <c r="G135" s="11"/>
      <c r="H135" s="12"/>
      <c r="I135" s="12"/>
      <c r="J135" s="12"/>
      <c r="K135" s="12"/>
      <c r="L135" s="12"/>
    </row>
    <row r="136" spans="3:12" x14ac:dyDescent="0.25">
      <c r="C136" s="11"/>
      <c r="D136" s="11"/>
      <c r="E136" s="11"/>
      <c r="F136" s="11"/>
      <c r="G136" s="11"/>
      <c r="H136" s="12"/>
      <c r="I136" s="12"/>
      <c r="J136" s="12"/>
      <c r="K136" s="12"/>
      <c r="L136" s="12"/>
    </row>
    <row r="137" spans="3:12" x14ac:dyDescent="0.25">
      <c r="C137" s="11"/>
      <c r="D137" s="11"/>
      <c r="E137" s="11"/>
      <c r="F137" s="11"/>
      <c r="G137" s="11"/>
      <c r="H137" s="12"/>
      <c r="I137" s="12"/>
      <c r="J137" s="12"/>
      <c r="K137" s="12"/>
      <c r="L137" s="12"/>
    </row>
    <row r="138" spans="3:12" x14ac:dyDescent="0.25">
      <c r="C138" s="11"/>
      <c r="D138" s="11"/>
      <c r="E138" s="11"/>
      <c r="F138" s="11"/>
      <c r="G138" s="11"/>
      <c r="H138" s="12"/>
      <c r="I138" s="12"/>
      <c r="J138" s="12"/>
      <c r="K138" s="12"/>
      <c r="L138" s="12"/>
    </row>
    <row r="139" spans="3:12" x14ac:dyDescent="0.25">
      <c r="C139" s="11"/>
      <c r="D139" s="11"/>
      <c r="E139" s="11"/>
      <c r="F139" s="11"/>
      <c r="G139" s="11"/>
      <c r="H139" s="12"/>
      <c r="I139" s="12"/>
      <c r="J139" s="12"/>
      <c r="K139" s="12"/>
      <c r="L139" s="12"/>
    </row>
    <row r="140" spans="3:12" x14ac:dyDescent="0.25">
      <c r="C140" s="11"/>
      <c r="D140" s="11"/>
      <c r="E140" s="11"/>
      <c r="F140" s="11"/>
      <c r="G140" s="11"/>
      <c r="H140" s="12"/>
      <c r="I140" s="12"/>
      <c r="J140" s="12"/>
      <c r="K140" s="12"/>
      <c r="L140" s="12"/>
    </row>
    <row r="141" spans="3:12" x14ac:dyDescent="0.25">
      <c r="C141" s="11"/>
      <c r="D141" s="11"/>
      <c r="E141" s="11"/>
      <c r="F141" s="11"/>
      <c r="G141" s="11"/>
      <c r="H141" s="12"/>
      <c r="I141" s="12"/>
      <c r="J141" s="12"/>
      <c r="K141" s="12"/>
      <c r="L141" s="12"/>
    </row>
    <row r="142" spans="3:12" x14ac:dyDescent="0.25">
      <c r="C142" s="11"/>
      <c r="D142" s="11"/>
      <c r="E142" s="11"/>
      <c r="F142" s="11"/>
      <c r="G142" s="11"/>
      <c r="H142" s="12"/>
      <c r="I142" s="12"/>
      <c r="J142" s="12"/>
      <c r="K142" s="12"/>
      <c r="L142" s="12"/>
    </row>
    <row r="143" spans="3:12" x14ac:dyDescent="0.25">
      <c r="C143" s="11"/>
      <c r="D143" s="11"/>
      <c r="E143" s="11"/>
      <c r="F143" s="11"/>
      <c r="G143" s="11"/>
      <c r="H143" s="12"/>
      <c r="I143" s="12"/>
      <c r="J143" s="12"/>
      <c r="K143" s="12"/>
      <c r="L143" s="12"/>
    </row>
    <row r="144" spans="3:12" x14ac:dyDescent="0.25">
      <c r="C144" s="11"/>
      <c r="D144" s="11"/>
      <c r="E144" s="11"/>
      <c r="F144" s="11"/>
      <c r="G144" s="11"/>
      <c r="H144" s="12"/>
      <c r="I144" s="12"/>
      <c r="J144" s="12"/>
      <c r="K144" s="12"/>
      <c r="L144" s="12"/>
    </row>
    <row r="145" spans="3:12" x14ac:dyDescent="0.25">
      <c r="C145" s="11"/>
      <c r="D145" s="11"/>
      <c r="E145" s="11"/>
      <c r="F145" s="11"/>
      <c r="G145" s="11"/>
      <c r="H145" s="12"/>
      <c r="I145" s="12"/>
      <c r="J145" s="12"/>
      <c r="K145" s="12"/>
      <c r="L145" s="12"/>
    </row>
    <row r="146" spans="3:12" x14ac:dyDescent="0.25">
      <c r="C146" s="11"/>
      <c r="D146" s="11"/>
      <c r="E146" s="11"/>
      <c r="F146" s="11"/>
      <c r="G146" s="11"/>
      <c r="H146" s="12"/>
      <c r="I146" s="12"/>
      <c r="J146" s="12"/>
      <c r="K146" s="12"/>
      <c r="L146" s="12"/>
    </row>
    <row r="147" spans="3:12" x14ac:dyDescent="0.25">
      <c r="C147" s="11"/>
      <c r="D147" s="11"/>
      <c r="E147" s="11"/>
      <c r="F147" s="11"/>
      <c r="G147" s="11"/>
      <c r="H147" s="12"/>
      <c r="I147" s="12"/>
      <c r="J147" s="12"/>
      <c r="K147" s="12"/>
      <c r="L147" s="12"/>
    </row>
    <row r="148" spans="3:12" x14ac:dyDescent="0.25">
      <c r="C148" s="11"/>
      <c r="D148" s="11"/>
      <c r="E148" s="11"/>
      <c r="F148" s="11"/>
      <c r="G148" s="11"/>
      <c r="H148" s="12"/>
      <c r="I148" s="12"/>
      <c r="J148" s="12"/>
      <c r="K148" s="12"/>
      <c r="L148" s="12"/>
    </row>
    <row r="149" spans="3:12" x14ac:dyDescent="0.25">
      <c r="C149" s="11"/>
      <c r="D149" s="11"/>
      <c r="E149" s="11"/>
      <c r="F149" s="11"/>
      <c r="G149" s="11"/>
      <c r="H149" s="12"/>
      <c r="I149" s="12"/>
      <c r="J149" s="12"/>
      <c r="K149" s="12"/>
      <c r="L149" s="12"/>
    </row>
    <row r="150" spans="3:12" x14ac:dyDescent="0.25">
      <c r="C150" s="11"/>
      <c r="D150" s="11"/>
      <c r="E150" s="11"/>
      <c r="F150" s="11"/>
      <c r="G150" s="11"/>
      <c r="H150" s="12"/>
      <c r="I150" s="12"/>
      <c r="J150" s="12"/>
      <c r="K150" s="12"/>
      <c r="L150" s="12"/>
    </row>
    <row r="151" spans="3:12" x14ac:dyDescent="0.25">
      <c r="C151" s="11"/>
      <c r="D151" s="11"/>
      <c r="E151" s="11"/>
      <c r="F151" s="11"/>
      <c r="G151" s="11"/>
      <c r="H151" s="12"/>
      <c r="I151" s="12"/>
      <c r="J151" s="12"/>
      <c r="K151" s="12"/>
      <c r="L151" s="12"/>
    </row>
    <row r="152" spans="3:12" x14ac:dyDescent="0.25">
      <c r="C152" s="11"/>
      <c r="D152" s="11"/>
      <c r="E152" s="11"/>
      <c r="F152" s="11"/>
      <c r="G152" s="11"/>
      <c r="H152" s="12"/>
      <c r="I152" s="12"/>
      <c r="J152" s="12"/>
      <c r="K152" s="12"/>
      <c r="L152" s="12"/>
    </row>
    <row r="153" spans="3:12" x14ac:dyDescent="0.25">
      <c r="C153" s="11"/>
      <c r="D153" s="11"/>
      <c r="E153" s="11"/>
      <c r="F153" s="11"/>
      <c r="G153" s="11"/>
      <c r="H153" s="12"/>
      <c r="I153" s="12"/>
      <c r="J153" s="12"/>
      <c r="K153" s="12"/>
      <c r="L153" s="12"/>
    </row>
    <row r="154" spans="3:12" x14ac:dyDescent="0.25">
      <c r="C154" s="11"/>
      <c r="D154" s="11"/>
      <c r="E154" s="11"/>
      <c r="F154" s="11"/>
      <c r="G154" s="11"/>
      <c r="H154" s="12"/>
      <c r="I154" s="12"/>
      <c r="J154" s="12"/>
      <c r="K154" s="12"/>
      <c r="L154" s="12"/>
    </row>
    <row r="155" spans="3:12" x14ac:dyDescent="0.25">
      <c r="C155" s="11"/>
      <c r="D155" s="11"/>
      <c r="E155" s="11"/>
      <c r="F155" s="11"/>
      <c r="G155" s="11"/>
      <c r="H155" s="12"/>
      <c r="I155" s="12"/>
      <c r="J155" s="12"/>
      <c r="K155" s="12"/>
      <c r="L155" s="12"/>
    </row>
    <row r="156" spans="3:12" x14ac:dyDescent="0.25">
      <c r="C156" s="11"/>
      <c r="D156" s="11"/>
      <c r="E156" s="11"/>
      <c r="F156" s="11"/>
      <c r="G156" s="11"/>
      <c r="H156" s="12"/>
      <c r="I156" s="12"/>
      <c r="J156" s="12"/>
      <c r="K156" s="12"/>
      <c r="L156" s="12"/>
    </row>
    <row r="157" spans="3:12" x14ac:dyDescent="0.25">
      <c r="C157" s="11"/>
      <c r="D157" s="11"/>
      <c r="E157" s="11"/>
      <c r="F157" s="11"/>
      <c r="G157" s="11"/>
      <c r="H157" s="12"/>
      <c r="I157" s="12"/>
      <c r="J157" s="12"/>
      <c r="K157" s="12"/>
      <c r="L157" s="12"/>
    </row>
  </sheetData>
  <mergeCells count="4">
    <mergeCell ref="C4:G4"/>
    <mergeCell ref="H4:L4"/>
    <mergeCell ref="M4:Q4"/>
    <mergeCell ref="B4:B5"/>
  </mergeCells>
  <phoneticPr fontId="0" type="noConversion"/>
  <pageMargins left="0.78740157499999996" right="0.78740157499999996" top="0.984251969" bottom="0.984251969" header="0.4921259845" footer="0.4921259845"/>
  <pageSetup paperSize="9"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R172"/>
  <sheetViews>
    <sheetView topLeftCell="A100" workbookViewId="0">
      <selection activeCell="R128" sqref="R128"/>
    </sheetView>
  </sheetViews>
  <sheetFormatPr baseColWidth="10" defaultColWidth="10.85546875" defaultRowHeight="15" x14ac:dyDescent="0.25"/>
  <cols>
    <col min="1" max="1" width="3" style="10" customWidth="1"/>
    <col min="2" max="2" width="10.85546875" style="10"/>
    <col min="3" max="17" width="13.5703125" style="10" customWidth="1"/>
    <col min="18" max="16384" width="10.85546875" style="10"/>
  </cols>
  <sheetData>
    <row r="1" spans="2:17" ht="23.25" x14ac:dyDescent="0.35">
      <c r="B1" s="59" t="s">
        <v>97</v>
      </c>
      <c r="C1" s="59"/>
      <c r="D1" s="59"/>
      <c r="E1" s="59"/>
      <c r="F1" s="59"/>
      <c r="G1" s="59"/>
      <c r="H1" s="59"/>
      <c r="I1" s="59"/>
      <c r="J1" s="59"/>
      <c r="K1" s="59"/>
      <c r="L1" s="59"/>
    </row>
    <row r="2" spans="2:17" ht="15" customHeight="1" x14ac:dyDescent="0.35">
      <c r="B2" s="250" t="s">
        <v>77</v>
      </c>
      <c r="C2" s="59"/>
      <c r="D2" s="59"/>
      <c r="E2" s="59"/>
      <c r="F2" s="59"/>
      <c r="G2" s="59"/>
      <c r="H2" s="59"/>
      <c r="I2" s="59"/>
      <c r="J2" s="59"/>
      <c r="K2" s="59"/>
      <c r="L2" s="59"/>
    </row>
    <row r="3" spans="2:17" ht="15.75" thickBot="1" x14ac:dyDescent="0.3">
      <c r="E3" s="239">
        <v>0.01</v>
      </c>
      <c r="F3" s="239">
        <v>7.0000000000000001E-3</v>
      </c>
      <c r="G3" s="239">
        <v>4.0000000000000001E-3</v>
      </c>
    </row>
    <row r="4" spans="2:17" s="50" customFormat="1" ht="21.75" customHeight="1" x14ac:dyDescent="0.2">
      <c r="B4" s="406" t="s">
        <v>0</v>
      </c>
      <c r="C4" s="411" t="s">
        <v>6</v>
      </c>
      <c r="D4" s="412"/>
      <c r="E4" s="412"/>
      <c r="F4" s="412"/>
      <c r="G4" s="413"/>
      <c r="H4" s="411" t="s">
        <v>7</v>
      </c>
      <c r="I4" s="414"/>
      <c r="J4" s="412"/>
      <c r="K4" s="412"/>
      <c r="L4" s="413"/>
      <c r="M4" s="414" t="s">
        <v>10</v>
      </c>
      <c r="N4" s="414"/>
      <c r="O4" s="412"/>
      <c r="P4" s="412"/>
      <c r="Q4" s="415"/>
    </row>
    <row r="5" spans="2:17" s="50" customFormat="1" ht="36" customHeight="1" thickBot="1" x14ac:dyDescent="0.25">
      <c r="B5" s="407"/>
      <c r="C5" s="51"/>
      <c r="D5" s="52"/>
      <c r="E5" s="52" t="s">
        <v>9</v>
      </c>
      <c r="F5" s="200" t="s">
        <v>76</v>
      </c>
      <c r="G5" s="53" t="s">
        <v>87</v>
      </c>
      <c r="H5" s="51"/>
      <c r="I5" s="56"/>
      <c r="J5" s="54" t="s">
        <v>9</v>
      </c>
      <c r="K5" s="201" t="s">
        <v>76</v>
      </c>
      <c r="L5" s="55" t="s">
        <v>87</v>
      </c>
      <c r="M5" s="56"/>
      <c r="N5" s="56"/>
      <c r="O5" s="54" t="s">
        <v>9</v>
      </c>
      <c r="P5" s="201" t="s">
        <v>76</v>
      </c>
      <c r="Q5" s="57" t="s">
        <v>87</v>
      </c>
    </row>
    <row r="6" spans="2:17" x14ac:dyDescent="0.25">
      <c r="B6" s="335">
        <v>1949</v>
      </c>
      <c r="C6" s="336"/>
      <c r="D6" s="337"/>
      <c r="E6" s="337">
        <v>413.71292171246904</v>
      </c>
      <c r="F6" s="337">
        <v>413.71292171246904</v>
      </c>
      <c r="G6" s="338">
        <v>413.71292171246904</v>
      </c>
      <c r="H6" s="339"/>
      <c r="I6" s="340"/>
      <c r="J6" s="341"/>
      <c r="K6" s="341"/>
      <c r="L6" s="342"/>
      <c r="M6" s="343"/>
      <c r="N6" s="343"/>
      <c r="O6" s="344"/>
      <c r="P6" s="344"/>
      <c r="Q6" s="345"/>
    </row>
    <row r="7" spans="2:17" x14ac:dyDescent="0.25">
      <c r="B7" s="22">
        <v>1950</v>
      </c>
      <c r="C7" s="28"/>
      <c r="D7" s="13"/>
      <c r="E7" s="13">
        <v>467.57443830343448</v>
      </c>
      <c r="F7" s="13">
        <v>467.57443830343448</v>
      </c>
      <c r="G7" s="29">
        <v>467.57443830343448</v>
      </c>
      <c r="H7" s="34"/>
      <c r="I7" s="25"/>
      <c r="J7" s="14">
        <f t="shared" ref="J7:J70" si="0">E7/E6-1</f>
        <v>0.13019055911528743</v>
      </c>
      <c r="K7" s="14">
        <f t="shared" ref="K7:K70" si="1">F7/F6-1</f>
        <v>0.13019055911528743</v>
      </c>
      <c r="L7" s="35">
        <f t="shared" ref="L7:L70" si="2">G7/G6-1</f>
        <v>0.13019055911528743</v>
      </c>
      <c r="M7" s="25"/>
      <c r="N7" s="25"/>
      <c r="O7" s="14">
        <f>(1+J7)/(1+Prix!J7)-1</f>
        <v>2.6882464132171657E-2</v>
      </c>
      <c r="P7" s="14">
        <f>(1+K7)/(1+Prix!K7)-1</f>
        <v>2.6882464132171657E-2</v>
      </c>
      <c r="Q7" s="15">
        <f>(1+L7)/(1+Prix!L7)-1</f>
        <v>2.6882464132171657E-2</v>
      </c>
    </row>
    <row r="8" spans="2:17" ht="15" customHeight="1" x14ac:dyDescent="0.25">
      <c r="B8" s="22">
        <v>1951</v>
      </c>
      <c r="C8" s="28"/>
      <c r="D8" s="13"/>
      <c r="E8" s="13">
        <v>576.98105687026998</v>
      </c>
      <c r="F8" s="13">
        <v>576.98105687026998</v>
      </c>
      <c r="G8" s="29">
        <v>576.98105687026998</v>
      </c>
      <c r="H8" s="34"/>
      <c r="I8" s="25"/>
      <c r="J8" s="14">
        <f t="shared" si="0"/>
        <v>0.23398759556619653</v>
      </c>
      <c r="K8" s="14">
        <f t="shared" si="1"/>
        <v>0.23398759556619653</v>
      </c>
      <c r="L8" s="35">
        <f t="shared" si="2"/>
        <v>0.23398759556619653</v>
      </c>
      <c r="M8" s="25"/>
      <c r="N8" s="25"/>
      <c r="O8" s="14">
        <f>(1+J8)/(1+Prix!J8)-1</f>
        <v>6.2978290983794372E-2</v>
      </c>
      <c r="P8" s="14">
        <f>(1+K8)/(1+Prix!K8)-1</f>
        <v>6.2978290983794372E-2</v>
      </c>
      <c r="Q8" s="15">
        <f>(1+L8)/(1+Prix!L8)-1</f>
        <v>6.2978290983794372E-2</v>
      </c>
    </row>
    <row r="9" spans="2:17" x14ac:dyDescent="0.25">
      <c r="B9" s="22">
        <v>1952</v>
      </c>
      <c r="C9" s="28"/>
      <c r="D9" s="13"/>
      <c r="E9" s="13">
        <v>674.66678880593599</v>
      </c>
      <c r="F9" s="13">
        <v>674.66678880593599</v>
      </c>
      <c r="G9" s="29">
        <v>674.66678880593599</v>
      </c>
      <c r="H9" s="34"/>
      <c r="I9" s="25"/>
      <c r="J9" s="14">
        <f t="shared" si="0"/>
        <v>0.16930492045188572</v>
      </c>
      <c r="K9" s="14">
        <f t="shared" si="1"/>
        <v>0.16930492045188572</v>
      </c>
      <c r="L9" s="35">
        <f t="shared" si="2"/>
        <v>0.16930492045188572</v>
      </c>
      <c r="M9" s="25"/>
      <c r="N9" s="25"/>
      <c r="O9" s="14">
        <f>(1+J9)/(1+Prix!J9)-1</f>
        <v>4.4315927548449263E-2</v>
      </c>
      <c r="P9" s="14">
        <f>(1+K9)/(1+Prix!K9)-1</f>
        <v>4.4315927548449263E-2</v>
      </c>
      <c r="Q9" s="15">
        <f>(1+L9)/(1+Prix!L9)-1</f>
        <v>4.4315927548449263E-2</v>
      </c>
    </row>
    <row r="10" spans="2:17" x14ac:dyDescent="0.25">
      <c r="B10" s="22">
        <v>1953</v>
      </c>
      <c r="C10" s="28"/>
      <c r="D10" s="13"/>
      <c r="E10" s="13">
        <v>692.05230360608846</v>
      </c>
      <c r="F10" s="13">
        <v>692.05230360608846</v>
      </c>
      <c r="G10" s="29">
        <v>692.05230360608846</v>
      </c>
      <c r="H10" s="34"/>
      <c r="I10" s="25"/>
      <c r="J10" s="14">
        <f t="shared" si="0"/>
        <v>2.5769039010979489E-2</v>
      </c>
      <c r="K10" s="14">
        <f t="shared" si="1"/>
        <v>2.5769039010979489E-2</v>
      </c>
      <c r="L10" s="35">
        <f t="shared" si="2"/>
        <v>2.5769039010979489E-2</v>
      </c>
      <c r="M10" s="25"/>
      <c r="N10" s="25"/>
      <c r="O10" s="14">
        <f>(1+J10)/(1+Prix!J10)-1</f>
        <v>4.337880792103932E-2</v>
      </c>
      <c r="P10" s="14">
        <f>(1+K10)/(1+Prix!K10)-1</f>
        <v>4.337880792103932E-2</v>
      </c>
      <c r="Q10" s="15">
        <f>(1+L10)/(1+Prix!L10)-1</f>
        <v>4.337880792103932E-2</v>
      </c>
    </row>
    <row r="11" spans="2:17" x14ac:dyDescent="0.25">
      <c r="B11" s="22">
        <v>1954</v>
      </c>
      <c r="C11" s="28"/>
      <c r="D11" s="13"/>
      <c r="E11" s="13">
        <v>735.33833820059203</v>
      </c>
      <c r="F11" s="13">
        <v>735.33833820059203</v>
      </c>
      <c r="G11" s="29">
        <v>735.33833820059203</v>
      </c>
      <c r="H11" s="34"/>
      <c r="I11" s="25"/>
      <c r="J11" s="14">
        <f t="shared" si="0"/>
        <v>6.2547345582049774E-2</v>
      </c>
      <c r="K11" s="14">
        <f t="shared" si="1"/>
        <v>6.2547345582049774E-2</v>
      </c>
      <c r="L11" s="35">
        <f t="shared" si="2"/>
        <v>6.2547345582049774E-2</v>
      </c>
      <c r="M11" s="25"/>
      <c r="N11" s="25"/>
      <c r="O11" s="14">
        <f>(1+J11)/(1+Prix!J11)-1</f>
        <v>5.8006544959904316E-2</v>
      </c>
      <c r="P11" s="14">
        <f>(1+K11)/(1+Prix!K11)-1</f>
        <v>5.8006544959904316E-2</v>
      </c>
      <c r="Q11" s="15">
        <f>(1+L11)/(1+Prix!L11)-1</f>
        <v>5.8006544959904316E-2</v>
      </c>
    </row>
    <row r="12" spans="2:17" x14ac:dyDescent="0.25">
      <c r="B12" s="22">
        <v>1955</v>
      </c>
      <c r="C12" s="28"/>
      <c r="D12" s="13"/>
      <c r="E12" s="13">
        <v>780.55637014490685</v>
      </c>
      <c r="F12" s="13">
        <v>780.55637014490685</v>
      </c>
      <c r="G12" s="29">
        <v>780.55637014490685</v>
      </c>
      <c r="H12" s="34"/>
      <c r="I12" s="25"/>
      <c r="J12" s="14">
        <f t="shared" si="0"/>
        <v>6.1492825268658624E-2</v>
      </c>
      <c r="K12" s="14">
        <f t="shared" si="1"/>
        <v>6.1492825268658624E-2</v>
      </c>
      <c r="L12" s="35">
        <f t="shared" si="2"/>
        <v>6.1492825268658624E-2</v>
      </c>
      <c r="M12" s="25"/>
      <c r="N12" s="25"/>
      <c r="O12" s="14">
        <f>(1+J12)/(1+Prix!J12)-1</f>
        <v>5.1012642226513805E-2</v>
      </c>
      <c r="P12" s="14">
        <f>(1+K12)/(1+Prix!K12)-1</f>
        <v>5.1012642226513805E-2</v>
      </c>
      <c r="Q12" s="15">
        <f>(1+L12)/(1+Prix!L12)-1</f>
        <v>5.1012642226513805E-2</v>
      </c>
    </row>
    <row r="13" spans="2:17" x14ac:dyDescent="0.25">
      <c r="B13" s="22">
        <v>1956</v>
      </c>
      <c r="C13" s="28"/>
      <c r="D13" s="13"/>
      <c r="E13" s="13">
        <v>843.85468306150051</v>
      </c>
      <c r="F13" s="13">
        <v>843.85468306150051</v>
      </c>
      <c r="G13" s="29">
        <v>843.85468306150051</v>
      </c>
      <c r="H13" s="34"/>
      <c r="I13" s="25"/>
      <c r="J13" s="14">
        <f t="shared" si="0"/>
        <v>8.1093839391564559E-2</v>
      </c>
      <c r="K13" s="14">
        <f t="shared" si="1"/>
        <v>8.1093839391564559E-2</v>
      </c>
      <c r="L13" s="35">
        <f t="shared" si="2"/>
        <v>8.1093839391564559E-2</v>
      </c>
      <c r="M13" s="25"/>
      <c r="N13" s="25"/>
      <c r="O13" s="14">
        <f>(1+J13)/(1+Prix!J13)-1</f>
        <v>3.8611832152600778E-2</v>
      </c>
      <c r="P13" s="14">
        <f>(1+K13)/(1+Prix!K13)-1</f>
        <v>3.8611832152600778E-2</v>
      </c>
      <c r="Q13" s="15">
        <f>(1+L13)/(1+Prix!L13)-1</f>
        <v>3.8611832152600778E-2</v>
      </c>
    </row>
    <row r="14" spans="2:17" x14ac:dyDescent="0.25">
      <c r="B14" s="22">
        <v>1957</v>
      </c>
      <c r="C14" s="28"/>
      <c r="D14" s="13"/>
      <c r="E14" s="13">
        <v>939.40549724345294</v>
      </c>
      <c r="F14" s="13">
        <v>939.40549724345294</v>
      </c>
      <c r="G14" s="29">
        <v>939.40549724345294</v>
      </c>
      <c r="H14" s="34"/>
      <c r="I14" s="25"/>
      <c r="J14" s="14">
        <f t="shared" si="0"/>
        <v>0.11323136092021735</v>
      </c>
      <c r="K14" s="14">
        <f t="shared" si="1"/>
        <v>0.11323136092021735</v>
      </c>
      <c r="L14" s="35">
        <f t="shared" si="2"/>
        <v>0.11323136092021735</v>
      </c>
      <c r="M14" s="25"/>
      <c r="N14" s="25"/>
      <c r="O14" s="14">
        <f>(1+J14)/(1+Prix!J14)-1</f>
        <v>7.9585735031695748E-2</v>
      </c>
      <c r="P14" s="14">
        <f>(1+K14)/(1+Prix!K14)-1</f>
        <v>7.9585735031695748E-2</v>
      </c>
      <c r="Q14" s="15">
        <f>(1+L14)/(1+Prix!L14)-1</f>
        <v>7.9585735031695748E-2</v>
      </c>
    </row>
    <row r="15" spans="2:17" x14ac:dyDescent="0.25">
      <c r="B15" s="22">
        <v>1958</v>
      </c>
      <c r="C15" s="28"/>
      <c r="D15" s="13"/>
      <c r="E15" s="13">
        <v>1080.3189323907018</v>
      </c>
      <c r="F15" s="13">
        <v>1080.3189323907018</v>
      </c>
      <c r="G15" s="29">
        <v>1080.3189323907018</v>
      </c>
      <c r="H15" s="34"/>
      <c r="I15" s="25"/>
      <c r="J15" s="14">
        <f t="shared" si="0"/>
        <v>0.15000277894981306</v>
      </c>
      <c r="K15" s="14">
        <f t="shared" si="1"/>
        <v>0.15000277894981306</v>
      </c>
      <c r="L15" s="35">
        <f t="shared" si="2"/>
        <v>0.15000277894981306</v>
      </c>
      <c r="M15" s="25"/>
      <c r="N15" s="25"/>
      <c r="O15" s="14">
        <f>(1+J15)/(1+Prix!J15)-1</f>
        <v>1.7384546378029775E-4</v>
      </c>
      <c r="P15" s="14">
        <f>(1+K15)/(1+Prix!K15)-1</f>
        <v>1.7384546378029775E-4</v>
      </c>
      <c r="Q15" s="15">
        <f>(1+L15)/(1+Prix!L15)-1</f>
        <v>1.7384546378029775E-4</v>
      </c>
    </row>
    <row r="16" spans="2:17" x14ac:dyDescent="0.25">
      <c r="B16" s="22">
        <v>1959</v>
      </c>
      <c r="C16" s="28"/>
      <c r="D16" s="13"/>
      <c r="E16" s="13">
        <v>1155.2052866426425</v>
      </c>
      <c r="F16" s="13">
        <v>1155.2052866426425</v>
      </c>
      <c r="G16" s="29">
        <v>1155.2052866426425</v>
      </c>
      <c r="H16" s="34"/>
      <c r="I16" s="25"/>
      <c r="J16" s="14">
        <f t="shared" si="0"/>
        <v>6.931874653554404E-2</v>
      </c>
      <c r="K16" s="14">
        <f t="shared" si="1"/>
        <v>6.931874653554404E-2</v>
      </c>
      <c r="L16" s="35">
        <f t="shared" si="2"/>
        <v>6.931874653554404E-2</v>
      </c>
      <c r="M16" s="25"/>
      <c r="N16" s="25"/>
      <c r="O16" s="14">
        <f>(1+J16)/(1+Prix!J16)-1</f>
        <v>7.1624361879452092E-3</v>
      </c>
      <c r="P16" s="14">
        <f>(1+K16)/(1+Prix!K16)-1</f>
        <v>7.1624361879452092E-3</v>
      </c>
      <c r="Q16" s="15">
        <f>(1+L16)/(1+Prix!L16)-1</f>
        <v>7.1624361879452092E-3</v>
      </c>
    </row>
    <row r="17" spans="2:17" x14ac:dyDescent="0.25">
      <c r="B17" s="22">
        <v>1960</v>
      </c>
      <c r="C17" s="28"/>
      <c r="D17" s="13"/>
      <c r="E17" s="13">
        <v>1268.6771659035539</v>
      </c>
      <c r="F17" s="13">
        <v>1268.6771659035539</v>
      </c>
      <c r="G17" s="29">
        <v>1268.6771659035539</v>
      </c>
      <c r="H17" s="34"/>
      <c r="I17" s="25"/>
      <c r="J17" s="14">
        <f t="shared" si="0"/>
        <v>9.8226592773560828E-2</v>
      </c>
      <c r="K17" s="14">
        <f t="shared" si="1"/>
        <v>9.8226592773560828E-2</v>
      </c>
      <c r="L17" s="35">
        <f t="shared" si="2"/>
        <v>9.8226592773560828E-2</v>
      </c>
      <c r="M17" s="25"/>
      <c r="N17" s="25"/>
      <c r="O17" s="14">
        <f>(1+J17)/(1+Prix!J17)-1</f>
        <v>5.9452237473144098E-2</v>
      </c>
      <c r="P17" s="14">
        <f>(1+K17)/(1+Prix!K17)-1</f>
        <v>5.9452237473144098E-2</v>
      </c>
      <c r="Q17" s="15">
        <f>(1+L17)/(1+Prix!L17)-1</f>
        <v>5.9452237473144098E-2</v>
      </c>
    </row>
    <row r="18" spans="2:17" x14ac:dyDescent="0.25">
      <c r="B18" s="22">
        <v>1961</v>
      </c>
      <c r="C18" s="28"/>
      <c r="D18" s="13"/>
      <c r="E18" s="13">
        <v>1360.5760845189743</v>
      </c>
      <c r="F18" s="13">
        <v>1360.5760845189743</v>
      </c>
      <c r="G18" s="29">
        <v>1360.5760845189743</v>
      </c>
      <c r="H18" s="34"/>
      <c r="I18" s="25"/>
      <c r="J18" s="14">
        <f t="shared" si="0"/>
        <v>7.2436803534624783E-2</v>
      </c>
      <c r="K18" s="14">
        <f t="shared" si="1"/>
        <v>7.2436803534624783E-2</v>
      </c>
      <c r="L18" s="35">
        <f t="shared" si="2"/>
        <v>7.2436803534624783E-2</v>
      </c>
      <c r="M18" s="25"/>
      <c r="N18" s="25"/>
      <c r="O18" s="14">
        <f>(1+J18)/(1+Prix!J18)-1</f>
        <v>3.794637367220477E-2</v>
      </c>
      <c r="P18" s="14">
        <f>(1+K18)/(1+Prix!K18)-1</f>
        <v>3.794637367220477E-2</v>
      </c>
      <c r="Q18" s="15">
        <f>(1+L18)/(1+Prix!L18)-1</f>
        <v>3.794637367220477E-2</v>
      </c>
    </row>
    <row r="19" spans="2:17" x14ac:dyDescent="0.25">
      <c r="B19" s="22">
        <v>1962</v>
      </c>
      <c r="C19" s="28"/>
      <c r="D19" s="13"/>
      <c r="E19" s="13">
        <v>1541.0738596412489</v>
      </c>
      <c r="F19" s="13">
        <v>1541.0738596412489</v>
      </c>
      <c r="G19" s="29">
        <v>1541.0738596412489</v>
      </c>
      <c r="H19" s="34"/>
      <c r="I19" s="25"/>
      <c r="J19" s="14">
        <f t="shared" si="0"/>
        <v>0.13266275747165501</v>
      </c>
      <c r="K19" s="14">
        <f t="shared" si="1"/>
        <v>0.13266275747165501</v>
      </c>
      <c r="L19" s="35">
        <f t="shared" si="2"/>
        <v>0.13266275747165501</v>
      </c>
      <c r="M19" s="25"/>
      <c r="N19" s="25"/>
      <c r="O19" s="14">
        <f>(1+J19)/(1+Prix!J19)-1</f>
        <v>8.157336246093716E-2</v>
      </c>
      <c r="P19" s="14">
        <f>(1+K19)/(1+Prix!K19)-1</f>
        <v>8.157336246093716E-2</v>
      </c>
      <c r="Q19" s="15">
        <f>(1+L19)/(1+Prix!L19)-1</f>
        <v>8.157336246093716E-2</v>
      </c>
    </row>
    <row r="20" spans="2:17" x14ac:dyDescent="0.25">
      <c r="B20" s="22">
        <v>1963</v>
      </c>
      <c r="C20" s="28"/>
      <c r="D20" s="13"/>
      <c r="E20" s="13">
        <v>1695.396752337258</v>
      </c>
      <c r="F20" s="13">
        <v>1695.396752337258</v>
      </c>
      <c r="G20" s="29">
        <v>1695.396752337258</v>
      </c>
      <c r="H20" s="34"/>
      <c r="I20" s="25"/>
      <c r="J20" s="14">
        <f t="shared" si="0"/>
        <v>0.10013984192291359</v>
      </c>
      <c r="K20" s="14">
        <f t="shared" si="1"/>
        <v>0.10013984192291359</v>
      </c>
      <c r="L20" s="35">
        <f t="shared" si="2"/>
        <v>0.10013984192291359</v>
      </c>
      <c r="M20" s="25"/>
      <c r="N20" s="25"/>
      <c r="O20" s="14">
        <f>(1+J20)/(1+Prix!J20)-1</f>
        <v>4.9767138538164835E-2</v>
      </c>
      <c r="P20" s="14">
        <f>(1+K20)/(1+Prix!K20)-1</f>
        <v>4.9767138538164835E-2</v>
      </c>
      <c r="Q20" s="15">
        <f>(1+L20)/(1+Prix!L20)-1</f>
        <v>4.9767138538164835E-2</v>
      </c>
    </row>
    <row r="21" spans="2:17" x14ac:dyDescent="0.25">
      <c r="B21" s="22">
        <v>1964</v>
      </c>
      <c r="C21" s="28"/>
      <c r="D21" s="13"/>
      <c r="E21" s="13">
        <v>1827.7737792727291</v>
      </c>
      <c r="F21" s="13">
        <v>1827.7737792727291</v>
      </c>
      <c r="G21" s="29">
        <v>1827.7737792727291</v>
      </c>
      <c r="H21" s="34"/>
      <c r="I21" s="25"/>
      <c r="J21" s="14">
        <f t="shared" si="0"/>
        <v>7.8080264547503386E-2</v>
      </c>
      <c r="K21" s="14">
        <f t="shared" si="1"/>
        <v>7.8080264547503386E-2</v>
      </c>
      <c r="L21" s="35">
        <f t="shared" si="2"/>
        <v>7.8080264547503386E-2</v>
      </c>
      <c r="M21" s="25"/>
      <c r="N21" s="25"/>
      <c r="O21" s="14">
        <f>(1+J21)/(1+Prix!J21)-1</f>
        <v>4.1826237952100609E-2</v>
      </c>
      <c r="P21" s="14">
        <f>(1+K21)/(1+Prix!K21)-1</f>
        <v>4.1826237952100609E-2</v>
      </c>
      <c r="Q21" s="15">
        <f>(1+L21)/(1+Prix!L21)-1</f>
        <v>4.1826237952100609E-2</v>
      </c>
    </row>
    <row r="22" spans="2:17" x14ac:dyDescent="0.25">
      <c r="B22" s="22">
        <v>1965</v>
      </c>
      <c r="C22" s="28"/>
      <c r="D22" s="13"/>
      <c r="E22" s="13">
        <v>1946.6149964126917</v>
      </c>
      <c r="F22" s="13">
        <v>1946.6149964126917</v>
      </c>
      <c r="G22" s="29">
        <v>1946.6149964126917</v>
      </c>
      <c r="H22" s="34"/>
      <c r="I22" s="25"/>
      <c r="J22" s="14">
        <f t="shared" si="0"/>
        <v>6.501965313631386E-2</v>
      </c>
      <c r="K22" s="14">
        <f t="shared" si="1"/>
        <v>6.501965313631386E-2</v>
      </c>
      <c r="L22" s="35">
        <f t="shared" si="2"/>
        <v>6.501965313631386E-2</v>
      </c>
      <c r="M22" s="25"/>
      <c r="N22" s="25"/>
      <c r="O22" s="14">
        <f>(1+J22)/(1+Prix!J22)-1</f>
        <v>3.9267882594157921E-2</v>
      </c>
      <c r="P22" s="14">
        <f>(1+K22)/(1+Prix!K22)-1</f>
        <v>3.9267882594157921E-2</v>
      </c>
      <c r="Q22" s="15">
        <f>(1+L22)/(1+Prix!L22)-1</f>
        <v>3.9267882594157921E-2</v>
      </c>
    </row>
    <row r="23" spans="2:17" x14ac:dyDescent="0.25">
      <c r="B23" s="22">
        <v>1966</v>
      </c>
      <c r="C23" s="28"/>
      <c r="D23" s="13"/>
      <c r="E23" s="13">
        <v>2081.2145866627925</v>
      </c>
      <c r="F23" s="13">
        <v>2081.2145866627925</v>
      </c>
      <c r="G23" s="29">
        <v>2081.2145866627925</v>
      </c>
      <c r="H23" s="34"/>
      <c r="I23" s="25"/>
      <c r="J23" s="14">
        <f t="shared" si="0"/>
        <v>6.9145460452193719E-2</v>
      </c>
      <c r="K23" s="14">
        <f t="shared" si="1"/>
        <v>6.9145460452193719E-2</v>
      </c>
      <c r="L23" s="35">
        <f t="shared" si="2"/>
        <v>6.9145460452193719E-2</v>
      </c>
      <c r="M23" s="25"/>
      <c r="N23" s="25"/>
      <c r="O23" s="14">
        <f>(1+J23)/(1+Prix!J23)-1</f>
        <v>4.1270347521985107E-2</v>
      </c>
      <c r="P23" s="14">
        <f>(1+K23)/(1+Prix!K23)-1</f>
        <v>4.1270347521985107E-2</v>
      </c>
      <c r="Q23" s="15">
        <f>(1+L23)/(1+Prix!L23)-1</f>
        <v>4.1270347521985107E-2</v>
      </c>
    </row>
    <row r="24" spans="2:17" x14ac:dyDescent="0.25">
      <c r="B24" s="22">
        <v>1967</v>
      </c>
      <c r="C24" s="28"/>
      <c r="D24" s="13"/>
      <c r="E24" s="13">
        <v>2230.4579607131132</v>
      </c>
      <c r="F24" s="13">
        <v>2230.4579607131132</v>
      </c>
      <c r="G24" s="29">
        <v>2230.4579607131132</v>
      </c>
      <c r="H24" s="34"/>
      <c r="I24" s="25"/>
      <c r="J24" s="14">
        <f t="shared" si="0"/>
        <v>7.1709748243515392E-2</v>
      </c>
      <c r="K24" s="14">
        <f t="shared" si="1"/>
        <v>7.1709748243515392E-2</v>
      </c>
      <c r="L24" s="35">
        <f t="shared" si="2"/>
        <v>7.1709748243515392E-2</v>
      </c>
      <c r="M24" s="25"/>
      <c r="N24" s="25"/>
      <c r="O24" s="14">
        <f>(1+J24)/(1+Prix!J24)-1</f>
        <v>4.2768322963616878E-2</v>
      </c>
      <c r="P24" s="14">
        <f>(1+K24)/(1+Prix!K24)-1</f>
        <v>4.2768322963616878E-2</v>
      </c>
      <c r="Q24" s="15">
        <f>(1+L24)/(1+Prix!L24)-1</f>
        <v>4.2768322963616878E-2</v>
      </c>
    </row>
    <row r="25" spans="2:17" x14ac:dyDescent="0.25">
      <c r="B25" s="22">
        <v>1968</v>
      </c>
      <c r="C25" s="28"/>
      <c r="D25" s="13"/>
      <c r="E25" s="13">
        <v>2453.3005465009896</v>
      </c>
      <c r="F25" s="13">
        <v>2453.3005465009896</v>
      </c>
      <c r="G25" s="29">
        <v>2453.3005465009896</v>
      </c>
      <c r="H25" s="34"/>
      <c r="I25" s="25"/>
      <c r="J25" s="14">
        <f t="shared" si="0"/>
        <v>9.9908893022413237E-2</v>
      </c>
      <c r="K25" s="14">
        <f t="shared" si="1"/>
        <v>9.9908893022413237E-2</v>
      </c>
      <c r="L25" s="35">
        <f t="shared" si="2"/>
        <v>9.9908893022413237E-2</v>
      </c>
      <c r="M25" s="25"/>
      <c r="N25" s="25"/>
      <c r="O25" s="14">
        <f>(1+J25)/(1+Prix!J25)-1</f>
        <v>5.2536152915731327E-2</v>
      </c>
      <c r="P25" s="14">
        <f>(1+K25)/(1+Prix!K25)-1</f>
        <v>5.2536152915731327E-2</v>
      </c>
      <c r="Q25" s="15">
        <f>(1+L25)/(1+Prix!L25)-1</f>
        <v>5.2536152915731327E-2</v>
      </c>
    </row>
    <row r="26" spans="2:17" x14ac:dyDescent="0.25">
      <c r="B26" s="22">
        <v>1969</v>
      </c>
      <c r="C26" s="28"/>
      <c r="D26" s="13"/>
      <c r="E26" s="13">
        <v>2703.685869166186</v>
      </c>
      <c r="F26" s="13">
        <v>2703.685869166186</v>
      </c>
      <c r="G26" s="29">
        <v>2703.685869166186</v>
      </c>
      <c r="H26" s="34"/>
      <c r="I26" s="25"/>
      <c r="J26" s="14">
        <f t="shared" si="0"/>
        <v>0.10206059874005557</v>
      </c>
      <c r="K26" s="14">
        <f t="shared" si="1"/>
        <v>0.10206059874005557</v>
      </c>
      <c r="L26" s="35">
        <f t="shared" si="2"/>
        <v>0.10206059874005557</v>
      </c>
      <c r="M26" s="25"/>
      <c r="N26" s="25"/>
      <c r="O26" s="14">
        <f>(1+J26)/(1+Prix!J26)-1</f>
        <v>3.5563932738080117E-2</v>
      </c>
      <c r="P26" s="14">
        <f>(1+K26)/(1+Prix!K26)-1</f>
        <v>3.5563932738080117E-2</v>
      </c>
      <c r="Q26" s="15">
        <f>(1+L26)/(1+Prix!L26)-1</f>
        <v>3.5563932738080117E-2</v>
      </c>
    </row>
    <row r="27" spans="2:17" x14ac:dyDescent="0.25">
      <c r="B27" s="22">
        <v>1970</v>
      </c>
      <c r="C27" s="28"/>
      <c r="D27" s="13"/>
      <c r="E27" s="13">
        <v>2997.6623755344317</v>
      </c>
      <c r="F27" s="13">
        <v>2997.6623755344317</v>
      </c>
      <c r="G27" s="29">
        <v>2997.6623755344317</v>
      </c>
      <c r="H27" s="34"/>
      <c r="I27" s="25"/>
      <c r="J27" s="14">
        <f t="shared" si="0"/>
        <v>0.10873175383311362</v>
      </c>
      <c r="K27" s="14">
        <f t="shared" si="1"/>
        <v>0.10873175383311362</v>
      </c>
      <c r="L27" s="35">
        <f t="shared" si="2"/>
        <v>0.10873175383311362</v>
      </c>
      <c r="M27" s="25"/>
      <c r="N27" s="25"/>
      <c r="O27" s="14">
        <f>(1+J27)/(1+Prix!J27)-1</f>
        <v>5.3682834586854078E-2</v>
      </c>
      <c r="P27" s="14">
        <f>(1+K27)/(1+Prix!K27)-1</f>
        <v>5.3682834586854078E-2</v>
      </c>
      <c r="Q27" s="15">
        <f>(1+L27)/(1+Prix!L27)-1</f>
        <v>5.3682834586854078E-2</v>
      </c>
    </row>
    <row r="28" spans="2:17" x14ac:dyDescent="0.25">
      <c r="B28" s="22">
        <v>1971</v>
      </c>
      <c r="C28" s="28"/>
      <c r="D28" s="13"/>
      <c r="E28" s="13">
        <v>3313.3925938408393</v>
      </c>
      <c r="F28" s="13">
        <v>3313.3925938408393</v>
      </c>
      <c r="G28" s="29">
        <v>3313.3925938408393</v>
      </c>
      <c r="H28" s="34"/>
      <c r="I28" s="25"/>
      <c r="J28" s="14">
        <f t="shared" si="0"/>
        <v>0.1053254765724303</v>
      </c>
      <c r="K28" s="14">
        <f t="shared" si="1"/>
        <v>0.1053254765724303</v>
      </c>
      <c r="L28" s="35">
        <f t="shared" si="2"/>
        <v>0.1053254765724303</v>
      </c>
      <c r="M28" s="25"/>
      <c r="N28" s="25"/>
      <c r="O28" s="14">
        <f>(1+J28)/(1+Prix!J28)-1</f>
        <v>4.6072423228706416E-2</v>
      </c>
      <c r="P28" s="14">
        <f>(1+K28)/(1+Prix!K28)-1</f>
        <v>4.6072423228706416E-2</v>
      </c>
      <c r="Q28" s="15">
        <f>(1+L28)/(1+Prix!L28)-1</f>
        <v>4.6072423228706416E-2</v>
      </c>
    </row>
    <row r="29" spans="2:17" x14ac:dyDescent="0.25">
      <c r="B29" s="22">
        <v>1972</v>
      </c>
      <c r="C29" s="28"/>
      <c r="D29" s="13"/>
      <c r="E29" s="13">
        <v>3691.9791967101783</v>
      </c>
      <c r="F29" s="13">
        <v>3691.9791967101783</v>
      </c>
      <c r="G29" s="29">
        <v>3691.9791967101783</v>
      </c>
      <c r="H29" s="34"/>
      <c r="I29" s="25"/>
      <c r="J29" s="14">
        <f t="shared" si="0"/>
        <v>0.11425950657736172</v>
      </c>
      <c r="K29" s="14">
        <f t="shared" si="1"/>
        <v>0.11425950657736172</v>
      </c>
      <c r="L29" s="35">
        <f t="shared" si="2"/>
        <v>0.11425950657736172</v>
      </c>
      <c r="M29" s="25"/>
      <c r="N29" s="25"/>
      <c r="O29" s="14">
        <f>(1+J29)/(1+Prix!J29)-1</f>
        <v>4.965468481196611E-2</v>
      </c>
      <c r="P29" s="14">
        <f>(1+K29)/(1+Prix!K29)-1</f>
        <v>4.965468481196611E-2</v>
      </c>
      <c r="Q29" s="15">
        <f>(1+L29)/(1+Prix!L29)-1</f>
        <v>4.965468481196611E-2</v>
      </c>
    </row>
    <row r="30" spans="2:17" x14ac:dyDescent="0.25">
      <c r="B30" s="22">
        <v>1973</v>
      </c>
      <c r="C30" s="28"/>
      <c r="D30" s="13"/>
      <c r="E30" s="13">
        <v>4138.2663944766846</v>
      </c>
      <c r="F30" s="13">
        <v>4138.2663944766846</v>
      </c>
      <c r="G30" s="29">
        <v>4138.2663944766846</v>
      </c>
      <c r="H30" s="34"/>
      <c r="I30" s="25"/>
      <c r="J30" s="14">
        <f t="shared" si="0"/>
        <v>0.12088020381159792</v>
      </c>
      <c r="K30" s="14">
        <f t="shared" si="1"/>
        <v>0.12088020381159792</v>
      </c>
      <c r="L30" s="35">
        <f t="shared" si="2"/>
        <v>0.12088020381159792</v>
      </c>
      <c r="M30" s="25"/>
      <c r="N30" s="25"/>
      <c r="O30" s="14">
        <f>(1+J30)/(1+Prix!J30)-1</f>
        <v>2.6193976548974263E-2</v>
      </c>
      <c r="P30" s="14">
        <f>(1+K30)/(1+Prix!K30)-1</f>
        <v>2.6193976548974263E-2</v>
      </c>
      <c r="Q30" s="15">
        <f>(1+L30)/(1+Prix!L30)-1</f>
        <v>2.6193976548974263E-2</v>
      </c>
    </row>
    <row r="31" spans="2:17" x14ac:dyDescent="0.25">
      <c r="B31" s="22">
        <v>1974</v>
      </c>
      <c r="C31" s="28"/>
      <c r="D31" s="13"/>
      <c r="E31" s="13">
        <v>4787.4700021816607</v>
      </c>
      <c r="F31" s="13">
        <v>4787.4700021816607</v>
      </c>
      <c r="G31" s="29">
        <v>4787.4700021816607</v>
      </c>
      <c r="H31" s="34"/>
      <c r="I31" s="25"/>
      <c r="J31" s="14">
        <f t="shared" si="0"/>
        <v>0.15687815761968915</v>
      </c>
      <c r="K31" s="14">
        <f t="shared" si="1"/>
        <v>0.15687815761968915</v>
      </c>
      <c r="L31" s="35">
        <f t="shared" si="2"/>
        <v>0.15687815761968915</v>
      </c>
      <c r="M31" s="25"/>
      <c r="N31" s="25"/>
      <c r="O31" s="14">
        <f>(1+J31)/(1+Prix!J31)-1</f>
        <v>1.6984712568838711E-2</v>
      </c>
      <c r="P31" s="14">
        <f>(1+K31)/(1+Prix!K31)-1</f>
        <v>1.6984712568838711E-2</v>
      </c>
      <c r="Q31" s="15">
        <f>(1+L31)/(1+Prix!L31)-1</f>
        <v>1.6984712568838711E-2</v>
      </c>
    </row>
    <row r="32" spans="2:17" x14ac:dyDescent="0.25">
      <c r="B32" s="22">
        <v>1975</v>
      </c>
      <c r="C32" s="28"/>
      <c r="D32" s="13"/>
      <c r="E32" s="13">
        <v>5508.6616770032715</v>
      </c>
      <c r="F32" s="13">
        <v>5508.6616770032715</v>
      </c>
      <c r="G32" s="29">
        <v>5508.6616770032715</v>
      </c>
      <c r="H32" s="34"/>
      <c r="I32" s="25"/>
      <c r="J32" s="14">
        <f t="shared" si="0"/>
        <v>0.15064150260846798</v>
      </c>
      <c r="K32" s="14">
        <f t="shared" si="1"/>
        <v>0.15064150260846798</v>
      </c>
      <c r="L32" s="35">
        <f t="shared" si="2"/>
        <v>0.15064150260846798</v>
      </c>
      <c r="M32" s="25"/>
      <c r="N32" s="25"/>
      <c r="O32" s="14">
        <f>(1+J32)/(1+Prix!J32)-1</f>
        <v>2.9738892994466415E-2</v>
      </c>
      <c r="P32" s="14">
        <f>(1+K32)/(1+Prix!K32)-1</f>
        <v>2.9738892994466415E-2</v>
      </c>
      <c r="Q32" s="15">
        <f>(1+L32)/(1+Prix!L32)-1</f>
        <v>2.9738892994466415E-2</v>
      </c>
    </row>
    <row r="33" spans="2:17" x14ac:dyDescent="0.25">
      <c r="B33" s="22">
        <v>1976</v>
      </c>
      <c r="C33" s="28"/>
      <c r="D33" s="13"/>
      <c r="E33" s="13">
        <v>6231.3027757968321</v>
      </c>
      <c r="F33" s="13">
        <v>6231.3027757968321</v>
      </c>
      <c r="G33" s="29">
        <v>6231.3027757968321</v>
      </c>
      <c r="H33" s="34"/>
      <c r="I33" s="25"/>
      <c r="J33" s="14">
        <f t="shared" si="0"/>
        <v>0.13118269757068823</v>
      </c>
      <c r="K33" s="14">
        <f t="shared" si="1"/>
        <v>0.13118269757068823</v>
      </c>
      <c r="L33" s="35">
        <f t="shared" si="2"/>
        <v>0.13118269757068823</v>
      </c>
      <c r="M33" s="25"/>
      <c r="N33" s="25"/>
      <c r="O33" s="14">
        <f>(1+J33)/(1+Prix!J33)-1</f>
        <v>3.1590445327568606E-2</v>
      </c>
      <c r="P33" s="14">
        <f>(1+K33)/(1+Prix!K33)-1</f>
        <v>3.1590445327568606E-2</v>
      </c>
      <c r="Q33" s="15">
        <f>(1+L33)/(1+Prix!L33)-1</f>
        <v>3.1590445327568606E-2</v>
      </c>
    </row>
    <row r="34" spans="2:17" x14ac:dyDescent="0.25">
      <c r="B34" s="22">
        <v>1977</v>
      </c>
      <c r="C34" s="28"/>
      <c r="D34" s="13"/>
      <c r="E34" s="13">
        <v>6941.111856410349</v>
      </c>
      <c r="F34" s="13">
        <v>6941.111856410349</v>
      </c>
      <c r="G34" s="29">
        <v>6941.111856410349</v>
      </c>
      <c r="H34" s="34"/>
      <c r="I34" s="25"/>
      <c r="J34" s="14">
        <f t="shared" si="0"/>
        <v>0.11391022169080034</v>
      </c>
      <c r="K34" s="14">
        <f t="shared" si="1"/>
        <v>0.11391022169080034</v>
      </c>
      <c r="L34" s="35">
        <f t="shared" si="2"/>
        <v>0.11391022169080034</v>
      </c>
      <c r="M34" s="25"/>
      <c r="N34" s="25"/>
      <c r="O34" s="14">
        <f>(1+J34)/(1+Prix!J34)-1</f>
        <v>1.878979826551852E-2</v>
      </c>
      <c r="P34" s="14">
        <f>(1+K34)/(1+Prix!K34)-1</f>
        <v>1.878979826551852E-2</v>
      </c>
      <c r="Q34" s="15">
        <f>(1+L34)/(1+Prix!L34)-1</f>
        <v>1.878979826551852E-2</v>
      </c>
    </row>
    <row r="35" spans="2:17" x14ac:dyDescent="0.25">
      <c r="B35" s="22">
        <v>1978</v>
      </c>
      <c r="C35" s="28"/>
      <c r="D35" s="13"/>
      <c r="E35" s="13">
        <v>7833.4705640181146</v>
      </c>
      <c r="F35" s="13">
        <v>7833.4705640181146</v>
      </c>
      <c r="G35" s="29">
        <v>7833.4705640181146</v>
      </c>
      <c r="H35" s="34"/>
      <c r="I35" s="25"/>
      <c r="J35" s="14">
        <f t="shared" si="0"/>
        <v>0.12856134954569876</v>
      </c>
      <c r="K35" s="14">
        <f t="shared" si="1"/>
        <v>0.12856134954569876</v>
      </c>
      <c r="L35" s="35">
        <f t="shared" si="2"/>
        <v>0.12856134954569876</v>
      </c>
      <c r="M35" s="25"/>
      <c r="N35" s="25"/>
      <c r="O35" s="14">
        <f>(1+J35)/(1+Prix!J35)-1</f>
        <v>3.477294068922232E-2</v>
      </c>
      <c r="P35" s="14">
        <f>(1+K35)/(1+Prix!K35)-1</f>
        <v>3.477294068922232E-2</v>
      </c>
      <c r="Q35" s="15">
        <f>(1+L35)/(1+Prix!L35)-1</f>
        <v>3.477294068922232E-2</v>
      </c>
    </row>
    <row r="36" spans="2:17" x14ac:dyDescent="0.25">
      <c r="B36" s="22">
        <v>1979</v>
      </c>
      <c r="C36" s="28"/>
      <c r="D36" s="13"/>
      <c r="E36" s="13">
        <v>8736.8280704873232</v>
      </c>
      <c r="F36" s="13">
        <v>8736.8280704873232</v>
      </c>
      <c r="G36" s="29">
        <v>8736.8280704873232</v>
      </c>
      <c r="H36" s="34"/>
      <c r="I36" s="25"/>
      <c r="J36" s="14">
        <f t="shared" si="0"/>
        <v>0.11532021459538599</v>
      </c>
      <c r="K36" s="14">
        <f t="shared" si="1"/>
        <v>0.11532021459538599</v>
      </c>
      <c r="L36" s="35">
        <f t="shared" si="2"/>
        <v>0.11532021459538599</v>
      </c>
      <c r="M36" s="25"/>
      <c r="N36" s="25"/>
      <c r="O36" s="14">
        <f>(1+J36)/(1+Prix!J36)-1</f>
        <v>6.761458432041012E-3</v>
      </c>
      <c r="P36" s="14">
        <f>(1+K36)/(1+Prix!K36)-1</f>
        <v>6.761458432041012E-3</v>
      </c>
      <c r="Q36" s="15">
        <f>(1+L36)/(1+Prix!L36)-1</f>
        <v>6.761458432041012E-3</v>
      </c>
    </row>
    <row r="37" spans="2:17" x14ac:dyDescent="0.25">
      <c r="B37" s="22">
        <v>1980</v>
      </c>
      <c r="C37" s="28"/>
      <c r="D37" s="13"/>
      <c r="E37" s="13">
        <v>9964.9239207360224</v>
      </c>
      <c r="F37" s="13">
        <v>9964.9239207360224</v>
      </c>
      <c r="G37" s="29">
        <v>9964.9239207360224</v>
      </c>
      <c r="H37" s="34"/>
      <c r="I37" s="25"/>
      <c r="J37" s="14">
        <f t="shared" si="0"/>
        <v>0.14056541348194318</v>
      </c>
      <c r="K37" s="14">
        <f t="shared" si="1"/>
        <v>0.14056541348194318</v>
      </c>
      <c r="L37" s="35">
        <f t="shared" si="2"/>
        <v>0.14056541348194318</v>
      </c>
      <c r="M37" s="25"/>
      <c r="N37" s="25"/>
      <c r="O37" s="14">
        <f>(1+J37)/(1+Prix!J37)-1</f>
        <v>4.4946830174033003E-3</v>
      </c>
      <c r="P37" s="14">
        <f>(1+K37)/(1+Prix!K37)-1</f>
        <v>4.4946830174033003E-3</v>
      </c>
      <c r="Q37" s="15">
        <f>(1+L37)/(1+Prix!L37)-1</f>
        <v>4.4946830174033003E-3</v>
      </c>
    </row>
    <row r="38" spans="2:17" x14ac:dyDescent="0.25">
      <c r="B38" s="22">
        <v>1981</v>
      </c>
      <c r="C38" s="28"/>
      <c r="D38" s="13"/>
      <c r="E38" s="13">
        <v>11175.76760840795</v>
      </c>
      <c r="F38" s="13">
        <v>11175.76760840795</v>
      </c>
      <c r="G38" s="29">
        <v>11175.76760840795</v>
      </c>
      <c r="H38" s="34"/>
      <c r="I38" s="25"/>
      <c r="J38" s="14">
        <f t="shared" si="0"/>
        <v>0.12151058024158945</v>
      </c>
      <c r="K38" s="14">
        <f t="shared" si="1"/>
        <v>0.12151058024158945</v>
      </c>
      <c r="L38" s="35">
        <f t="shared" si="2"/>
        <v>0.12151058024158945</v>
      </c>
      <c r="M38" s="25"/>
      <c r="N38" s="25"/>
      <c r="O38" s="14">
        <f>(1+J38)/(1+Prix!J38)-1</f>
        <v>-1.1051214389758535E-2</v>
      </c>
      <c r="P38" s="14">
        <f>(1+K38)/(1+Prix!K38)-1</f>
        <v>-1.1051214389758535E-2</v>
      </c>
      <c r="Q38" s="15">
        <f>(1+L38)/(1+Prix!L38)-1</f>
        <v>-1.1051214389758535E-2</v>
      </c>
    </row>
    <row r="39" spans="2:17" x14ac:dyDescent="0.25">
      <c r="B39" s="22">
        <v>1982</v>
      </c>
      <c r="C39" s="28"/>
      <c r="D39" s="13"/>
      <c r="E39" s="13">
        <v>12676.377118644064</v>
      </c>
      <c r="F39" s="13">
        <v>12676.377118644064</v>
      </c>
      <c r="G39" s="29">
        <v>12676.377118644064</v>
      </c>
      <c r="H39" s="34"/>
      <c r="I39" s="25"/>
      <c r="J39" s="14">
        <f t="shared" si="0"/>
        <v>0.134273507003416</v>
      </c>
      <c r="K39" s="14">
        <f t="shared" si="1"/>
        <v>0.134273507003416</v>
      </c>
      <c r="L39" s="35">
        <f t="shared" si="2"/>
        <v>0.134273507003416</v>
      </c>
      <c r="M39" s="25"/>
      <c r="N39" s="25"/>
      <c r="O39" s="14">
        <f>(1+J39)/(1+Prix!J39)-1</f>
        <v>1.4375058792721163E-2</v>
      </c>
      <c r="P39" s="14">
        <f>(1+K39)/(1+Prix!K39)-1</f>
        <v>1.4375058792721163E-2</v>
      </c>
      <c r="Q39" s="15">
        <f>(1+L39)/(1+Prix!L39)-1</f>
        <v>1.4375058792721163E-2</v>
      </c>
    </row>
    <row r="40" spans="2:17" x14ac:dyDescent="0.25">
      <c r="B40" s="22">
        <v>1983</v>
      </c>
      <c r="C40" s="28"/>
      <c r="D40" s="13"/>
      <c r="E40" s="13">
        <v>13862.382443756323</v>
      </c>
      <c r="F40" s="13">
        <v>13862.382443756323</v>
      </c>
      <c r="G40" s="29">
        <v>13862.382443756323</v>
      </c>
      <c r="H40" s="34"/>
      <c r="I40" s="25"/>
      <c r="J40" s="14">
        <f t="shared" si="0"/>
        <v>9.3560274675633881E-2</v>
      </c>
      <c r="K40" s="14">
        <f t="shared" si="1"/>
        <v>9.3560274675633881E-2</v>
      </c>
      <c r="L40" s="35">
        <f t="shared" si="2"/>
        <v>9.3560274675633881E-2</v>
      </c>
      <c r="M40" s="25"/>
      <c r="N40" s="25"/>
      <c r="O40" s="14">
        <f>(1+J40)/(1+Prix!J40)-1</f>
        <v>-2.4376520290024795E-3</v>
      </c>
      <c r="P40" s="14">
        <f>(1+K40)/(1+Prix!K40)-1</f>
        <v>-2.4376520290024795E-3</v>
      </c>
      <c r="Q40" s="15">
        <f>(1+L40)/(1+Prix!L40)-1</f>
        <v>-2.4376520290024795E-3</v>
      </c>
    </row>
    <row r="41" spans="2:17" x14ac:dyDescent="0.25">
      <c r="B41" s="22">
        <v>1984</v>
      </c>
      <c r="C41" s="28"/>
      <c r="D41" s="13"/>
      <c r="E41" s="13">
        <v>14773.856185939976</v>
      </c>
      <c r="F41" s="13">
        <v>14773.856185939976</v>
      </c>
      <c r="G41" s="29">
        <v>14773.856185939976</v>
      </c>
      <c r="H41" s="34"/>
      <c r="I41" s="25"/>
      <c r="J41" s="14">
        <f t="shared" si="0"/>
        <v>6.5751593990554191E-2</v>
      </c>
      <c r="K41" s="14">
        <f t="shared" si="1"/>
        <v>6.5751593990554191E-2</v>
      </c>
      <c r="L41" s="35">
        <f t="shared" si="2"/>
        <v>6.5751593990554191E-2</v>
      </c>
      <c r="M41" s="25"/>
      <c r="N41" s="25"/>
      <c r="O41" s="14">
        <f>(1+J41)/(1+Prix!J41)-1</f>
        <v>-7.7149174255071173E-3</v>
      </c>
      <c r="P41" s="14">
        <f>(1+K41)/(1+Prix!K41)-1</f>
        <v>-7.7149174255071173E-3</v>
      </c>
      <c r="Q41" s="15">
        <f>(1+L41)/(1+Prix!L41)-1</f>
        <v>-7.7149174255071173E-3</v>
      </c>
    </row>
    <row r="42" spans="2:17" x14ac:dyDescent="0.25">
      <c r="B42" s="22">
        <v>1985</v>
      </c>
      <c r="C42" s="28"/>
      <c r="D42" s="13"/>
      <c r="E42" s="13">
        <v>15641.715510570741</v>
      </c>
      <c r="F42" s="13">
        <v>15641.715510570741</v>
      </c>
      <c r="G42" s="29">
        <v>15641.715510570741</v>
      </c>
      <c r="H42" s="34"/>
      <c r="I42" s="25"/>
      <c r="J42" s="14">
        <f t="shared" si="0"/>
        <v>5.8742911377240192E-2</v>
      </c>
      <c r="K42" s="14">
        <f t="shared" si="1"/>
        <v>5.8742911377240192E-2</v>
      </c>
      <c r="L42" s="35">
        <f t="shared" si="2"/>
        <v>5.8742911377240192E-2</v>
      </c>
      <c r="M42" s="25"/>
      <c r="N42" s="25"/>
      <c r="O42" s="14">
        <f>(1+J42)/(1+Prix!J42)-1</f>
        <v>5.6419255609574392E-4</v>
      </c>
      <c r="P42" s="14">
        <f>(1+K42)/(1+Prix!K42)-1</f>
        <v>5.6419255609574392E-4</v>
      </c>
      <c r="Q42" s="15">
        <f>(1+L42)/(1+Prix!L42)-1</f>
        <v>5.6419255609574392E-4</v>
      </c>
    </row>
    <row r="43" spans="2:17" x14ac:dyDescent="0.25">
      <c r="B43" s="22">
        <v>1986</v>
      </c>
      <c r="C43" s="28"/>
      <c r="D43" s="13"/>
      <c r="E43" s="13">
        <v>16420.360521402086</v>
      </c>
      <c r="F43" s="13">
        <v>16420.360521402086</v>
      </c>
      <c r="G43" s="29">
        <v>16420.360521402086</v>
      </c>
      <c r="H43" s="34"/>
      <c r="I43" s="25"/>
      <c r="J43" s="14">
        <f t="shared" si="0"/>
        <v>4.9780026385541465E-2</v>
      </c>
      <c r="K43" s="14">
        <f t="shared" si="1"/>
        <v>4.9780026385541465E-2</v>
      </c>
      <c r="L43" s="35">
        <f t="shared" si="2"/>
        <v>4.9780026385541465E-2</v>
      </c>
      <c r="M43" s="25"/>
      <c r="N43" s="25"/>
      <c r="O43" s="14">
        <f>(1+J43)/(1+Prix!J43)-1</f>
        <v>2.2568088317308277E-2</v>
      </c>
      <c r="P43" s="14">
        <f>(1+K43)/(1+Prix!K43)-1</f>
        <v>2.2568088317308277E-2</v>
      </c>
      <c r="Q43" s="15">
        <f>(1+L43)/(1+Prix!L43)-1</f>
        <v>2.2568088317308277E-2</v>
      </c>
    </row>
    <row r="44" spans="2:17" x14ac:dyDescent="0.25">
      <c r="B44" s="22">
        <v>1987</v>
      </c>
      <c r="C44" s="28"/>
      <c r="D44" s="13"/>
      <c r="E44" s="13">
        <v>16864.182697578151</v>
      </c>
      <c r="F44" s="13">
        <v>16864.182697578151</v>
      </c>
      <c r="G44" s="29">
        <v>16864.182697578151</v>
      </c>
      <c r="H44" s="34"/>
      <c r="I44" s="25"/>
      <c r="J44" s="14">
        <f t="shared" si="0"/>
        <v>2.7028771725053913E-2</v>
      </c>
      <c r="K44" s="14">
        <f t="shared" si="1"/>
        <v>2.7028771725053913E-2</v>
      </c>
      <c r="L44" s="35">
        <f t="shared" si="2"/>
        <v>2.7028771725053913E-2</v>
      </c>
      <c r="M44" s="25"/>
      <c r="N44" s="25"/>
      <c r="O44" s="14">
        <f>(1+J44)/(1+Prix!J44)-1</f>
        <v>-4.3116950361381523E-3</v>
      </c>
      <c r="P44" s="14">
        <f>(1+K44)/(1+Prix!K44)-1</f>
        <v>-4.3116950361381523E-3</v>
      </c>
      <c r="Q44" s="15">
        <f>(1+L44)/(1+Prix!L44)-1</f>
        <v>-4.3116950361381523E-3</v>
      </c>
    </row>
    <row r="45" spans="2:17" x14ac:dyDescent="0.25">
      <c r="B45" s="22">
        <v>1988</v>
      </c>
      <c r="C45" s="28"/>
      <c r="D45" s="13"/>
      <c r="E45" s="13">
        <v>17625.230138604231</v>
      </c>
      <c r="F45" s="13">
        <v>17625.230138604231</v>
      </c>
      <c r="G45" s="29">
        <v>17625.230138604231</v>
      </c>
      <c r="H45" s="34"/>
      <c r="I45" s="25"/>
      <c r="J45" s="14">
        <f t="shared" si="0"/>
        <v>4.5128035830362068E-2</v>
      </c>
      <c r="K45" s="14">
        <f t="shared" si="1"/>
        <v>4.5128035830362068E-2</v>
      </c>
      <c r="L45" s="35">
        <f t="shared" si="2"/>
        <v>4.5128035830362068E-2</v>
      </c>
      <c r="M45" s="25"/>
      <c r="N45" s="25"/>
      <c r="O45" s="14">
        <f>(1+J45)/(1+Prix!J45)-1</f>
        <v>1.7725187282450205E-2</v>
      </c>
      <c r="P45" s="14">
        <f>(1+K45)/(1+Prix!K45)-1</f>
        <v>1.7725187282450205E-2</v>
      </c>
      <c r="Q45" s="15">
        <f>(1+L45)/(1+Prix!L45)-1</f>
        <v>1.7725187282450205E-2</v>
      </c>
    </row>
    <row r="46" spans="2:17" x14ac:dyDescent="0.25">
      <c r="B46" s="22">
        <v>1989</v>
      </c>
      <c r="C46" s="28"/>
      <c r="D46" s="13"/>
      <c r="E46" s="13">
        <v>18566.838210820082</v>
      </c>
      <c r="F46" s="13">
        <v>18566.838210820082</v>
      </c>
      <c r="G46" s="29">
        <v>18566.838210820082</v>
      </c>
      <c r="H46" s="34"/>
      <c r="I46" s="25"/>
      <c r="J46" s="14">
        <f t="shared" si="0"/>
        <v>5.3423873890501072E-2</v>
      </c>
      <c r="K46" s="14">
        <f t="shared" si="1"/>
        <v>5.3423873890501072E-2</v>
      </c>
      <c r="L46" s="35">
        <f t="shared" si="2"/>
        <v>5.3423873890501072E-2</v>
      </c>
      <c r="M46" s="25"/>
      <c r="N46" s="25"/>
      <c r="O46" s="14">
        <f>(1+J46)/(1+Prix!J46)-1</f>
        <v>1.6747919998914451E-2</v>
      </c>
      <c r="P46" s="14">
        <f>(1+K46)/(1+Prix!K46)-1</f>
        <v>1.6747919998914451E-2</v>
      </c>
      <c r="Q46" s="15">
        <f>(1+L46)/(1+Prix!L46)-1</f>
        <v>1.6747919998914451E-2</v>
      </c>
    </row>
    <row r="47" spans="2:17" x14ac:dyDescent="0.25">
      <c r="B47" s="22">
        <v>1990</v>
      </c>
      <c r="C47" s="28"/>
      <c r="D47" s="13"/>
      <c r="E47" s="13">
        <v>19628.451946536319</v>
      </c>
      <c r="F47" s="13">
        <v>19628.451946536319</v>
      </c>
      <c r="G47" s="29">
        <v>19628.451946536319</v>
      </c>
      <c r="H47" s="34"/>
      <c r="I47" s="25"/>
      <c r="J47" s="14">
        <f t="shared" si="0"/>
        <v>5.7177949398921735E-2</v>
      </c>
      <c r="K47" s="14">
        <f t="shared" si="1"/>
        <v>5.7177949398921735E-2</v>
      </c>
      <c r="L47" s="35">
        <f t="shared" si="2"/>
        <v>5.7177949398921735E-2</v>
      </c>
      <c r="M47" s="25"/>
      <c r="N47" s="25"/>
      <c r="O47" s="14">
        <f>(1+J47)/(1+Prix!J47)-1</f>
        <v>2.2670657282042983E-2</v>
      </c>
      <c r="P47" s="14">
        <f>(1+K47)/(1+Prix!K47)-1</f>
        <v>2.2670657282042983E-2</v>
      </c>
      <c r="Q47" s="15">
        <f>(1+L47)/(1+Prix!L47)-1</f>
        <v>2.2670657282042983E-2</v>
      </c>
    </row>
    <row r="48" spans="2:17" x14ac:dyDescent="0.25">
      <c r="B48" s="22">
        <v>1991</v>
      </c>
      <c r="C48" s="28"/>
      <c r="D48" s="13"/>
      <c r="E48" s="13">
        <v>20379.911264065322</v>
      </c>
      <c r="F48" s="13">
        <v>20379.911264065322</v>
      </c>
      <c r="G48" s="29">
        <v>20379.911264065322</v>
      </c>
      <c r="H48" s="34"/>
      <c r="I48" s="25"/>
      <c r="J48" s="14">
        <f t="shared" si="0"/>
        <v>3.8284186627443484E-2</v>
      </c>
      <c r="K48" s="14">
        <f t="shared" si="1"/>
        <v>3.8284186627443484E-2</v>
      </c>
      <c r="L48" s="35">
        <f t="shared" si="2"/>
        <v>3.8284186627443484E-2</v>
      </c>
      <c r="M48" s="25"/>
      <c r="N48" s="25"/>
      <c r="O48" s="14">
        <f>(1+J48)/(1+Prix!J48)-1</f>
        <v>5.4648588892198813E-3</v>
      </c>
      <c r="P48" s="14">
        <f>(1+K48)/(1+Prix!K48)-1</f>
        <v>5.4648588892198813E-3</v>
      </c>
      <c r="Q48" s="15">
        <f>(1+L48)/(1+Prix!L48)-1</f>
        <v>5.4648588892198813E-3</v>
      </c>
    </row>
    <row r="49" spans="2:17" x14ac:dyDescent="0.25">
      <c r="B49" s="22">
        <v>1992</v>
      </c>
      <c r="C49" s="28"/>
      <c r="D49" s="13"/>
      <c r="E49" s="13">
        <v>21099.623262680947</v>
      </c>
      <c r="F49" s="13">
        <v>21099.623262680947</v>
      </c>
      <c r="G49" s="29">
        <v>21099.623262680947</v>
      </c>
      <c r="H49" s="34"/>
      <c r="I49" s="25"/>
      <c r="J49" s="14">
        <f t="shared" si="0"/>
        <v>3.5314775873663828E-2</v>
      </c>
      <c r="K49" s="14">
        <f t="shared" si="1"/>
        <v>3.5314775873663828E-2</v>
      </c>
      <c r="L49" s="35">
        <f t="shared" si="2"/>
        <v>3.5314775873663828E-2</v>
      </c>
      <c r="M49" s="25"/>
      <c r="N49" s="25"/>
      <c r="O49" s="14">
        <f>(1+J49)/(1+Prix!J49)-1</f>
        <v>1.2049275292232986E-2</v>
      </c>
      <c r="P49" s="14">
        <f>(1+K49)/(1+Prix!K49)-1</f>
        <v>1.2049275292232986E-2</v>
      </c>
      <c r="Q49" s="15">
        <f>(1+L49)/(1+Prix!L49)-1</f>
        <v>1.2049275292232986E-2</v>
      </c>
    </row>
    <row r="50" spans="2:17" x14ac:dyDescent="0.25">
      <c r="B50" s="22">
        <v>1993</v>
      </c>
      <c r="C50" s="28"/>
      <c r="D50" s="13"/>
      <c r="E50" s="13">
        <v>21499.083181958395</v>
      </c>
      <c r="F50" s="13">
        <v>21499.083181958395</v>
      </c>
      <c r="G50" s="29">
        <v>21499.083181958395</v>
      </c>
      <c r="H50" s="34"/>
      <c r="I50" s="25"/>
      <c r="J50" s="14">
        <f t="shared" si="0"/>
        <v>1.893208775836186E-2</v>
      </c>
      <c r="K50" s="14">
        <f t="shared" si="1"/>
        <v>1.893208775836186E-2</v>
      </c>
      <c r="L50" s="35">
        <f t="shared" si="2"/>
        <v>1.893208775836186E-2</v>
      </c>
      <c r="M50" s="25"/>
      <c r="N50" s="25"/>
      <c r="O50" s="14">
        <f>(1+J50)/(1+Prix!J50)-1</f>
        <v>-2.0912703109302599E-3</v>
      </c>
      <c r="P50" s="14">
        <f>(1+K50)/(1+Prix!K50)-1</f>
        <v>-2.0912703109302599E-3</v>
      </c>
      <c r="Q50" s="15">
        <f>(1+L50)/(1+Prix!L50)-1</f>
        <v>-2.0912703109302599E-3</v>
      </c>
    </row>
    <row r="51" spans="2:17" x14ac:dyDescent="0.25">
      <c r="B51" s="22">
        <v>1994</v>
      </c>
      <c r="C51" s="28"/>
      <c r="D51" s="13"/>
      <c r="E51" s="13">
        <v>21857.755168123796</v>
      </c>
      <c r="F51" s="13">
        <v>21857.755168123796</v>
      </c>
      <c r="G51" s="29">
        <v>21857.755168123796</v>
      </c>
      <c r="H51" s="34"/>
      <c r="I51" s="25"/>
      <c r="J51" s="14">
        <f t="shared" si="0"/>
        <v>1.6683129374855943E-2</v>
      </c>
      <c r="K51" s="14">
        <f t="shared" si="1"/>
        <v>1.6683129374855943E-2</v>
      </c>
      <c r="L51" s="35">
        <f t="shared" si="2"/>
        <v>1.6683129374855943E-2</v>
      </c>
      <c r="M51" s="25"/>
      <c r="N51" s="25"/>
      <c r="O51" s="14">
        <f>(1+J51)/(1+Prix!J51)-1</f>
        <v>1.7406638094752402E-4</v>
      </c>
      <c r="P51" s="14">
        <f>(1+K51)/(1+Prix!K51)-1</f>
        <v>1.7406638094752402E-4</v>
      </c>
      <c r="Q51" s="15">
        <f>(1+L51)/(1+Prix!L51)-1</f>
        <v>1.7406638094752402E-4</v>
      </c>
    </row>
    <row r="52" spans="2:17" x14ac:dyDescent="0.25">
      <c r="B52" s="22">
        <v>1995</v>
      </c>
      <c r="C52" s="28"/>
      <c r="D52" s="13"/>
      <c r="E52" s="13">
        <v>22413.966160022945</v>
      </c>
      <c r="F52" s="13">
        <v>22413.966160022945</v>
      </c>
      <c r="G52" s="29">
        <v>22413.966160022945</v>
      </c>
      <c r="H52" s="34"/>
      <c r="I52" s="25"/>
      <c r="J52" s="14">
        <f t="shared" si="0"/>
        <v>2.5446848847053394E-2</v>
      </c>
      <c r="K52" s="14">
        <f t="shared" si="1"/>
        <v>2.5446848847053394E-2</v>
      </c>
      <c r="L52" s="35">
        <f t="shared" si="2"/>
        <v>2.5446848847053394E-2</v>
      </c>
      <c r="M52" s="25"/>
      <c r="N52" s="25"/>
      <c r="O52" s="14">
        <f>(1+J52)/(1+Prix!J52)-1</f>
        <v>6.3814359866831705E-3</v>
      </c>
      <c r="P52" s="14">
        <f>(1+K52)/(1+Prix!K52)-1</f>
        <v>6.3814359866831705E-3</v>
      </c>
      <c r="Q52" s="15">
        <f>(1+L52)/(1+Prix!L52)-1</f>
        <v>6.3814359866831705E-3</v>
      </c>
    </row>
    <row r="53" spans="2:17" x14ac:dyDescent="0.25">
      <c r="B53" s="22">
        <v>1996</v>
      </c>
      <c r="C53" s="28"/>
      <c r="D53" s="13"/>
      <c r="E53" s="13">
        <v>22938.873050477949</v>
      </c>
      <c r="F53" s="13">
        <v>22938.873050477949</v>
      </c>
      <c r="G53" s="29">
        <v>22938.873050477949</v>
      </c>
      <c r="H53" s="34"/>
      <c r="I53" s="25"/>
      <c r="J53" s="14">
        <f t="shared" si="0"/>
        <v>2.3418741989144953E-2</v>
      </c>
      <c r="K53" s="14">
        <f t="shared" si="1"/>
        <v>2.3418741989144953E-2</v>
      </c>
      <c r="L53" s="35">
        <f t="shared" si="2"/>
        <v>2.3418741989144953E-2</v>
      </c>
      <c r="M53" s="25"/>
      <c r="N53" s="25"/>
      <c r="O53" s="14">
        <f>(1+J53)/(1+Prix!J53)-1</f>
        <v>3.4300946846694824E-3</v>
      </c>
      <c r="P53" s="14">
        <f>(1+K53)/(1+Prix!K53)-1</f>
        <v>3.4300946846694824E-3</v>
      </c>
      <c r="Q53" s="15">
        <f>(1+L53)/(1+Prix!L53)-1</f>
        <v>3.4300946846694824E-3</v>
      </c>
    </row>
    <row r="54" spans="2:17" x14ac:dyDescent="0.25">
      <c r="B54" s="22">
        <v>1997</v>
      </c>
      <c r="C54" s="28"/>
      <c r="D54" s="13"/>
      <c r="E54" s="13">
        <v>23280.102828191233</v>
      </c>
      <c r="F54" s="13">
        <v>23280.102828191233</v>
      </c>
      <c r="G54" s="29">
        <v>23280.102828191233</v>
      </c>
      <c r="H54" s="34"/>
      <c r="I54" s="25"/>
      <c r="J54" s="14">
        <f t="shared" si="0"/>
        <v>1.4875612108859571E-2</v>
      </c>
      <c r="K54" s="14">
        <f t="shared" si="1"/>
        <v>1.4875612108859571E-2</v>
      </c>
      <c r="L54" s="35">
        <f t="shared" si="2"/>
        <v>1.4875612108859571E-2</v>
      </c>
      <c r="M54" s="25"/>
      <c r="N54" s="25"/>
      <c r="O54" s="14">
        <f>(1+J54)/(1+Prix!J54)-1</f>
        <v>3.1202961384866335E-3</v>
      </c>
      <c r="P54" s="14">
        <f>(1+K54)/(1+Prix!K54)-1</f>
        <v>3.1202961384866335E-3</v>
      </c>
      <c r="Q54" s="15">
        <f>(1+L54)/(1+Prix!L54)-1</f>
        <v>3.1202961384866335E-3</v>
      </c>
    </row>
    <row r="55" spans="2:17" x14ac:dyDescent="0.25">
      <c r="B55" s="22">
        <v>1998</v>
      </c>
      <c r="C55" s="28"/>
      <c r="D55" s="13"/>
      <c r="E55" s="13">
        <v>23736.500020439031</v>
      </c>
      <c r="F55" s="13">
        <v>23736.500020439031</v>
      </c>
      <c r="G55" s="29">
        <v>23736.500020439031</v>
      </c>
      <c r="H55" s="34"/>
      <c r="I55" s="25"/>
      <c r="J55" s="14">
        <f t="shared" si="0"/>
        <v>1.9604603794753039E-2</v>
      </c>
      <c r="K55" s="14">
        <f t="shared" si="1"/>
        <v>1.9604603794753039E-2</v>
      </c>
      <c r="L55" s="35">
        <f t="shared" si="2"/>
        <v>1.9604603794753039E-2</v>
      </c>
      <c r="M55" s="25"/>
      <c r="N55" s="25"/>
      <c r="O55" s="14">
        <f>(1+J55)/(1+Prix!J55)-1</f>
        <v>1.3085392773047433E-2</v>
      </c>
      <c r="P55" s="14">
        <f>(1+K55)/(1+Prix!K55)-1</f>
        <v>1.3085392773047433E-2</v>
      </c>
      <c r="Q55" s="15">
        <f>(1+L55)/(1+Prix!L55)-1</f>
        <v>1.3085392773047433E-2</v>
      </c>
    </row>
    <row r="56" spans="2:17" x14ac:dyDescent="0.25">
      <c r="B56" s="22">
        <v>1999</v>
      </c>
      <c r="C56" s="28"/>
      <c r="D56" s="13"/>
      <c r="E56" s="13">
        <v>24336.506036116927</v>
      </c>
      <c r="F56" s="13">
        <v>24336.506036116927</v>
      </c>
      <c r="G56" s="29">
        <v>24336.506036116927</v>
      </c>
      <c r="H56" s="34"/>
      <c r="I56" s="25"/>
      <c r="J56" s="14">
        <f t="shared" si="0"/>
        <v>2.5277779586764915E-2</v>
      </c>
      <c r="K56" s="14">
        <f t="shared" si="1"/>
        <v>2.5277779586764915E-2</v>
      </c>
      <c r="L56" s="35">
        <f t="shared" si="2"/>
        <v>2.5277779586764915E-2</v>
      </c>
      <c r="M56" s="25"/>
      <c r="N56" s="25"/>
      <c r="O56" s="14">
        <f>(1+J56)/(1+Prix!J56)-1</f>
        <v>2.0060080962913895E-2</v>
      </c>
      <c r="P56" s="14">
        <f>(1+K56)/(1+Prix!K56)-1</f>
        <v>2.0060080962913895E-2</v>
      </c>
      <c r="Q56" s="15">
        <f>(1+L56)/(1+Prix!L56)-1</f>
        <v>2.0060080962913895E-2</v>
      </c>
    </row>
    <row r="57" spans="2:17" x14ac:dyDescent="0.25">
      <c r="B57" s="22">
        <v>2000</v>
      </c>
      <c r="C57" s="28"/>
      <c r="D57" s="13"/>
      <c r="E57" s="13">
        <v>25211.856984371047</v>
      </c>
      <c r="F57" s="13">
        <v>25211.856984371047</v>
      </c>
      <c r="G57" s="29">
        <v>25211.856984371047</v>
      </c>
      <c r="H57" s="34"/>
      <c r="I57" s="25"/>
      <c r="J57" s="14">
        <f t="shared" si="0"/>
        <v>3.5968636868211279E-2</v>
      </c>
      <c r="K57" s="14">
        <f t="shared" si="1"/>
        <v>3.5968636868211279E-2</v>
      </c>
      <c r="L57" s="35">
        <f t="shared" si="2"/>
        <v>3.5968636868211279E-2</v>
      </c>
      <c r="M57" s="25"/>
      <c r="N57" s="25"/>
      <c r="O57" s="14">
        <f>(1+J57)/(1+Prix!J57)-1</f>
        <v>1.9113077069353945E-2</v>
      </c>
      <c r="P57" s="14">
        <f>(1+K57)/(1+Prix!K57)-1</f>
        <v>1.9113077069353945E-2</v>
      </c>
      <c r="Q57" s="15">
        <f>(1+L57)/(1+Prix!L57)-1</f>
        <v>1.9113077069353945E-2</v>
      </c>
    </row>
    <row r="58" spans="2:17" x14ac:dyDescent="0.25">
      <c r="B58" s="22">
        <v>2001</v>
      </c>
      <c r="C58" s="28"/>
      <c r="D58" s="13"/>
      <c r="E58" s="13">
        <v>26038.205756958272</v>
      </c>
      <c r="F58" s="13">
        <v>26038.205756958272</v>
      </c>
      <c r="G58" s="29">
        <v>26038.205756958272</v>
      </c>
      <c r="H58" s="34"/>
      <c r="I58" s="25"/>
      <c r="J58" s="14">
        <f t="shared" si="0"/>
        <v>3.2776196259540979E-2</v>
      </c>
      <c r="K58" s="14">
        <f t="shared" si="1"/>
        <v>3.2776196259540979E-2</v>
      </c>
      <c r="L58" s="35">
        <f t="shared" si="2"/>
        <v>3.2776196259540979E-2</v>
      </c>
      <c r="M58" s="25"/>
      <c r="N58" s="25"/>
      <c r="O58" s="14">
        <f>(1+J58)/(1+Prix!J58)-1</f>
        <v>1.6241601984449794E-2</v>
      </c>
      <c r="P58" s="14">
        <f>(1+K58)/(1+Prix!K58)-1</f>
        <v>1.6241601984449794E-2</v>
      </c>
      <c r="Q58" s="15">
        <f>(1+L58)/(1+Prix!L58)-1</f>
        <v>1.6241601984449794E-2</v>
      </c>
    </row>
    <row r="59" spans="2:17" x14ac:dyDescent="0.25">
      <c r="B59" s="22">
        <v>2002</v>
      </c>
      <c r="C59" s="28"/>
      <c r="D59" s="13"/>
      <c r="E59" s="13">
        <v>26976.741521977368</v>
      </c>
      <c r="F59" s="13">
        <v>26976.741521977368</v>
      </c>
      <c r="G59" s="29">
        <v>26976.741521977368</v>
      </c>
      <c r="H59" s="34"/>
      <c r="I59" s="25"/>
      <c r="J59" s="14">
        <f t="shared" si="0"/>
        <v>3.6044563660777129E-2</v>
      </c>
      <c r="K59" s="14">
        <f t="shared" si="1"/>
        <v>3.6044563660777129E-2</v>
      </c>
      <c r="L59" s="35">
        <f t="shared" si="2"/>
        <v>3.6044563660777129E-2</v>
      </c>
      <c r="M59" s="25"/>
      <c r="N59" s="25"/>
      <c r="O59" s="14">
        <f>(1+J59)/(1+Prix!J59)-1</f>
        <v>1.6024378855737931E-2</v>
      </c>
      <c r="P59" s="14">
        <f>(1+K59)/(1+Prix!K59)-1</f>
        <v>1.6024378855737931E-2</v>
      </c>
      <c r="Q59" s="15">
        <f>(1+L59)/(1+Prix!L59)-1</f>
        <v>1.6024378855737931E-2</v>
      </c>
    </row>
    <row r="60" spans="2:17" x14ac:dyDescent="0.25">
      <c r="B60" s="22">
        <v>2003</v>
      </c>
      <c r="C60" s="28"/>
      <c r="D60" s="13"/>
      <c r="E60" s="13">
        <v>27637.800986364953</v>
      </c>
      <c r="F60" s="13">
        <v>27637.800986364953</v>
      </c>
      <c r="G60" s="29">
        <v>27637.800986364953</v>
      </c>
      <c r="H60" s="34"/>
      <c r="I60" s="25"/>
      <c r="J60" s="14">
        <f t="shared" si="0"/>
        <v>2.4504792910182704E-2</v>
      </c>
      <c r="K60" s="14">
        <f t="shared" si="1"/>
        <v>2.4504792910182704E-2</v>
      </c>
      <c r="L60" s="35">
        <f t="shared" si="2"/>
        <v>2.4504792910182704E-2</v>
      </c>
      <c r="M60" s="25"/>
      <c r="N60" s="25"/>
      <c r="O60" s="14">
        <f>(1+J60)/(1+Prix!J60)-1</f>
        <v>3.8934538812203101E-3</v>
      </c>
      <c r="P60" s="14">
        <f>(1+K60)/(1+Prix!K60)-1</f>
        <v>3.8934538812203101E-3</v>
      </c>
      <c r="Q60" s="15">
        <f>(1+L60)/(1+Prix!L60)-1</f>
        <v>3.8934538812203101E-3</v>
      </c>
    </row>
    <row r="61" spans="2:17" x14ac:dyDescent="0.25">
      <c r="B61" s="22">
        <v>2004</v>
      </c>
      <c r="C61" s="28"/>
      <c r="D61" s="13"/>
      <c r="E61" s="13">
        <v>28595.820435796952</v>
      </c>
      <c r="F61" s="13">
        <v>28595.820435796952</v>
      </c>
      <c r="G61" s="29">
        <v>28595.820435796952</v>
      </c>
      <c r="H61" s="34"/>
      <c r="I61" s="25"/>
      <c r="J61" s="14">
        <f t="shared" si="0"/>
        <v>3.466337462610114E-2</v>
      </c>
      <c r="K61" s="14">
        <f t="shared" si="1"/>
        <v>3.466337462610114E-2</v>
      </c>
      <c r="L61" s="35">
        <f t="shared" si="2"/>
        <v>3.466337462610114E-2</v>
      </c>
      <c r="M61" s="25"/>
      <c r="N61" s="25"/>
      <c r="O61" s="14">
        <f>(1+J61)/(1+Prix!J61)-1</f>
        <v>1.3082910265417746E-2</v>
      </c>
      <c r="P61" s="14">
        <f>(1+K61)/(1+Prix!K61)-1</f>
        <v>1.3082910265417746E-2</v>
      </c>
      <c r="Q61" s="15">
        <f>(1+L61)/(1+Prix!L61)-1</f>
        <v>1.3082910265417746E-2</v>
      </c>
    </row>
    <row r="62" spans="2:17" x14ac:dyDescent="0.25">
      <c r="B62" s="22">
        <v>2005</v>
      </c>
      <c r="C62" s="28"/>
      <c r="D62" s="13"/>
      <c r="E62" s="13">
        <v>29363.050572815311</v>
      </c>
      <c r="F62" s="13">
        <v>29363.050572815311</v>
      </c>
      <c r="G62" s="29">
        <v>29363.050572815311</v>
      </c>
      <c r="H62" s="34"/>
      <c r="I62" s="25"/>
      <c r="J62" s="14">
        <f t="shared" si="0"/>
        <v>2.6830149487787391E-2</v>
      </c>
      <c r="K62" s="14">
        <f t="shared" si="1"/>
        <v>2.6830149487787391E-2</v>
      </c>
      <c r="L62" s="35">
        <f t="shared" si="2"/>
        <v>2.6830149487787391E-2</v>
      </c>
      <c r="M62" s="25"/>
      <c r="N62" s="25"/>
      <c r="O62" s="14">
        <f>(1+J62)/(1+Prix!J62)-1</f>
        <v>8.1392707712859558E-3</v>
      </c>
      <c r="P62" s="14">
        <f>(1+K62)/(1+Prix!K62)-1</f>
        <v>8.1392707712859558E-3</v>
      </c>
      <c r="Q62" s="15">
        <f>(1+L62)/(1+Prix!L62)-1</f>
        <v>8.1392707712859558E-3</v>
      </c>
    </row>
    <row r="63" spans="2:17" x14ac:dyDescent="0.25">
      <c r="B63" s="22">
        <v>2006</v>
      </c>
      <c r="C63" s="28"/>
      <c r="D63" s="13"/>
      <c r="E63" s="13">
        <v>30343.828059755153</v>
      </c>
      <c r="F63" s="13">
        <v>30343.828059755153</v>
      </c>
      <c r="G63" s="29">
        <v>30343.828059755153</v>
      </c>
      <c r="H63" s="34"/>
      <c r="I63" s="25"/>
      <c r="J63" s="14">
        <f t="shared" si="0"/>
        <v>3.3401757235941298E-2</v>
      </c>
      <c r="K63" s="14">
        <f t="shared" si="1"/>
        <v>3.3401757235941298E-2</v>
      </c>
      <c r="L63" s="35">
        <f t="shared" si="2"/>
        <v>3.3401757235941298E-2</v>
      </c>
      <c r="M63" s="25"/>
      <c r="N63" s="25"/>
      <c r="O63" s="14">
        <f>(1+J63)/(1+Prix!J63)-1</f>
        <v>1.6858999899689309E-2</v>
      </c>
      <c r="P63" s="14">
        <f>(1+K63)/(1+Prix!K63)-1</f>
        <v>1.6858999899689309E-2</v>
      </c>
      <c r="Q63" s="15">
        <f>(1+L63)/(1+Prix!L63)-1</f>
        <v>1.6858999899689309E-2</v>
      </c>
    </row>
    <row r="64" spans="2:17" x14ac:dyDescent="0.25">
      <c r="B64" s="22">
        <v>2007</v>
      </c>
      <c r="C64" s="28"/>
      <c r="D64" s="13"/>
      <c r="E64" s="13">
        <v>31104.897118430086</v>
      </c>
      <c r="F64" s="13">
        <v>31104.897118430086</v>
      </c>
      <c r="G64" s="29">
        <v>31104.897118430086</v>
      </c>
      <c r="H64" s="34"/>
      <c r="I64" s="25"/>
      <c r="J64" s="14">
        <f t="shared" si="0"/>
        <v>2.5081511046535887E-2</v>
      </c>
      <c r="K64" s="14">
        <f t="shared" si="1"/>
        <v>2.5081511046535887E-2</v>
      </c>
      <c r="L64" s="35">
        <f t="shared" si="2"/>
        <v>2.5081511046535887E-2</v>
      </c>
      <c r="M64" s="25"/>
      <c r="N64" s="25"/>
      <c r="O64" s="14">
        <f>(1+J64)/(1+Prix!J64)-1</f>
        <v>1.0043364017064293E-2</v>
      </c>
      <c r="P64" s="14">
        <f>(1+K64)/(1+Prix!K64)-1</f>
        <v>1.0043364017064293E-2</v>
      </c>
      <c r="Q64" s="15">
        <f>(1+L64)/(1+Prix!L64)-1</f>
        <v>1.0043364017064293E-2</v>
      </c>
    </row>
    <row r="65" spans="2:17" x14ac:dyDescent="0.25">
      <c r="B65" s="22">
        <v>2008</v>
      </c>
      <c r="C65" s="28"/>
      <c r="D65" s="13"/>
      <c r="E65" s="13">
        <v>31838.655770819943</v>
      </c>
      <c r="F65" s="13">
        <v>31838.655770819943</v>
      </c>
      <c r="G65" s="29">
        <v>31838.655770819943</v>
      </c>
      <c r="H65" s="34"/>
      <c r="I65" s="25"/>
      <c r="J65" s="14">
        <f t="shared" si="0"/>
        <v>2.3589811263355465E-2</v>
      </c>
      <c r="K65" s="14">
        <f t="shared" si="1"/>
        <v>2.3589811263355465E-2</v>
      </c>
      <c r="L65" s="35">
        <f t="shared" si="2"/>
        <v>2.3589811263355465E-2</v>
      </c>
      <c r="M65" s="25"/>
      <c r="N65" s="25"/>
      <c r="O65" s="14">
        <f>(1+J65)/(1+Prix!J65)-1</f>
        <v>-4.41312853625353E-3</v>
      </c>
      <c r="P65" s="14">
        <f>(1+K65)/(1+Prix!K65)-1</f>
        <v>-4.41312853625353E-3</v>
      </c>
      <c r="Q65" s="15">
        <f>(1+L65)/(1+Prix!L65)-1</f>
        <v>-4.41312853625353E-3</v>
      </c>
    </row>
    <row r="66" spans="2:17" x14ac:dyDescent="0.25">
      <c r="B66" s="22">
        <v>2009</v>
      </c>
      <c r="C66" s="28"/>
      <c r="D66" s="13"/>
      <c r="E66" s="13">
        <v>31892.520327015151</v>
      </c>
      <c r="F66" s="13">
        <v>31892.520327015151</v>
      </c>
      <c r="G66" s="29">
        <v>31892.520327015151</v>
      </c>
      <c r="H66" s="34"/>
      <c r="I66" s="25"/>
      <c r="J66" s="14">
        <f t="shared" si="0"/>
        <v>1.6917974358883203E-3</v>
      </c>
      <c r="K66" s="14">
        <f t="shared" si="1"/>
        <v>1.6917974358883203E-3</v>
      </c>
      <c r="L66" s="35">
        <f t="shared" si="2"/>
        <v>1.6917974358883203E-3</v>
      </c>
      <c r="M66" s="25"/>
      <c r="N66" s="25"/>
      <c r="O66" s="14">
        <f>(1+J66)/(1+Prix!J66)-1</f>
        <v>8.3280564904208987E-4</v>
      </c>
      <c r="P66" s="14">
        <f>(1+K66)/(1+Prix!K66)-1</f>
        <v>8.3280564904208987E-4</v>
      </c>
      <c r="Q66" s="15">
        <f>(1+L66)/(1+Prix!L66)-1</f>
        <v>8.3280564904208987E-4</v>
      </c>
    </row>
    <row r="67" spans="2:17" x14ac:dyDescent="0.25">
      <c r="B67" s="22">
        <v>2010</v>
      </c>
      <c r="C67" s="28"/>
      <c r="D67" s="13"/>
      <c r="E67" s="13">
        <v>32654.490264692024</v>
      </c>
      <c r="F67" s="13">
        <v>32654.490264692024</v>
      </c>
      <c r="G67" s="29">
        <v>32654.490264692024</v>
      </c>
      <c r="H67" s="34"/>
      <c r="I67" s="25"/>
      <c r="J67" s="14">
        <f t="shared" si="0"/>
        <v>2.389180691472137E-2</v>
      </c>
      <c r="K67" s="14">
        <f t="shared" si="1"/>
        <v>2.389180691472137E-2</v>
      </c>
      <c r="L67" s="35">
        <f t="shared" si="2"/>
        <v>2.389180691472137E-2</v>
      </c>
      <c r="M67" s="25"/>
      <c r="N67" s="25"/>
      <c r="O67" s="14">
        <f>(1+J67)/(1+Prix!J67)-1</f>
        <v>8.5404568374445322E-3</v>
      </c>
      <c r="P67" s="14">
        <f>(1+K67)/(1+Prix!K67)-1</f>
        <v>8.5404568374445322E-3</v>
      </c>
      <c r="Q67" s="15">
        <f>(1+L67)/(1+Prix!L67)-1</f>
        <v>8.5404568374445322E-3</v>
      </c>
    </row>
    <row r="68" spans="2:17" x14ac:dyDescent="0.25">
      <c r="B68" s="22">
        <v>2011</v>
      </c>
      <c r="C68" s="28"/>
      <c r="D68" s="13"/>
      <c r="E68" s="13">
        <v>33148.705975931298</v>
      </c>
      <c r="F68" s="13">
        <v>33148.705975931298</v>
      </c>
      <c r="G68" s="29">
        <v>33148.705975931298</v>
      </c>
      <c r="H68" s="34"/>
      <c r="I68" s="25"/>
      <c r="J68" s="14">
        <f t="shared" si="0"/>
        <v>1.5134693796572618E-2</v>
      </c>
      <c r="K68" s="14">
        <f t="shared" si="1"/>
        <v>1.5134693796572618E-2</v>
      </c>
      <c r="L68" s="35">
        <f t="shared" si="2"/>
        <v>1.5134693796572618E-2</v>
      </c>
      <c r="M68" s="25"/>
      <c r="N68" s="25"/>
      <c r="O68" s="14">
        <f>(1+J68)/(1+Prix!J68)-1</f>
        <v>-5.8586821479331697E-3</v>
      </c>
      <c r="P68" s="14">
        <f>(1+K68)/(1+Prix!K68)-1</f>
        <v>-5.8586821479331697E-3</v>
      </c>
      <c r="Q68" s="15">
        <f>(1+L68)/(1+Prix!L68)-1</f>
        <v>-5.8586821479331697E-3</v>
      </c>
    </row>
    <row r="69" spans="2:17" x14ac:dyDescent="0.25">
      <c r="B69" s="22">
        <v>2012</v>
      </c>
      <c r="C69" s="28"/>
      <c r="D69" s="13"/>
      <c r="E69" s="13">
        <v>33593.779813012785</v>
      </c>
      <c r="F69" s="13">
        <v>33593.779813012785</v>
      </c>
      <c r="G69" s="29">
        <v>33593.779813012785</v>
      </c>
      <c r="H69" s="34"/>
      <c r="I69" s="25"/>
      <c r="J69" s="14">
        <f t="shared" si="0"/>
        <v>1.3426582546077315E-2</v>
      </c>
      <c r="K69" s="14">
        <f t="shared" si="1"/>
        <v>1.3426582546077315E-2</v>
      </c>
      <c r="L69" s="35">
        <f t="shared" si="2"/>
        <v>1.3426582546077315E-2</v>
      </c>
      <c r="M69" s="25"/>
      <c r="N69" s="25"/>
      <c r="O69" s="14">
        <f>(1+J69)/(1+Prix!J69)-1</f>
        <v>-5.9991399794002698E-3</v>
      </c>
      <c r="P69" s="14">
        <f>(1+K69)/(1+Prix!K69)-1</f>
        <v>-5.9991399794002698E-3</v>
      </c>
      <c r="Q69" s="15">
        <f>(1+L69)/(1+Prix!L69)-1</f>
        <v>-5.9991399794002698E-3</v>
      </c>
    </row>
    <row r="70" spans="2:17" x14ac:dyDescent="0.25">
      <c r="B70" s="22">
        <v>2013</v>
      </c>
      <c r="C70" s="28"/>
      <c r="D70" s="13"/>
      <c r="E70" s="13">
        <v>33853.932049324118</v>
      </c>
      <c r="F70" s="13">
        <v>33853.932049324118</v>
      </c>
      <c r="G70" s="29">
        <v>33853.932049324118</v>
      </c>
      <c r="H70" s="34"/>
      <c r="I70" s="25"/>
      <c r="J70" s="14">
        <f t="shared" si="0"/>
        <v>7.7440596967466302E-3</v>
      </c>
      <c r="K70" s="14">
        <f t="shared" si="1"/>
        <v>7.7440596967466302E-3</v>
      </c>
      <c r="L70" s="35">
        <f t="shared" si="2"/>
        <v>7.7440596967466302E-3</v>
      </c>
      <c r="M70" s="25"/>
      <c r="N70" s="25"/>
      <c r="O70" s="14">
        <f>(1+J70)/(1+Prix!J70)-1</f>
        <v>-9.6959294088871939E-4</v>
      </c>
      <c r="P70" s="14">
        <f>(1+K70)/(1+Prix!K70)-1</f>
        <v>-9.6959294088871939E-4</v>
      </c>
      <c r="Q70" s="15">
        <f>(1+L70)/(1+Prix!L70)-1</f>
        <v>-9.6959294088871939E-4</v>
      </c>
    </row>
    <row r="71" spans="2:17" x14ac:dyDescent="0.25">
      <c r="B71" s="22">
        <v>2014</v>
      </c>
      <c r="C71" s="28"/>
      <c r="D71" s="13"/>
      <c r="E71" s="13">
        <v>34070.595949293311</v>
      </c>
      <c r="F71" s="13">
        <v>34070.595949293311</v>
      </c>
      <c r="G71" s="29">
        <v>34070.595949293311</v>
      </c>
      <c r="H71" s="34"/>
      <c r="I71" s="25"/>
      <c r="J71" s="14">
        <f t="shared" ref="J71:J126" si="3">E71/E70-1</f>
        <v>6.3999626292603473E-3</v>
      </c>
      <c r="K71" s="14">
        <f t="shared" ref="K71:K126" si="4">F71/F70-1</f>
        <v>6.3999626292603473E-3</v>
      </c>
      <c r="L71" s="35">
        <f t="shared" ref="L71:L126" si="5">G71/G70-1</f>
        <v>6.3999626292603473E-3</v>
      </c>
      <c r="M71" s="25"/>
      <c r="N71" s="25"/>
      <c r="O71" s="14">
        <f>(1+J71)/(1+Prix!J71)-1</f>
        <v>1.3659492107467308E-3</v>
      </c>
      <c r="P71" s="14">
        <f>(1+K71)/(1+Prix!K71)-1</f>
        <v>1.3659492107467308E-3</v>
      </c>
      <c r="Q71" s="15">
        <f>(1+L71)/(1+Prix!L71)-1</f>
        <v>1.3659492107467308E-3</v>
      </c>
    </row>
    <row r="72" spans="2:17" x14ac:dyDescent="0.25">
      <c r="B72" s="22">
        <v>2015</v>
      </c>
      <c r="C72" s="28"/>
      <c r="D72" s="13"/>
      <c r="E72" s="13">
        <v>34405.004142261241</v>
      </c>
      <c r="F72" s="13">
        <v>34405.004142261241</v>
      </c>
      <c r="G72" s="29">
        <v>34405.004142261241</v>
      </c>
      <c r="H72" s="34"/>
      <c r="I72" s="25"/>
      <c r="J72" s="14">
        <f t="shared" si="3"/>
        <v>9.8151553751988363E-3</v>
      </c>
      <c r="K72" s="14">
        <f t="shared" si="4"/>
        <v>9.8151553751988363E-3</v>
      </c>
      <c r="L72" s="35">
        <f t="shared" si="5"/>
        <v>9.8151553751988363E-3</v>
      </c>
      <c r="M72" s="25"/>
      <c r="N72" s="25"/>
      <c r="O72" s="14">
        <f>(1+J72)/(1+Prix!J72)-1</f>
        <v>9.411229313048608E-3</v>
      </c>
      <c r="P72" s="14">
        <f>(1+K72)/(1+Prix!K72)-1</f>
        <v>9.411229313048608E-3</v>
      </c>
      <c r="Q72" s="15">
        <f>(1+L72)/(1+Prix!L72)-1</f>
        <v>9.411229313048608E-3</v>
      </c>
    </row>
    <row r="73" spans="2:17" x14ac:dyDescent="0.25">
      <c r="B73" s="22">
        <v>2016</v>
      </c>
      <c r="C73" s="28"/>
      <c r="D73" s="13"/>
      <c r="E73" s="13">
        <v>34781.076274274252</v>
      </c>
      <c r="F73" s="13">
        <v>34781.076274274252</v>
      </c>
      <c r="G73" s="29">
        <v>34781.076274274252</v>
      </c>
      <c r="H73" s="34"/>
      <c r="I73" s="25"/>
      <c r="J73" s="14">
        <f t="shared" si="3"/>
        <v>1.0930739332510653E-2</v>
      </c>
      <c r="K73" s="14">
        <f t="shared" si="4"/>
        <v>1.0930739332510653E-2</v>
      </c>
      <c r="L73" s="35">
        <f t="shared" si="5"/>
        <v>1.0930739332510653E-2</v>
      </c>
      <c r="M73" s="25"/>
      <c r="N73" s="25"/>
      <c r="O73" s="14">
        <f>(1+J73)/(1+Prix!J73)-1</f>
        <v>9.1143335321528518E-3</v>
      </c>
      <c r="P73" s="14">
        <f>(1+K73)/(1+Prix!K73)-1</f>
        <v>9.1143335321528518E-3</v>
      </c>
      <c r="Q73" s="15">
        <f>(1+L73)/(1+Prix!L73)-1</f>
        <v>9.1143335321528518E-3</v>
      </c>
    </row>
    <row r="74" spans="2:17" x14ac:dyDescent="0.25">
      <c r="B74" s="22">
        <v>2017</v>
      </c>
      <c r="C74" s="28"/>
      <c r="D74" s="13"/>
      <c r="E74" s="13">
        <v>35447.787269848966</v>
      </c>
      <c r="F74" s="13">
        <v>35447.787269848966</v>
      </c>
      <c r="G74" s="29">
        <v>35447.787269848966</v>
      </c>
      <c r="H74" s="34"/>
      <c r="I74" s="25"/>
      <c r="J74" s="14">
        <f t="shared" si="3"/>
        <v>1.9168785644159136E-2</v>
      </c>
      <c r="K74" s="14">
        <f t="shared" si="4"/>
        <v>1.9168785644159136E-2</v>
      </c>
      <c r="L74" s="35">
        <f t="shared" si="5"/>
        <v>1.9168785644159136E-2</v>
      </c>
      <c r="M74" s="25"/>
      <c r="N74" s="25"/>
      <c r="O74" s="14">
        <f>(1+J74)/(1+Prix!J74)-1</f>
        <v>8.6971838157663406E-3</v>
      </c>
      <c r="P74" s="14">
        <f>(1+K74)/(1+Prix!K74)-1</f>
        <v>8.6971838157663406E-3</v>
      </c>
      <c r="Q74" s="15">
        <f>(1+L74)/(1+Prix!L74)-1</f>
        <v>8.6971838157663406E-3</v>
      </c>
    </row>
    <row r="75" spans="2:17" x14ac:dyDescent="0.25">
      <c r="B75" s="22">
        <v>2018</v>
      </c>
      <c r="C75" s="28"/>
      <c r="D75" s="13"/>
      <c r="E75" s="13">
        <v>35938.336192715287</v>
      </c>
      <c r="F75" s="13">
        <v>35938.336192715287</v>
      </c>
      <c r="G75" s="29">
        <v>35938.336192715287</v>
      </c>
      <c r="H75" s="34"/>
      <c r="I75" s="25"/>
      <c r="J75" s="14">
        <f t="shared" si="3"/>
        <v>1.3838633117829957E-2</v>
      </c>
      <c r="K75" s="14">
        <f t="shared" si="4"/>
        <v>1.3838633117829957E-2</v>
      </c>
      <c r="L75" s="35">
        <f t="shared" si="5"/>
        <v>1.3838633117829957E-2</v>
      </c>
      <c r="M75" s="25"/>
      <c r="N75" s="25"/>
      <c r="O75" s="14">
        <f>(1+J75)/(1+Prix!J75)-1</f>
        <v>-4.5518823922130469E-3</v>
      </c>
      <c r="P75" s="14">
        <f>(1+K75)/(1+Prix!K75)-1</f>
        <v>-4.5518823922130469E-3</v>
      </c>
      <c r="Q75" s="15">
        <f>(1+L75)/(1+Prix!L75)-1</f>
        <v>-4.5518823922130469E-3</v>
      </c>
    </row>
    <row r="76" spans="2:17" x14ac:dyDescent="0.25">
      <c r="B76" s="22">
        <v>2019</v>
      </c>
      <c r="C76" s="28"/>
      <c r="D76" s="13"/>
      <c r="E76" s="13">
        <v>36605.2264322099</v>
      </c>
      <c r="F76" s="13">
        <v>36605.2264322099</v>
      </c>
      <c r="G76" s="29">
        <v>36605.2264322099</v>
      </c>
      <c r="H76" s="34"/>
      <c r="I76" s="25"/>
      <c r="J76" s="14">
        <f t="shared" si="3"/>
        <v>1.85565140221986E-2</v>
      </c>
      <c r="K76" s="14">
        <f t="shared" si="4"/>
        <v>1.85565140221986E-2</v>
      </c>
      <c r="L76" s="35">
        <f t="shared" si="5"/>
        <v>1.85565140221986E-2</v>
      </c>
      <c r="M76" s="25"/>
      <c r="N76" s="25"/>
      <c r="O76" s="14">
        <f>(1+J76)/(1+Prix!J76)-1</f>
        <v>7.4162048407220293E-3</v>
      </c>
      <c r="P76" s="14">
        <f>(1+K76)/(1+Prix!K76)-1</f>
        <v>7.4162048407220293E-3</v>
      </c>
      <c r="Q76" s="15">
        <f>(1+L76)/(1+Prix!L76)-1</f>
        <v>7.4162048407220293E-3</v>
      </c>
    </row>
    <row r="77" spans="2:17" s="283" customFormat="1" x14ac:dyDescent="0.25">
      <c r="B77" s="251">
        <v>2020</v>
      </c>
      <c r="C77" s="242"/>
      <c r="D77" s="243"/>
      <c r="E77" s="243">
        <v>36231.101271238214</v>
      </c>
      <c r="F77" s="243">
        <v>36231.101271238214</v>
      </c>
      <c r="G77" s="244">
        <v>36231.101271238214</v>
      </c>
      <c r="H77" s="245"/>
      <c r="I77" s="248"/>
      <c r="J77" s="246">
        <f t="shared" si="3"/>
        <v>-1.022053945396395E-2</v>
      </c>
      <c r="K77" s="246">
        <f t="shared" si="4"/>
        <v>-1.022053945396395E-2</v>
      </c>
      <c r="L77" s="247">
        <f t="shared" si="5"/>
        <v>-1.022053945396395E-2</v>
      </c>
      <c r="M77" s="248"/>
      <c r="N77" s="248"/>
      <c r="O77" s="246">
        <f>(1+J77)/(1+Prix!J77)-1</f>
        <v>-1.4945925974283125E-2</v>
      </c>
      <c r="P77" s="246">
        <f>(1+K77)/(1+Prix!K77)-1</f>
        <v>-1.4945925974283125E-2</v>
      </c>
      <c r="Q77" s="249">
        <f>(1+L77)/(1+Prix!L77)-1</f>
        <v>-1.4945925974283125E-2</v>
      </c>
    </row>
    <row r="78" spans="2:17" s="283" customFormat="1" x14ac:dyDescent="0.25">
      <c r="B78" s="251">
        <v>2021</v>
      </c>
      <c r="C78" s="242"/>
      <c r="D78" s="243"/>
      <c r="E78" s="243">
        <v>37453.293054648377</v>
      </c>
      <c r="F78" s="243">
        <v>37453.293054648377</v>
      </c>
      <c r="G78" s="244">
        <v>37453.293054648377</v>
      </c>
      <c r="H78" s="245"/>
      <c r="I78" s="248"/>
      <c r="J78" s="246">
        <f t="shared" si="3"/>
        <v>3.3733222025475351E-2</v>
      </c>
      <c r="K78" s="246">
        <f t="shared" si="4"/>
        <v>3.3733222025475351E-2</v>
      </c>
      <c r="L78" s="247">
        <f t="shared" si="5"/>
        <v>3.3733222025475351E-2</v>
      </c>
      <c r="M78" s="248"/>
      <c r="N78" s="248"/>
      <c r="O78" s="246">
        <f>(1+J78)/(1+Prix!J78)-1</f>
        <v>1.7030346103598326E-2</v>
      </c>
      <c r="P78" s="246">
        <f>(1+K78)/(1+Prix!K78)-1</f>
        <v>1.7030346103598326E-2</v>
      </c>
      <c r="Q78" s="249">
        <f>(1+L78)/(1+Prix!L78)-1</f>
        <v>1.7030346103598326E-2</v>
      </c>
    </row>
    <row r="79" spans="2:17" x14ac:dyDescent="0.25">
      <c r="B79" s="22">
        <v>2022</v>
      </c>
      <c r="C79" s="28"/>
      <c r="D79" s="13"/>
      <c r="E79" s="13">
        <v>39078.562661530937</v>
      </c>
      <c r="F79" s="13">
        <v>39078.562661530937</v>
      </c>
      <c r="G79" s="29">
        <v>39078.562661530937</v>
      </c>
      <c r="H79" s="34"/>
      <c r="I79" s="25"/>
      <c r="J79" s="14">
        <f t="shared" si="3"/>
        <v>4.3394571593774689E-2</v>
      </c>
      <c r="K79" s="14">
        <f t="shared" si="4"/>
        <v>4.3394571593774689E-2</v>
      </c>
      <c r="L79" s="35">
        <f t="shared" si="5"/>
        <v>4.3394571593774689E-2</v>
      </c>
      <c r="M79" s="25"/>
      <c r="N79" s="25"/>
      <c r="O79" s="14">
        <f>(1+J79)/(1+Prix!J79)-1</f>
        <v>-8.3978917404042841E-3</v>
      </c>
      <c r="P79" s="14">
        <f>(1+K79)/(1+Prix!K79)-1</f>
        <v>-8.3978917404042841E-3</v>
      </c>
      <c r="Q79" s="15">
        <f>(1+L79)/(1+Prix!L79)-1</f>
        <v>-8.3978917404042841E-3</v>
      </c>
    </row>
    <row r="80" spans="2:17" x14ac:dyDescent="0.25">
      <c r="B80" s="22">
        <v>2023</v>
      </c>
      <c r="C80" s="28"/>
      <c r="D80" s="13"/>
      <c r="E80" s="13">
        <v>40590.331240870146</v>
      </c>
      <c r="F80" s="13">
        <v>40590.331240870146</v>
      </c>
      <c r="G80" s="29">
        <v>40590.331240870146</v>
      </c>
      <c r="H80" s="34"/>
      <c r="I80" s="25"/>
      <c r="J80" s="14">
        <f t="shared" si="3"/>
        <v>3.8685368047771007E-2</v>
      </c>
      <c r="K80" s="14">
        <f t="shared" si="4"/>
        <v>3.8685368047771007E-2</v>
      </c>
      <c r="L80" s="35">
        <f t="shared" si="5"/>
        <v>3.8685368047771007E-2</v>
      </c>
      <c r="M80" s="25"/>
      <c r="N80" s="25"/>
      <c r="O80" s="14">
        <f>(1+J80)/(1+Prix!J80)-1</f>
        <v>-9.5926783431443674E-3</v>
      </c>
      <c r="P80" s="14">
        <f>(1+K80)/(1+Prix!K80)-1</f>
        <v>-9.5926783431443674E-3</v>
      </c>
      <c r="Q80" s="15">
        <f>(1+L80)/(1+Prix!L80)-1</f>
        <v>-9.5926783431443674E-3</v>
      </c>
    </row>
    <row r="81" spans="2:17" x14ac:dyDescent="0.25">
      <c r="B81" s="22">
        <v>2024</v>
      </c>
      <c r="C81" s="28"/>
      <c r="D81" s="13"/>
      <c r="E81" s="13">
        <v>41555.874121992078</v>
      </c>
      <c r="F81" s="13">
        <v>41555.874121992078</v>
      </c>
      <c r="G81" s="29">
        <v>41555.874121992078</v>
      </c>
      <c r="H81" s="34"/>
      <c r="I81" s="25"/>
      <c r="J81" s="14">
        <f t="shared" si="3"/>
        <v>2.3787509281267827E-2</v>
      </c>
      <c r="K81" s="14">
        <f t="shared" si="4"/>
        <v>2.3787509281267827E-2</v>
      </c>
      <c r="L81" s="35">
        <f t="shared" si="5"/>
        <v>2.3787509281267827E-2</v>
      </c>
      <c r="M81" s="25"/>
      <c r="N81" s="25"/>
      <c r="O81" s="14">
        <f>(1+J81)/(1+Prix!J81)-1</f>
        <v>3.7082182880197045E-3</v>
      </c>
      <c r="P81" s="14">
        <f>(1+K81)/(1+Prix!K81)-1</f>
        <v>3.7082182880197045E-3</v>
      </c>
      <c r="Q81" s="15">
        <f>(1+L81)/(1+Prix!L81)-1</f>
        <v>3.7082182880197045E-3</v>
      </c>
    </row>
    <row r="82" spans="2:17" x14ac:dyDescent="0.25">
      <c r="B82" s="23">
        <v>2025</v>
      </c>
      <c r="C82" s="30"/>
      <c r="D82" s="16"/>
      <c r="E82" s="16">
        <v>42110.090686159885</v>
      </c>
      <c r="F82" s="16">
        <v>42110.090686159885</v>
      </c>
      <c r="G82" s="31">
        <v>42110.090686159885</v>
      </c>
      <c r="H82" s="36"/>
      <c r="I82" s="26"/>
      <c r="J82" s="17">
        <f t="shared" si="3"/>
        <v>1.333666E-2</v>
      </c>
      <c r="K82" s="17">
        <f t="shared" si="4"/>
        <v>1.333666E-2</v>
      </c>
      <c r="L82" s="37">
        <f t="shared" si="5"/>
        <v>1.333666E-2</v>
      </c>
      <c r="M82" s="26"/>
      <c r="N82" s="26"/>
      <c r="O82" s="17">
        <f>(1+J82)/(1+Prix!J82)-1</f>
        <v>3.8693559421247858E-3</v>
      </c>
      <c r="P82" s="17">
        <f>(1+K82)/(1+Prix!K82)-1</f>
        <v>3.8693559421247858E-3</v>
      </c>
      <c r="Q82" s="18">
        <f>(1+L82)/(1+Prix!L82)-1</f>
        <v>3.8693559421247858E-3</v>
      </c>
    </row>
    <row r="83" spans="2:17" x14ac:dyDescent="0.25">
      <c r="B83" s="23">
        <v>2026</v>
      </c>
      <c r="C83" s="30"/>
      <c r="D83" s="16"/>
      <c r="E83" s="16">
        <v>42811.754283227085</v>
      </c>
      <c r="F83" s="16">
        <v>42811.754283227085</v>
      </c>
      <c r="G83" s="31">
        <v>42811.754283227085</v>
      </c>
      <c r="H83" s="36"/>
      <c r="I83" s="26"/>
      <c r="J83" s="17">
        <f t="shared" si="3"/>
        <v>1.6662599999999861E-2</v>
      </c>
      <c r="K83" s="17">
        <f t="shared" si="4"/>
        <v>1.6662599999999861E-2</v>
      </c>
      <c r="L83" s="37">
        <f t="shared" si="5"/>
        <v>1.6662599999999861E-2</v>
      </c>
      <c r="M83" s="26"/>
      <c r="N83" s="26"/>
      <c r="O83" s="17">
        <f>(1+J83)/(1+Prix!J83)-1</f>
        <v>-2.0000000000001128E-3</v>
      </c>
      <c r="P83" s="17">
        <f>(1+K83)/(1+Prix!K83)-1</f>
        <v>-2.0000000000001128E-3</v>
      </c>
      <c r="Q83" s="18">
        <f>(1+L83)/(1+Prix!L83)-1</f>
        <v>-2.0000000000001128E-3</v>
      </c>
    </row>
    <row r="84" spans="2:17" x14ac:dyDescent="0.25">
      <c r="B84" s="23">
        <v>2027</v>
      </c>
      <c r="C84" s="30"/>
      <c r="D84" s="16"/>
      <c r="E84" s="16">
        <v>43709.828440117533</v>
      </c>
      <c r="F84" s="16">
        <v>43709.828440117533</v>
      </c>
      <c r="G84" s="31">
        <v>43709.828440117533</v>
      </c>
      <c r="H84" s="36"/>
      <c r="I84" s="26"/>
      <c r="J84" s="17">
        <f t="shared" si="3"/>
        <v>2.0977279999999876E-2</v>
      </c>
      <c r="K84" s="17">
        <f t="shared" si="4"/>
        <v>2.0977279999999876E-2</v>
      </c>
      <c r="L84" s="37">
        <f t="shared" si="5"/>
        <v>2.0977279999999876E-2</v>
      </c>
      <c r="M84" s="26"/>
      <c r="N84" s="26"/>
      <c r="O84" s="17">
        <f>(1+J84)/(1+Prix!J84)-1</f>
        <v>4.7999999999999154E-3</v>
      </c>
      <c r="P84" s="17">
        <f>(1+K84)/(1+Prix!K84)-1</f>
        <v>4.7999999999999154E-3</v>
      </c>
      <c r="Q84" s="18">
        <f>(1+L84)/(1+Prix!L84)-1</f>
        <v>4.7999999999999154E-3</v>
      </c>
    </row>
    <row r="85" spans="2:17" x14ac:dyDescent="0.25">
      <c r="B85" s="23">
        <v>2028</v>
      </c>
      <c r="C85" s="30"/>
      <c r="D85" s="16"/>
      <c r="E85" s="16">
        <v>44710.466615140045</v>
      </c>
      <c r="F85" s="16">
        <v>44710.466615140045</v>
      </c>
      <c r="G85" s="31">
        <v>44710.466615140045</v>
      </c>
      <c r="H85" s="36"/>
      <c r="I85" s="26"/>
      <c r="J85" s="17">
        <f t="shared" si="3"/>
        <v>2.2892750000000239E-2</v>
      </c>
      <c r="K85" s="17">
        <f t="shared" si="4"/>
        <v>2.2892750000000239E-2</v>
      </c>
      <c r="L85" s="37">
        <f t="shared" si="5"/>
        <v>2.2892750000000239E-2</v>
      </c>
      <c r="M85" s="26"/>
      <c r="N85" s="26"/>
      <c r="O85" s="17">
        <f>(1+J85)/(1+Prix!J85)-1</f>
        <v>5.3000000000000824E-3</v>
      </c>
      <c r="P85" s="17">
        <f>(1+K85)/(1+Prix!K85)-1</f>
        <v>5.3000000000000824E-3</v>
      </c>
      <c r="Q85" s="18">
        <f>(1+L85)/(1+Prix!L85)-1</f>
        <v>5.3000000000000824E-3</v>
      </c>
    </row>
    <row r="86" spans="2:17" x14ac:dyDescent="0.25">
      <c r="B86" s="23">
        <v>2029</v>
      </c>
      <c r="C86" s="30"/>
      <c r="D86" s="16"/>
      <c r="E86" s="16">
        <v>45765.857179590428</v>
      </c>
      <c r="F86" s="16">
        <v>45765.857179590428</v>
      </c>
      <c r="G86" s="31">
        <v>45765.857179590428</v>
      </c>
      <c r="H86" s="36"/>
      <c r="I86" s="26"/>
      <c r="J86" s="17">
        <f t="shared" si="3"/>
        <v>2.3605000000000098E-2</v>
      </c>
      <c r="K86" s="17">
        <f t="shared" si="4"/>
        <v>2.3605000000000098E-2</v>
      </c>
      <c r="L86" s="37">
        <f t="shared" si="5"/>
        <v>2.3605000000000098E-2</v>
      </c>
      <c r="M86" s="26"/>
      <c r="N86" s="26"/>
      <c r="O86" s="17">
        <f>(1+J86)/(1+Prix!J86)-1</f>
        <v>6.0000000000000053E-3</v>
      </c>
      <c r="P86" s="17">
        <f>(1+K86)/(1+Prix!K86)-1</f>
        <v>6.0000000000000053E-3</v>
      </c>
      <c r="Q86" s="18">
        <f>(1+L86)/(1+Prix!L86)-1</f>
        <v>6.0000000000000053E-3</v>
      </c>
    </row>
    <row r="87" spans="2:17" x14ac:dyDescent="0.25">
      <c r="B87" s="23">
        <v>2030</v>
      </c>
      <c r="C87" s="30"/>
      <c r="D87" s="16"/>
      <c r="E87" s="16">
        <v>46948.607109611177</v>
      </c>
      <c r="F87" s="16">
        <v>46934.637081707107</v>
      </c>
      <c r="G87" s="31">
        <v>46925.323729771058</v>
      </c>
      <c r="H87" s="36"/>
      <c r="I87" s="26"/>
      <c r="J87" s="17">
        <f t="shared" si="3"/>
        <v>2.584350000000013E-2</v>
      </c>
      <c r="K87" s="17">
        <f t="shared" si="4"/>
        <v>2.5538250000000096E-2</v>
      </c>
      <c r="L87" s="37">
        <f t="shared" si="5"/>
        <v>2.5334750000000072E-2</v>
      </c>
      <c r="M87" s="26"/>
      <c r="N87" s="26"/>
      <c r="O87" s="17">
        <f>(1+J87)/(1+Prix!J87)-1</f>
        <v>8.1999999999999851E-3</v>
      </c>
      <c r="P87" s="17">
        <f>(1+K87)/(1+Prix!K87)-1</f>
        <v>7.9000000000000181E-3</v>
      </c>
      <c r="Q87" s="18">
        <f>(1+L87)/(1+Prix!L87)-1</f>
        <v>7.7000000000000401E-3</v>
      </c>
    </row>
    <row r="88" spans="2:17" x14ac:dyDescent="0.25">
      <c r="B88" s="23">
        <v>2031</v>
      </c>
      <c r="C88" s="30"/>
      <c r="D88" s="16"/>
      <c r="E88" s="16">
        <v>48171.477478995221</v>
      </c>
      <c r="F88" s="16">
        <v>48133.265577159022</v>
      </c>
      <c r="G88" s="31">
        <v>48095.066468375866</v>
      </c>
      <c r="H88" s="36"/>
      <c r="I88" s="26"/>
      <c r="J88" s="17">
        <f t="shared" si="3"/>
        <v>2.6046999999999931E-2</v>
      </c>
      <c r="K88" s="17">
        <f t="shared" si="4"/>
        <v>2.5538250000000096E-2</v>
      </c>
      <c r="L88" s="37">
        <f t="shared" si="5"/>
        <v>2.4927750000000248E-2</v>
      </c>
      <c r="M88" s="26"/>
      <c r="N88" s="26"/>
      <c r="O88" s="17">
        <f>(1+J88)/(1+Prix!J88)-1</f>
        <v>8.3999999999999631E-3</v>
      </c>
      <c r="P88" s="17">
        <f>(1+K88)/(1+Prix!K88)-1</f>
        <v>7.9000000000000181E-3</v>
      </c>
      <c r="Q88" s="18">
        <f>(1+L88)/(1+Prix!L88)-1</f>
        <v>7.3000000000000842E-3</v>
      </c>
    </row>
    <row r="89" spans="2:17" x14ac:dyDescent="0.25">
      <c r="B89" s="23">
        <v>2032</v>
      </c>
      <c r="C89" s="30"/>
      <c r="D89" s="16"/>
      <c r="E89" s="16">
        <v>49436.002848557582</v>
      </c>
      <c r="F89" s="16">
        <v>49357.607387012431</v>
      </c>
      <c r="G89" s="31">
        <v>49274.393569480286</v>
      </c>
      <c r="H89" s="36"/>
      <c r="I89" s="26"/>
      <c r="J89" s="17">
        <f t="shared" si="3"/>
        <v>2.6250499999999954E-2</v>
      </c>
      <c r="K89" s="17">
        <f t="shared" si="4"/>
        <v>2.5436500000000084E-2</v>
      </c>
      <c r="L89" s="37">
        <f t="shared" si="5"/>
        <v>2.4520749999999758E-2</v>
      </c>
      <c r="M89" s="26"/>
      <c r="N89" s="26"/>
      <c r="O89" s="17">
        <f>(1+J89)/(1+Prix!J89)-1</f>
        <v>8.599999999999941E-3</v>
      </c>
      <c r="P89" s="17">
        <f>(1+K89)/(1+Prix!K89)-1</f>
        <v>7.8000000000000291E-3</v>
      </c>
      <c r="Q89" s="18">
        <f>(1+L89)/(1+Prix!L89)-1</f>
        <v>6.8999999999996842E-3</v>
      </c>
    </row>
    <row r="90" spans="2:17" x14ac:dyDescent="0.25">
      <c r="B90" s="23">
        <v>2033</v>
      </c>
      <c r="C90" s="30"/>
      <c r="D90" s="16"/>
      <c r="E90" s="16">
        <v>50743.782867913324</v>
      </c>
      <c r="F90" s="16">
        <v>50608.070030760551</v>
      </c>
      <c r="G90" s="31">
        <v>50467.597646962036</v>
      </c>
      <c r="H90" s="36"/>
      <c r="I90" s="26"/>
      <c r="J90" s="17">
        <f t="shared" si="3"/>
        <v>2.6453999999999978E-2</v>
      </c>
      <c r="K90" s="17">
        <f t="shared" si="4"/>
        <v>2.5334750000000072E-2</v>
      </c>
      <c r="L90" s="37">
        <f t="shared" si="5"/>
        <v>2.4215499999999945E-2</v>
      </c>
      <c r="M90" s="26"/>
      <c r="N90" s="26"/>
      <c r="O90" s="17">
        <f>(1+J90)/(1+Prix!J90)-1</f>
        <v>8.799999999999919E-3</v>
      </c>
      <c r="P90" s="17">
        <f>(1+K90)/(1+Prix!K90)-1</f>
        <v>7.7000000000000401E-3</v>
      </c>
      <c r="Q90" s="18">
        <f>(1+L90)/(1+Prix!L90)-1</f>
        <v>6.5999999999999392E-3</v>
      </c>
    </row>
    <row r="91" spans="2:17" x14ac:dyDescent="0.25">
      <c r="B91" s="23">
        <v>2034</v>
      </c>
      <c r="C91" s="30"/>
      <c r="D91" s="16"/>
      <c r="E91" s="16">
        <v>52091.322079807906</v>
      </c>
      <c r="F91" s="16">
        <v>51879.914090721111</v>
      </c>
      <c r="G91" s="31">
        <v>51669.155445539735</v>
      </c>
      <c r="H91" s="36"/>
      <c r="I91" s="26"/>
      <c r="J91" s="17">
        <f t="shared" si="3"/>
        <v>2.6555749999999767E-2</v>
      </c>
      <c r="K91" s="17">
        <f t="shared" si="4"/>
        <v>2.5131250000000271E-2</v>
      </c>
      <c r="L91" s="37">
        <f t="shared" si="5"/>
        <v>2.3808500000000121E-2</v>
      </c>
      <c r="M91" s="26"/>
      <c r="N91" s="26"/>
      <c r="O91" s="17">
        <f>(1+J91)/(1+Prix!J91)-1</f>
        <v>8.8999999999996859E-3</v>
      </c>
      <c r="P91" s="17">
        <f>(1+K91)/(1+Prix!K91)-1</f>
        <v>7.5000000000002842E-3</v>
      </c>
      <c r="Q91" s="18">
        <f>(1+L91)/(1+Prix!L91)-1</f>
        <v>6.1999999999999833E-3</v>
      </c>
    </row>
    <row r="92" spans="2:17" x14ac:dyDescent="0.25">
      <c r="B92" s="23">
        <v>2035</v>
      </c>
      <c r="C92" s="30"/>
      <c r="D92" s="16"/>
      <c r="E92" s="16">
        <v>53485.246790172016</v>
      </c>
      <c r="F92" s="16">
        <v>53183.721181713554</v>
      </c>
      <c r="G92" s="31">
        <v>52878.291186698538</v>
      </c>
      <c r="H92" s="36"/>
      <c r="I92" s="26"/>
      <c r="J92" s="17">
        <f t="shared" si="3"/>
        <v>2.6759250000000234E-2</v>
      </c>
      <c r="K92" s="17">
        <f t="shared" si="4"/>
        <v>2.5131250000000049E-2</v>
      </c>
      <c r="L92" s="37">
        <f t="shared" si="5"/>
        <v>2.3401500000000075E-2</v>
      </c>
      <c r="M92" s="26"/>
      <c r="N92" s="26"/>
      <c r="O92" s="17">
        <f>(1+J92)/(1+Prix!J92)-1</f>
        <v>9.100000000000108E-3</v>
      </c>
      <c r="P92" s="17">
        <f>(1+K92)/(1+Prix!K92)-1</f>
        <v>7.5000000000000622E-3</v>
      </c>
      <c r="Q92" s="18">
        <f>(1+L92)/(1+Prix!L92)-1</f>
        <v>5.8000000000000274E-3</v>
      </c>
    </row>
    <row r="93" spans="2:17" x14ac:dyDescent="0.25">
      <c r="B93" s="23">
        <v>2036</v>
      </c>
      <c r="C93" s="30"/>
      <c r="D93" s="16"/>
      <c r="E93" s="16">
        <v>54927.35612806373</v>
      </c>
      <c r="F93" s="16">
        <v>54514.883131031267</v>
      </c>
      <c r="G93" s="31">
        <v>54099.581419519331</v>
      </c>
      <c r="H93" s="36"/>
      <c r="I93" s="26"/>
      <c r="J93" s="17">
        <f t="shared" si="3"/>
        <v>2.6962750000000035E-2</v>
      </c>
      <c r="K93" s="17">
        <f t="shared" si="4"/>
        <v>2.502950000000026E-2</v>
      </c>
      <c r="L93" s="37">
        <f t="shared" si="5"/>
        <v>2.309625000000004E-2</v>
      </c>
      <c r="M93" s="26"/>
      <c r="N93" s="26"/>
      <c r="O93" s="17">
        <f>(1+J93)/(1+Prix!J93)-1</f>
        <v>9.2999999999998639E-3</v>
      </c>
      <c r="P93" s="17">
        <f>(1+K93)/(1+Prix!K93)-1</f>
        <v>7.4000000000002952E-3</v>
      </c>
      <c r="Q93" s="18">
        <f>(1+L93)/(1+Prix!L93)-1</f>
        <v>5.5000000000000604E-3</v>
      </c>
    </row>
    <row r="94" spans="2:17" x14ac:dyDescent="0.25">
      <c r="B94" s="23">
        <v>2037</v>
      </c>
      <c r="C94" s="30"/>
      <c r="D94" s="16"/>
      <c r="E94" s="16">
        <v>56419.526416477747</v>
      </c>
      <c r="F94" s="16">
        <v>55873.816509000841</v>
      </c>
      <c r="G94" s="31">
        <v>55327.060347242172</v>
      </c>
      <c r="H94" s="36"/>
      <c r="I94" s="26"/>
      <c r="J94" s="17">
        <f t="shared" si="3"/>
        <v>2.7166250000000058E-2</v>
      </c>
      <c r="K94" s="17">
        <f t="shared" si="4"/>
        <v>2.4927750000000248E-2</v>
      </c>
      <c r="L94" s="37">
        <f t="shared" si="5"/>
        <v>2.2689250000000216E-2</v>
      </c>
      <c r="M94" s="26"/>
      <c r="N94" s="26"/>
      <c r="O94" s="17">
        <f>(1+J94)/(1+Prix!J94)-1</f>
        <v>9.5000000000000639E-3</v>
      </c>
      <c r="P94" s="17">
        <f>(1+K94)/(1+Prix!K94)-1</f>
        <v>7.3000000000000842E-3</v>
      </c>
      <c r="Q94" s="18">
        <f>(1+L94)/(1+Prix!L94)-1</f>
        <v>5.1000000000001044E-3</v>
      </c>
    </row>
    <row r="95" spans="2:17" x14ac:dyDescent="0.25">
      <c r="B95" s="23">
        <v>2038</v>
      </c>
      <c r="C95" s="30"/>
      <c r="D95" s="16"/>
      <c r="E95" s="16">
        <v>57957.97406280227</v>
      </c>
      <c r="F95" s="16">
        <v>57260.939877653305</v>
      </c>
      <c r="G95" s="31">
        <v>56559.871737664507</v>
      </c>
      <c r="H95" s="36"/>
      <c r="I95" s="26"/>
      <c r="J95" s="17">
        <f t="shared" si="3"/>
        <v>2.726800000000007E-2</v>
      </c>
      <c r="K95" s="17">
        <f t="shared" si="4"/>
        <v>2.4826000000000237E-2</v>
      </c>
      <c r="L95" s="37">
        <f t="shared" si="5"/>
        <v>2.2282249999999948E-2</v>
      </c>
      <c r="M95" s="26"/>
      <c r="N95" s="26"/>
      <c r="O95" s="17">
        <f>(1+J95)/(1+Prix!J95)-1</f>
        <v>9.6000000000000529E-3</v>
      </c>
      <c r="P95" s="17">
        <f>(1+K95)/(1+Prix!K95)-1</f>
        <v>7.2000000000000952E-3</v>
      </c>
      <c r="Q95" s="18">
        <f>(1+L95)/(1+Prix!L95)-1</f>
        <v>4.6999999999999265E-3</v>
      </c>
    </row>
    <row r="96" spans="2:17" x14ac:dyDescent="0.25">
      <c r="B96" s="23">
        <v>2039</v>
      </c>
      <c r="C96" s="30"/>
      <c r="D96" s="16"/>
      <c r="E96" s="16">
        <v>59550.166547268549</v>
      </c>
      <c r="F96" s="16">
        <v>58676.673670423384</v>
      </c>
      <c r="G96" s="31">
        <v>57802.888038843157</v>
      </c>
      <c r="H96" s="36"/>
      <c r="I96" s="26"/>
      <c r="J96" s="17">
        <f t="shared" si="3"/>
        <v>2.7471500000000093E-2</v>
      </c>
      <c r="K96" s="17">
        <f t="shared" si="4"/>
        <v>2.4724250000000225E-2</v>
      </c>
      <c r="L96" s="37">
        <f t="shared" si="5"/>
        <v>2.1976999999999913E-2</v>
      </c>
      <c r="M96" s="26"/>
      <c r="N96" s="26"/>
      <c r="O96" s="17">
        <f>(1+J96)/(1+Prix!J96)-1</f>
        <v>9.8000000000000309E-3</v>
      </c>
      <c r="P96" s="17">
        <f>(1+K96)/(1+Prix!K96)-1</f>
        <v>7.1000000000001062E-3</v>
      </c>
      <c r="Q96" s="18">
        <f>(1+L96)/(1+Prix!L96)-1</f>
        <v>4.3999999999997375E-3</v>
      </c>
    </row>
    <row r="97" spans="2:17" x14ac:dyDescent="0.25">
      <c r="B97" s="23">
        <v>2040</v>
      </c>
      <c r="C97" s="30"/>
      <c r="D97" s="16"/>
      <c r="E97" s="16">
        <v>61198.217406464209</v>
      </c>
      <c r="F97" s="16">
        <v>60121.44006787338</v>
      </c>
      <c r="G97" s="31">
        <v>59049.696333841006</v>
      </c>
      <c r="H97" s="36"/>
      <c r="I97" s="26"/>
      <c r="J97" s="17">
        <f t="shared" si="3"/>
        <v>2.7675000000000116E-2</v>
      </c>
      <c r="K97" s="17">
        <f t="shared" si="4"/>
        <v>2.4622499999999992E-2</v>
      </c>
      <c r="L97" s="37">
        <f t="shared" si="5"/>
        <v>2.1570000000000089E-2</v>
      </c>
      <c r="M97" s="26"/>
      <c r="N97" s="26"/>
      <c r="O97" s="17">
        <f>(1+J97)/(1+Prix!J97)-1</f>
        <v>1.0000000000000009E-2</v>
      </c>
      <c r="P97" s="17">
        <f>(1+K97)/(1+Prix!K97)-1</f>
        <v>6.9999999999998952E-3</v>
      </c>
      <c r="Q97" s="18">
        <f>(1+L97)/(1+Prix!L97)-1</f>
        <v>4.0000000000000036E-3</v>
      </c>
    </row>
    <row r="98" spans="2:17" x14ac:dyDescent="0.25">
      <c r="B98" s="23">
        <v>2041</v>
      </c>
      <c r="C98" s="30"/>
      <c r="D98" s="16"/>
      <c r="E98" s="16">
        <v>62891.878073188112</v>
      </c>
      <c r="F98" s="16">
        <v>61601.780225944589</v>
      </c>
      <c r="G98" s="31">
        <v>60323.398283761962</v>
      </c>
      <c r="H98" s="36"/>
      <c r="I98" s="26"/>
      <c r="J98" s="17">
        <f t="shared" si="3"/>
        <v>2.7675000000000116E-2</v>
      </c>
      <c r="K98" s="17">
        <f t="shared" si="4"/>
        <v>2.4622499999999992E-2</v>
      </c>
      <c r="L98" s="37">
        <f t="shared" si="5"/>
        <v>2.1570000000000089E-2</v>
      </c>
      <c r="M98" s="26"/>
      <c r="N98" s="26"/>
      <c r="O98" s="17">
        <f>(1+J98)/(1+Prix!J98)-1</f>
        <v>1.0000000000000009E-2</v>
      </c>
      <c r="P98" s="17">
        <f>(1+K98)/(1+Prix!K98)-1</f>
        <v>6.9999999999998952E-3</v>
      </c>
      <c r="Q98" s="18">
        <f>(1+L98)/(1+Prix!L98)-1</f>
        <v>4.0000000000000036E-3</v>
      </c>
    </row>
    <row r="99" spans="2:17" x14ac:dyDescent="0.25">
      <c r="B99" s="23">
        <v>2042</v>
      </c>
      <c r="C99" s="30"/>
      <c r="D99" s="16"/>
      <c r="E99" s="16">
        <v>64632.410798863595</v>
      </c>
      <c r="F99" s="16">
        <v>63118.570059557911</v>
      </c>
      <c r="G99" s="31">
        <v>61624.573984742718</v>
      </c>
      <c r="H99" s="36"/>
      <c r="I99" s="26"/>
      <c r="J99" s="17">
        <f t="shared" si="3"/>
        <v>2.7675000000000116E-2</v>
      </c>
      <c r="K99" s="17">
        <f t="shared" si="4"/>
        <v>2.4622499999999992E-2</v>
      </c>
      <c r="L99" s="37">
        <f t="shared" si="5"/>
        <v>2.1570000000000089E-2</v>
      </c>
      <c r="M99" s="26"/>
      <c r="N99" s="26"/>
      <c r="O99" s="17">
        <f>(1+J99)/(1+Prix!J99)-1</f>
        <v>1.0000000000000009E-2</v>
      </c>
      <c r="P99" s="17">
        <f>(1+K99)/(1+Prix!K99)-1</f>
        <v>6.9999999999998952E-3</v>
      </c>
      <c r="Q99" s="18">
        <f>(1+L99)/(1+Prix!L99)-1</f>
        <v>4.0000000000000036E-3</v>
      </c>
    </row>
    <row r="100" spans="2:17" x14ac:dyDescent="0.25">
      <c r="B100" s="23">
        <v>2043</v>
      </c>
      <c r="C100" s="30"/>
      <c r="D100" s="16"/>
      <c r="E100" s="16">
        <v>66421.112767722152</v>
      </c>
      <c r="F100" s="16">
        <v>64672.707050849371</v>
      </c>
      <c r="G100" s="31">
        <v>62953.816045593623</v>
      </c>
      <c r="H100" s="36"/>
      <c r="I100" s="26"/>
      <c r="J100" s="17">
        <f t="shared" si="3"/>
        <v>2.7675000000000116E-2</v>
      </c>
      <c r="K100" s="17">
        <f t="shared" si="4"/>
        <v>2.4622499999999992E-2</v>
      </c>
      <c r="L100" s="37">
        <f t="shared" si="5"/>
        <v>2.1570000000000089E-2</v>
      </c>
      <c r="M100" s="26"/>
      <c r="N100" s="26"/>
      <c r="O100" s="17">
        <f>(1+J100)/(1+Prix!J100)-1</f>
        <v>1.0000000000000009E-2</v>
      </c>
      <c r="P100" s="17">
        <f>(1+K100)/(1+Prix!K100)-1</f>
        <v>6.9999999999998952E-3</v>
      </c>
      <c r="Q100" s="18">
        <f>(1+L100)/(1+Prix!L100)-1</f>
        <v>4.0000000000000036E-3</v>
      </c>
    </row>
    <row r="101" spans="2:17" x14ac:dyDescent="0.25">
      <c r="B101" s="23">
        <v>2044</v>
      </c>
      <c r="C101" s="30"/>
      <c r="D101" s="16"/>
      <c r="E101" s="16">
        <v>68259.317063568858</v>
      </c>
      <c r="F101" s="16">
        <v>66265.11078020891</v>
      </c>
      <c r="G101" s="31">
        <v>64311.729857697086</v>
      </c>
      <c r="H101" s="36"/>
      <c r="I101" s="26"/>
      <c r="J101" s="17">
        <f t="shared" si="3"/>
        <v>2.7674999999999894E-2</v>
      </c>
      <c r="K101" s="17">
        <f t="shared" si="4"/>
        <v>2.4622499999999992E-2</v>
      </c>
      <c r="L101" s="37">
        <f t="shared" si="5"/>
        <v>2.1570000000000089E-2</v>
      </c>
      <c r="M101" s="26"/>
      <c r="N101" s="26"/>
      <c r="O101" s="17">
        <f>(1+J101)/(1+Prix!J101)-1</f>
        <v>9.9999999999997868E-3</v>
      </c>
      <c r="P101" s="17">
        <f>(1+K101)/(1+Prix!K101)-1</f>
        <v>6.9999999999998952E-3</v>
      </c>
      <c r="Q101" s="18">
        <f>(1+L101)/(1+Prix!L101)-1</f>
        <v>4.0000000000000036E-3</v>
      </c>
    </row>
    <row r="102" spans="2:17" x14ac:dyDescent="0.25">
      <c r="B102" s="23">
        <v>2045</v>
      </c>
      <c r="C102" s="30"/>
      <c r="D102" s="16"/>
      <c r="E102" s="16">
        <v>70148.393663303141</v>
      </c>
      <c r="F102" s="16">
        <v>67896.723470394601</v>
      </c>
      <c r="G102" s="31">
        <v>65698.933870727618</v>
      </c>
      <c r="H102" s="36"/>
      <c r="I102" s="26"/>
      <c r="J102" s="17">
        <f t="shared" si="3"/>
        <v>2.7675000000000116E-2</v>
      </c>
      <c r="K102" s="17">
        <f t="shared" si="4"/>
        <v>2.4622499999999992E-2</v>
      </c>
      <c r="L102" s="37">
        <f t="shared" si="5"/>
        <v>2.1570000000000089E-2</v>
      </c>
      <c r="M102" s="26"/>
      <c r="N102" s="26"/>
      <c r="O102" s="17">
        <f>(1+J102)/(1+Prix!J102)-1</f>
        <v>1.0000000000000009E-2</v>
      </c>
      <c r="P102" s="17">
        <f>(1+K102)/(1+Prix!K102)-1</f>
        <v>6.9999999999998952E-3</v>
      </c>
      <c r="Q102" s="18">
        <f>(1+L102)/(1+Prix!L102)-1</f>
        <v>4.0000000000000036E-3</v>
      </c>
    </row>
    <row r="103" spans="2:17" x14ac:dyDescent="0.25">
      <c r="B103" s="23">
        <v>2046</v>
      </c>
      <c r="C103" s="30"/>
      <c r="D103" s="16"/>
      <c r="E103" s="16">
        <v>72089.75045793505</v>
      </c>
      <c r="F103" s="16">
        <v>69568.510544044388</v>
      </c>
      <c r="G103" s="31">
        <v>67116.059874319224</v>
      </c>
      <c r="H103" s="36"/>
      <c r="I103" s="26"/>
      <c r="J103" s="17">
        <f t="shared" si="3"/>
        <v>2.7674999999999894E-2</v>
      </c>
      <c r="K103" s="17">
        <f t="shared" si="4"/>
        <v>2.4622499999999992E-2</v>
      </c>
      <c r="L103" s="37">
        <f t="shared" si="5"/>
        <v>2.1570000000000089E-2</v>
      </c>
      <c r="M103" s="26"/>
      <c r="N103" s="26"/>
      <c r="O103" s="17">
        <f>(1+J103)/(1+Prix!J103)-1</f>
        <v>9.9999999999997868E-3</v>
      </c>
      <c r="P103" s="17">
        <f>(1+K103)/(1+Prix!K103)-1</f>
        <v>6.9999999999998952E-3</v>
      </c>
      <c r="Q103" s="18">
        <f>(1+L103)/(1+Prix!L103)-1</f>
        <v>4.0000000000000036E-3</v>
      </c>
    </row>
    <row r="104" spans="2:17" x14ac:dyDescent="0.25">
      <c r="B104" s="23">
        <v>2047</v>
      </c>
      <c r="C104" s="30"/>
      <c r="D104" s="16"/>
      <c r="E104" s="16">
        <v>74084.834301858413</v>
      </c>
      <c r="F104" s="16">
        <v>71281.461194915115</v>
      </c>
      <c r="G104" s="31">
        <v>68563.7532858083</v>
      </c>
      <c r="H104" s="36"/>
      <c r="I104" s="26"/>
      <c r="J104" s="17">
        <f t="shared" si="3"/>
        <v>2.7675000000000116E-2</v>
      </c>
      <c r="K104" s="17">
        <f t="shared" si="4"/>
        <v>2.4622499999999992E-2</v>
      </c>
      <c r="L104" s="37">
        <f t="shared" si="5"/>
        <v>2.1570000000000089E-2</v>
      </c>
      <c r="M104" s="26"/>
      <c r="N104" s="26"/>
      <c r="O104" s="17">
        <f>(1+J104)/(1+Prix!J104)-1</f>
        <v>1.0000000000000009E-2</v>
      </c>
      <c r="P104" s="17">
        <f>(1+K104)/(1+Prix!K104)-1</f>
        <v>6.9999999999998952E-3</v>
      </c>
      <c r="Q104" s="18">
        <f>(1+L104)/(1+Prix!L104)-1</f>
        <v>4.0000000000000036E-3</v>
      </c>
    </row>
    <row r="105" spans="2:17" x14ac:dyDescent="0.25">
      <c r="B105" s="23">
        <v>2048</v>
      </c>
      <c r="C105" s="30"/>
      <c r="D105" s="16"/>
      <c r="E105" s="16">
        <v>76135.132091162348</v>
      </c>
      <c r="F105" s="16">
        <v>73036.58897318691</v>
      </c>
      <c r="G105" s="31">
        <v>70042.673444183194</v>
      </c>
      <c r="H105" s="36"/>
      <c r="I105" s="26"/>
      <c r="J105" s="17">
        <f t="shared" si="3"/>
        <v>2.7675000000000116E-2</v>
      </c>
      <c r="K105" s="17">
        <f t="shared" si="4"/>
        <v>2.4622499999999992E-2</v>
      </c>
      <c r="L105" s="37">
        <f t="shared" si="5"/>
        <v>2.1570000000000089E-2</v>
      </c>
      <c r="M105" s="26"/>
      <c r="N105" s="26"/>
      <c r="O105" s="17">
        <f>(1+J105)/(1+Prix!J105)-1</f>
        <v>1.0000000000000009E-2</v>
      </c>
      <c r="P105" s="17">
        <f>(1+K105)/(1+Prix!K105)-1</f>
        <v>6.9999999999998952E-3</v>
      </c>
      <c r="Q105" s="18">
        <f>(1+L105)/(1+Prix!L105)-1</f>
        <v>4.0000000000000036E-3</v>
      </c>
    </row>
    <row r="106" spans="2:17" x14ac:dyDescent="0.25">
      <c r="B106" s="23">
        <v>2049</v>
      </c>
      <c r="C106" s="30"/>
      <c r="D106" s="16"/>
      <c r="E106" s="16">
        <v>78242.171871785264</v>
      </c>
      <c r="F106" s="16">
        <v>74834.9323851792</v>
      </c>
      <c r="G106" s="31">
        <v>71553.493910374222</v>
      </c>
      <c r="H106" s="36"/>
      <c r="I106" s="26"/>
      <c r="J106" s="17">
        <f t="shared" si="3"/>
        <v>2.7674999999999894E-2</v>
      </c>
      <c r="K106" s="17">
        <f t="shared" si="4"/>
        <v>2.4622499999999992E-2</v>
      </c>
      <c r="L106" s="37">
        <f t="shared" si="5"/>
        <v>2.1569999999999867E-2</v>
      </c>
      <c r="M106" s="26"/>
      <c r="N106" s="26"/>
      <c r="O106" s="17">
        <f>(1+J106)/(1+Prix!J106)-1</f>
        <v>9.9999999999997868E-3</v>
      </c>
      <c r="P106" s="17">
        <f>(1+K106)/(1+Prix!K106)-1</f>
        <v>6.9999999999998952E-3</v>
      </c>
      <c r="Q106" s="18">
        <f>(1+L106)/(1+Prix!L106)-1</f>
        <v>3.9999999999997815E-3</v>
      </c>
    </row>
    <row r="107" spans="2:17" x14ac:dyDescent="0.25">
      <c r="B107" s="23">
        <v>2050</v>
      </c>
      <c r="C107" s="30"/>
      <c r="D107" s="16"/>
      <c r="E107" s="16">
        <v>80407.523978336932</v>
      </c>
      <c r="F107" s="16">
        <v>76677.555507833284</v>
      </c>
      <c r="G107" s="31">
        <v>73096.902774021</v>
      </c>
      <c r="H107" s="36"/>
      <c r="I107" s="26"/>
      <c r="J107" s="17">
        <f t="shared" si="3"/>
        <v>2.7675000000000116E-2</v>
      </c>
      <c r="K107" s="17">
        <f t="shared" si="4"/>
        <v>2.4622500000000214E-2</v>
      </c>
      <c r="L107" s="37">
        <f t="shared" si="5"/>
        <v>2.1570000000000089E-2</v>
      </c>
      <c r="M107" s="26"/>
      <c r="N107" s="26"/>
      <c r="O107" s="17">
        <f>(1+J107)/(1+Prix!J107)-1</f>
        <v>1.0000000000000009E-2</v>
      </c>
      <c r="P107" s="17">
        <f>(1+K107)/(1+Prix!K107)-1</f>
        <v>7.0000000000001172E-3</v>
      </c>
      <c r="Q107" s="18">
        <f>(1+L107)/(1+Prix!L107)-1</f>
        <v>4.0000000000000036E-3</v>
      </c>
    </row>
    <row r="108" spans="2:17" x14ac:dyDescent="0.25">
      <c r="B108" s="23">
        <v>2051</v>
      </c>
      <c r="C108" s="30"/>
      <c r="D108" s="16"/>
      <c r="E108" s="16">
        <v>82632.802204437408</v>
      </c>
      <c r="F108" s="16">
        <v>78565.548618324916</v>
      </c>
      <c r="G108" s="31">
        <v>74673.602966856633</v>
      </c>
      <c r="H108" s="36"/>
      <c r="I108" s="26"/>
      <c r="J108" s="17">
        <f t="shared" si="3"/>
        <v>2.7675000000000116E-2</v>
      </c>
      <c r="K108" s="17">
        <f t="shared" si="4"/>
        <v>2.4622499999999992E-2</v>
      </c>
      <c r="L108" s="37">
        <f t="shared" si="5"/>
        <v>2.1570000000000089E-2</v>
      </c>
      <c r="M108" s="26"/>
      <c r="N108" s="26"/>
      <c r="O108" s="17">
        <f>(1+J108)/(1+Prix!J108)-1</f>
        <v>1.0000000000000009E-2</v>
      </c>
      <c r="P108" s="17">
        <f>(1+K108)/(1+Prix!K108)-1</f>
        <v>6.9999999999998952E-3</v>
      </c>
      <c r="Q108" s="18">
        <f>(1+L108)/(1+Prix!L108)-1</f>
        <v>4.0000000000000036E-3</v>
      </c>
    </row>
    <row r="109" spans="2:17" x14ac:dyDescent="0.25">
      <c r="B109" s="23">
        <v>2052</v>
      </c>
      <c r="C109" s="30"/>
      <c r="D109" s="16"/>
      <c r="E109" s="16">
        <v>84919.665005445218</v>
      </c>
      <c r="F109" s="16">
        <v>80500.02883917962</v>
      </c>
      <c r="G109" s="31">
        <v>76284.312582851737</v>
      </c>
      <c r="H109" s="36"/>
      <c r="I109" s="26"/>
      <c r="J109" s="17">
        <f t="shared" si="3"/>
        <v>2.7675000000000116E-2</v>
      </c>
      <c r="K109" s="17">
        <f t="shared" si="4"/>
        <v>2.4622499999999992E-2</v>
      </c>
      <c r="L109" s="37">
        <f t="shared" si="5"/>
        <v>2.1570000000000089E-2</v>
      </c>
      <c r="M109" s="26"/>
      <c r="N109" s="26"/>
      <c r="O109" s="17">
        <f>(1+J109)/(1+Prix!J109)-1</f>
        <v>1.0000000000000009E-2</v>
      </c>
      <c r="P109" s="17">
        <f>(1+K109)/(1+Prix!K109)-1</f>
        <v>6.9999999999998952E-3</v>
      </c>
      <c r="Q109" s="18">
        <f>(1+L109)/(1+Prix!L109)-1</f>
        <v>4.0000000000000036E-3</v>
      </c>
    </row>
    <row r="110" spans="2:17" x14ac:dyDescent="0.25">
      <c r="B110" s="23">
        <v>2053</v>
      </c>
      <c r="C110" s="30"/>
      <c r="D110" s="16"/>
      <c r="E110" s="16">
        <v>87269.816734470922</v>
      </c>
      <c r="F110" s="16">
        <v>82482.140799272325</v>
      </c>
      <c r="G110" s="31">
        <v>77929.765205263859</v>
      </c>
      <c r="H110" s="36"/>
      <c r="I110" s="26"/>
      <c r="J110" s="17">
        <f t="shared" si="3"/>
        <v>2.7675000000000116E-2</v>
      </c>
      <c r="K110" s="17">
        <f t="shared" si="4"/>
        <v>2.4622499999999992E-2</v>
      </c>
      <c r="L110" s="37">
        <f t="shared" si="5"/>
        <v>2.1570000000000089E-2</v>
      </c>
      <c r="M110" s="26"/>
      <c r="N110" s="26"/>
      <c r="O110" s="17">
        <f>(1+J110)/(1+Prix!J110)-1</f>
        <v>1.0000000000000009E-2</v>
      </c>
      <c r="P110" s="17">
        <f>(1+K110)/(1+Prix!K110)-1</f>
        <v>6.9999999999998952E-3</v>
      </c>
      <c r="Q110" s="18">
        <f>(1+L110)/(1+Prix!L110)-1</f>
        <v>4.0000000000000036E-3</v>
      </c>
    </row>
    <row r="111" spans="2:17" x14ac:dyDescent="0.25">
      <c r="B111" s="23">
        <v>2054</v>
      </c>
      <c r="C111" s="30"/>
      <c r="D111" s="16"/>
      <c r="E111" s="16">
        <v>89685.008912597419</v>
      </c>
      <c r="F111" s="16">
        <v>84513.057311102413</v>
      </c>
      <c r="G111" s="31">
        <v>79610.710240741406</v>
      </c>
      <c r="H111" s="36"/>
      <c r="I111" s="26"/>
      <c r="J111" s="17">
        <f t="shared" si="3"/>
        <v>2.7675000000000116E-2</v>
      </c>
      <c r="K111" s="17">
        <f t="shared" si="4"/>
        <v>2.4622499999999992E-2</v>
      </c>
      <c r="L111" s="37">
        <f t="shared" si="5"/>
        <v>2.1570000000000089E-2</v>
      </c>
      <c r="M111" s="26"/>
      <c r="N111" s="26"/>
      <c r="O111" s="17">
        <f>(1+J111)/(1+Prix!J111)-1</f>
        <v>1.0000000000000009E-2</v>
      </c>
      <c r="P111" s="17">
        <f>(1+K111)/(1+Prix!K111)-1</f>
        <v>6.9999999999998952E-3</v>
      </c>
      <c r="Q111" s="18">
        <f>(1+L111)/(1+Prix!L111)-1</f>
        <v>4.0000000000000036E-3</v>
      </c>
    </row>
    <row r="112" spans="2:17" x14ac:dyDescent="0.25">
      <c r="B112" s="23">
        <v>2055</v>
      </c>
      <c r="C112" s="30"/>
      <c r="D112" s="16"/>
      <c r="E112" s="16">
        <v>92167.041534253556</v>
      </c>
      <c r="F112" s="16">
        <v>86593.980064745032</v>
      </c>
      <c r="G112" s="31">
        <v>81327.913260634203</v>
      </c>
      <c r="H112" s="36"/>
      <c r="I112" s="26"/>
      <c r="J112" s="17">
        <f t="shared" si="3"/>
        <v>2.7675000000000116E-2</v>
      </c>
      <c r="K112" s="17">
        <f t="shared" si="4"/>
        <v>2.4622499999999992E-2</v>
      </c>
      <c r="L112" s="37">
        <f t="shared" si="5"/>
        <v>2.1570000000000089E-2</v>
      </c>
      <c r="M112" s="26"/>
      <c r="N112" s="26"/>
      <c r="O112" s="17">
        <f>(1+J112)/(1+Prix!J112)-1</f>
        <v>1.0000000000000009E-2</v>
      </c>
      <c r="P112" s="17">
        <f>(1+K112)/(1+Prix!K112)-1</f>
        <v>6.9999999999998952E-3</v>
      </c>
      <c r="Q112" s="18">
        <f>(1+L112)/(1+Prix!L112)-1</f>
        <v>4.0000000000000036E-3</v>
      </c>
    </row>
    <row r="113" spans="2:18" x14ac:dyDescent="0.25">
      <c r="B113" s="23">
        <v>2056</v>
      </c>
      <c r="C113" s="30"/>
      <c r="D113" s="16"/>
      <c r="E113" s="16">
        <v>94717.764408714036</v>
      </c>
      <c r="F113" s="16">
        <v>88726.140338889221</v>
      </c>
      <c r="G113" s="31">
        <v>83082.156349666082</v>
      </c>
      <c r="H113" s="36"/>
      <c r="I113" s="26"/>
      <c r="J113" s="17">
        <f t="shared" si="3"/>
        <v>2.7675000000000116E-2</v>
      </c>
      <c r="K113" s="17">
        <f t="shared" si="4"/>
        <v>2.4622499999999992E-2</v>
      </c>
      <c r="L113" s="37">
        <f t="shared" si="5"/>
        <v>2.1570000000000089E-2</v>
      </c>
      <c r="M113" s="26"/>
      <c r="N113" s="26"/>
      <c r="O113" s="17">
        <f>(1+J113)/(1+Prix!J113)-1</f>
        <v>1.0000000000000009E-2</v>
      </c>
      <c r="P113" s="17">
        <f>(1+K113)/(1+Prix!K113)-1</f>
        <v>6.9999999999998952E-3</v>
      </c>
      <c r="Q113" s="18">
        <f>(1+L113)/(1+Prix!L113)-1</f>
        <v>4.0000000000000036E-3</v>
      </c>
    </row>
    <row r="114" spans="2:18" x14ac:dyDescent="0.25">
      <c r="B114" s="23">
        <v>2057</v>
      </c>
      <c r="C114" s="30"/>
      <c r="D114" s="16"/>
      <c r="E114" s="16">
        <v>97339.078538725211</v>
      </c>
      <c r="F114" s="16">
        <v>90910.799729383521</v>
      </c>
      <c r="G114" s="31">
        <v>84874.238462128385</v>
      </c>
      <c r="H114" s="36"/>
      <c r="I114" s="26"/>
      <c r="J114" s="17">
        <f t="shared" si="3"/>
        <v>2.7675000000000116E-2</v>
      </c>
      <c r="K114" s="17">
        <f t="shared" si="4"/>
        <v>2.4622499999999992E-2</v>
      </c>
      <c r="L114" s="37">
        <f t="shared" si="5"/>
        <v>2.1570000000000089E-2</v>
      </c>
      <c r="M114" s="26"/>
      <c r="N114" s="26"/>
      <c r="O114" s="17">
        <f>(1+J114)/(1+Prix!J114)-1</f>
        <v>1.0000000000000009E-2</v>
      </c>
      <c r="P114" s="17">
        <f>(1+K114)/(1+Prix!K114)-1</f>
        <v>6.9999999999998952E-3</v>
      </c>
      <c r="Q114" s="18">
        <f>(1+L114)/(1+Prix!L114)-1</f>
        <v>4.0000000000000036E-3</v>
      </c>
    </row>
    <row r="115" spans="2:18" x14ac:dyDescent="0.25">
      <c r="B115" s="23">
        <v>2058</v>
      </c>
      <c r="C115" s="30"/>
      <c r="D115" s="16"/>
      <c r="E115" s="16">
        <v>100032.93753728444</v>
      </c>
      <c r="F115" s="16">
        <v>93149.250895720266</v>
      </c>
      <c r="G115" s="31">
        <v>86704.975785756498</v>
      </c>
      <c r="H115" s="36"/>
      <c r="I115" s="26"/>
      <c r="J115" s="17">
        <f t="shared" si="3"/>
        <v>2.7675000000000116E-2</v>
      </c>
      <c r="K115" s="17">
        <f t="shared" si="4"/>
        <v>2.4622499999999992E-2</v>
      </c>
      <c r="L115" s="37">
        <f t="shared" si="5"/>
        <v>2.1570000000000089E-2</v>
      </c>
      <c r="M115" s="26"/>
      <c r="N115" s="26"/>
      <c r="O115" s="17">
        <f>(1+J115)/(1+Prix!J115)-1</f>
        <v>1.0000000000000009E-2</v>
      </c>
      <c r="P115" s="17">
        <f>(1+K115)/(1+Prix!K115)-1</f>
        <v>6.9999999999998952E-3</v>
      </c>
      <c r="Q115" s="18">
        <f>(1+L115)/(1+Prix!L115)-1</f>
        <v>4.0000000000000036E-3</v>
      </c>
    </row>
    <row r="116" spans="2:18" x14ac:dyDescent="0.25">
      <c r="B116" s="23">
        <v>2059</v>
      </c>
      <c r="C116" s="30"/>
      <c r="D116" s="16"/>
      <c r="E116" s="16">
        <v>102801.3490836288</v>
      </c>
      <c r="F116" s="16">
        <v>95442.818325900138</v>
      </c>
      <c r="G116" s="31">
        <v>88575.202113455278</v>
      </c>
      <c r="H116" s="36"/>
      <c r="I116" s="26"/>
      <c r="J116" s="17">
        <f t="shared" si="3"/>
        <v>2.7675000000000116E-2</v>
      </c>
      <c r="K116" s="17">
        <f t="shared" si="4"/>
        <v>2.4622499999999992E-2</v>
      </c>
      <c r="L116" s="37">
        <f t="shared" si="5"/>
        <v>2.1570000000000089E-2</v>
      </c>
      <c r="M116" s="26"/>
      <c r="N116" s="26"/>
      <c r="O116" s="17">
        <f>(1+J116)/(1+Prix!J116)-1</f>
        <v>1.0000000000000009E-2</v>
      </c>
      <c r="P116" s="17">
        <f>(1+K116)/(1+Prix!K116)-1</f>
        <v>6.9999999999998952E-3</v>
      </c>
      <c r="Q116" s="18">
        <f>(1+L116)/(1+Prix!L116)-1</f>
        <v>4.0000000000000036E-3</v>
      </c>
    </row>
    <row r="117" spans="2:18" x14ac:dyDescent="0.25">
      <c r="B117" s="23">
        <v>2060</v>
      </c>
      <c r="C117" s="30"/>
      <c r="D117" s="16"/>
      <c r="E117" s="16">
        <v>105646.37641951824</v>
      </c>
      <c r="F117" s="16">
        <v>97792.859120129608</v>
      </c>
      <c r="G117" s="31">
        <v>90485.769223042516</v>
      </c>
      <c r="H117" s="36"/>
      <c r="I117" s="26"/>
      <c r="J117" s="17">
        <f t="shared" si="3"/>
        <v>2.7675000000000116E-2</v>
      </c>
      <c r="K117" s="17">
        <f t="shared" si="4"/>
        <v>2.4622499999999992E-2</v>
      </c>
      <c r="L117" s="37">
        <f t="shared" si="5"/>
        <v>2.1570000000000089E-2</v>
      </c>
      <c r="M117" s="26"/>
      <c r="N117" s="26"/>
      <c r="O117" s="17">
        <f>(1+J117)/(1+Prix!J117)-1</f>
        <v>1.0000000000000009E-2</v>
      </c>
      <c r="P117" s="17">
        <f>(1+K117)/(1+Prix!K117)-1</f>
        <v>6.9999999999998952E-3</v>
      </c>
      <c r="Q117" s="18">
        <f>(1+L117)/(1+Prix!L117)-1</f>
        <v>4.0000000000000036E-3</v>
      </c>
    </row>
    <row r="118" spans="2:18" x14ac:dyDescent="0.25">
      <c r="B118" s="23">
        <f>B117+1</f>
        <v>2061</v>
      </c>
      <c r="C118" s="30"/>
      <c r="D118" s="16"/>
      <c r="E118" s="16">
        <v>108570.13988692842</v>
      </c>
      <c r="F118" s="16">
        <v>100200.763793815</v>
      </c>
      <c r="G118" s="31">
        <v>92437.547265183559</v>
      </c>
      <c r="H118" s="36"/>
      <c r="I118" s="26"/>
      <c r="J118" s="17">
        <f t="shared" si="3"/>
        <v>2.7675000000000116E-2</v>
      </c>
      <c r="K118" s="17">
        <f t="shared" si="4"/>
        <v>2.4622499999999992E-2</v>
      </c>
      <c r="L118" s="37">
        <f t="shared" si="5"/>
        <v>2.1570000000000089E-2</v>
      </c>
      <c r="M118" s="26"/>
      <c r="N118" s="26"/>
      <c r="O118" s="17">
        <f>(1+J118)/(1+Prix!J118)-1</f>
        <v>1.0000000000000009E-2</v>
      </c>
      <c r="P118" s="17">
        <f>(1+K118)/(1+Prix!K118)-1</f>
        <v>6.9999999999998952E-3</v>
      </c>
      <c r="Q118" s="18">
        <f>(1+L118)/(1+Prix!L118)-1</f>
        <v>4.0000000000000036E-3</v>
      </c>
    </row>
    <row r="119" spans="2:18" x14ac:dyDescent="0.25">
      <c r="B119" s="23">
        <f t="shared" ref="B119:B126" si="6">B118+1</f>
        <v>2062</v>
      </c>
      <c r="C119" s="30"/>
      <c r="D119" s="16"/>
      <c r="E119" s="16">
        <v>111574.81850829915</v>
      </c>
      <c r="F119" s="16">
        <v>102667.9571003282</v>
      </c>
      <c r="G119" s="31">
        <v>94431.425159693579</v>
      </c>
      <c r="H119" s="36"/>
      <c r="I119" s="26"/>
      <c r="J119" s="17">
        <f t="shared" si="3"/>
        <v>2.7674999999999894E-2</v>
      </c>
      <c r="K119" s="17">
        <f t="shared" si="4"/>
        <v>2.4622499999999992E-2</v>
      </c>
      <c r="L119" s="37">
        <f t="shared" si="5"/>
        <v>2.1570000000000089E-2</v>
      </c>
      <c r="M119" s="26"/>
      <c r="N119" s="26"/>
      <c r="O119" s="17">
        <f>(1+J119)/(1+Prix!J119)-1</f>
        <v>9.9999999999997868E-3</v>
      </c>
      <c r="P119" s="17">
        <f>(1+K119)/(1+Prix!K119)-1</f>
        <v>6.9999999999998952E-3</v>
      </c>
      <c r="Q119" s="18">
        <f>(1+L119)/(1+Prix!L119)-1</f>
        <v>4.0000000000000036E-3</v>
      </c>
    </row>
    <row r="120" spans="2:18" x14ac:dyDescent="0.25">
      <c r="B120" s="23">
        <f t="shared" si="6"/>
        <v>2063</v>
      </c>
      <c r="C120" s="30"/>
      <c r="D120" s="16"/>
      <c r="E120" s="16">
        <v>114662.65161051635</v>
      </c>
      <c r="F120" s="16">
        <v>105195.89887403103</v>
      </c>
      <c r="G120" s="31">
        <v>96468.311000388188</v>
      </c>
      <c r="H120" s="36"/>
      <c r="I120" s="26"/>
      <c r="J120" s="17">
        <f t="shared" si="3"/>
        <v>2.7675000000000116E-2</v>
      </c>
      <c r="K120" s="17">
        <f t="shared" si="4"/>
        <v>2.4622499999999992E-2</v>
      </c>
      <c r="L120" s="37">
        <f t="shared" si="5"/>
        <v>2.1570000000000089E-2</v>
      </c>
      <c r="M120" s="26"/>
      <c r="N120" s="26"/>
      <c r="O120" s="17">
        <f>(1+J120)/(1+Prix!J120)-1</f>
        <v>1.0000000000000009E-2</v>
      </c>
      <c r="P120" s="17">
        <f>(1+K120)/(1+Prix!K120)-1</f>
        <v>6.9999999999998952E-3</v>
      </c>
      <c r="Q120" s="18">
        <f>(1+L120)/(1+Prix!L120)-1</f>
        <v>4.0000000000000036E-3</v>
      </c>
    </row>
    <row r="121" spans="2:18" x14ac:dyDescent="0.25">
      <c r="B121" s="23">
        <f t="shared" si="6"/>
        <v>2064</v>
      </c>
      <c r="C121" s="30"/>
      <c r="D121" s="16"/>
      <c r="E121" s="16">
        <v>117835.94049383741</v>
      </c>
      <c r="F121" s="16">
        <v>107786.08489405685</v>
      </c>
      <c r="G121" s="31">
        <v>98549.132468666576</v>
      </c>
      <c r="H121" s="36"/>
      <c r="I121" s="26"/>
      <c r="J121" s="17">
        <f t="shared" si="3"/>
        <v>2.7675000000000116E-2</v>
      </c>
      <c r="K121" s="17">
        <f t="shared" si="4"/>
        <v>2.4622499999999992E-2</v>
      </c>
      <c r="L121" s="37">
        <f t="shared" si="5"/>
        <v>2.1570000000000089E-2</v>
      </c>
      <c r="M121" s="26"/>
      <c r="N121" s="26"/>
      <c r="O121" s="17">
        <f>(1+J121)/(1+Prix!J121)-1</f>
        <v>1.0000000000000009E-2</v>
      </c>
      <c r="P121" s="17">
        <f>(1+K121)/(1+Prix!K121)-1</f>
        <v>6.9999999999998952E-3</v>
      </c>
      <c r="Q121" s="18">
        <f>(1+L121)/(1+Prix!L121)-1</f>
        <v>4.0000000000000036E-3</v>
      </c>
    </row>
    <row r="122" spans="2:18" x14ac:dyDescent="0.25">
      <c r="B122" s="23">
        <f t="shared" si="6"/>
        <v>2065</v>
      </c>
      <c r="C122" s="30"/>
      <c r="D122" s="16"/>
      <c r="E122" s="16">
        <v>121097.05014700435</v>
      </c>
      <c r="F122" s="16">
        <v>110440.04776936077</v>
      </c>
      <c r="G122" s="31">
        <v>100674.83725601571</v>
      </c>
      <c r="H122" s="36"/>
      <c r="I122" s="26"/>
      <c r="J122" s="17">
        <f t="shared" si="3"/>
        <v>2.7674999999999894E-2</v>
      </c>
      <c r="K122" s="17">
        <f t="shared" si="4"/>
        <v>2.4622499999999992E-2</v>
      </c>
      <c r="L122" s="37">
        <f t="shared" si="5"/>
        <v>2.1570000000000089E-2</v>
      </c>
      <c r="M122" s="26"/>
      <c r="N122" s="26"/>
      <c r="O122" s="17">
        <f>(1+J122)/(1+Prix!J122)-1</f>
        <v>9.9999999999997868E-3</v>
      </c>
      <c r="P122" s="17">
        <f>(1+K122)/(1+Prix!K122)-1</f>
        <v>6.9999999999998952E-3</v>
      </c>
      <c r="Q122" s="18">
        <f>(1+L122)/(1+Prix!L122)-1</f>
        <v>4.0000000000000036E-3</v>
      </c>
    </row>
    <row r="123" spans="2:18" x14ac:dyDescent="0.25">
      <c r="B123" s="23">
        <f t="shared" si="6"/>
        <v>2066</v>
      </c>
      <c r="C123" s="30"/>
      <c r="D123" s="16"/>
      <c r="E123" s="16">
        <v>124448.41100982271</v>
      </c>
      <c r="F123" s="16">
        <v>113159.35784556184</v>
      </c>
      <c r="G123" s="31">
        <v>102846.39349562797</v>
      </c>
      <c r="H123" s="36"/>
      <c r="I123" s="26"/>
      <c r="J123" s="17">
        <f t="shared" si="3"/>
        <v>2.7675000000000116E-2</v>
      </c>
      <c r="K123" s="17">
        <f t="shared" si="4"/>
        <v>2.4622499999999992E-2</v>
      </c>
      <c r="L123" s="37">
        <f t="shared" si="5"/>
        <v>2.1569999999999867E-2</v>
      </c>
      <c r="M123" s="26"/>
      <c r="N123" s="26"/>
      <c r="O123" s="17">
        <f>(1+J123)/(1+Prix!J123)-1</f>
        <v>1.0000000000000009E-2</v>
      </c>
      <c r="P123" s="17">
        <f>(1+K123)/(1+Prix!K123)-1</f>
        <v>6.9999999999998952E-3</v>
      </c>
      <c r="Q123" s="18">
        <f>(1+L123)/(1+Prix!L123)-1</f>
        <v>3.9999999999997815E-3</v>
      </c>
    </row>
    <row r="124" spans="2:18" x14ac:dyDescent="0.25">
      <c r="B124" s="23">
        <f t="shared" si="6"/>
        <v>2067</v>
      </c>
      <c r="C124" s="30"/>
      <c r="D124" s="16"/>
      <c r="E124" s="16">
        <v>127892.52078451957</v>
      </c>
      <c r="F124" s="16">
        <v>115945.62413411419</v>
      </c>
      <c r="G124" s="31">
        <v>105064.79020332867</v>
      </c>
      <c r="H124" s="36"/>
      <c r="I124" s="26"/>
      <c r="J124" s="17">
        <f t="shared" si="3"/>
        <v>2.7675000000000116E-2</v>
      </c>
      <c r="K124" s="17">
        <f t="shared" si="4"/>
        <v>2.4622499999999992E-2</v>
      </c>
      <c r="L124" s="37">
        <f t="shared" si="5"/>
        <v>2.1570000000000089E-2</v>
      </c>
      <c r="M124" s="26"/>
      <c r="N124" s="26"/>
      <c r="O124" s="17">
        <f>(1+J124)/(1+Prix!J124)-1</f>
        <v>1.0000000000000009E-2</v>
      </c>
      <c r="P124" s="17">
        <f>(1+K124)/(1+Prix!K124)-1</f>
        <v>6.9999999999998952E-3</v>
      </c>
      <c r="Q124" s="18">
        <f>(1+L124)/(1+Prix!L124)-1</f>
        <v>4.0000000000000036E-3</v>
      </c>
    </row>
    <row r="125" spans="2:18" x14ac:dyDescent="0.25">
      <c r="B125" s="23">
        <f t="shared" si="6"/>
        <v>2068</v>
      </c>
      <c r="C125" s="30"/>
      <c r="D125" s="16"/>
      <c r="E125" s="16">
        <v>131431.94629723116</v>
      </c>
      <c r="F125" s="16">
        <v>118800.4952643564</v>
      </c>
      <c r="G125" s="31">
        <v>107331.03772801446</v>
      </c>
      <c r="H125" s="36"/>
      <c r="I125" s="26"/>
      <c r="J125" s="17">
        <f t="shared" si="3"/>
        <v>2.7675000000000116E-2</v>
      </c>
      <c r="K125" s="17">
        <f t="shared" si="4"/>
        <v>2.4622499999999992E-2</v>
      </c>
      <c r="L125" s="37">
        <f t="shared" si="5"/>
        <v>2.1569999999999867E-2</v>
      </c>
      <c r="M125" s="26"/>
      <c r="N125" s="26"/>
      <c r="O125" s="17">
        <f>(1+J125)/(1+Prix!J125)-1</f>
        <v>1.0000000000000009E-2</v>
      </c>
      <c r="P125" s="17">
        <f>(1+K125)/(1+Prix!K125)-1</f>
        <v>6.9999999999998952E-3</v>
      </c>
      <c r="Q125" s="18">
        <f>(1+L125)/(1+Prix!L125)-1</f>
        <v>3.9999999999997815E-3</v>
      </c>
    </row>
    <row r="126" spans="2:18" x14ac:dyDescent="0.25">
      <c r="B126" s="23">
        <f t="shared" si="6"/>
        <v>2069</v>
      </c>
      <c r="C126" s="30"/>
      <c r="D126" s="16"/>
      <c r="E126" s="16">
        <v>135069.32541100704</v>
      </c>
      <c r="F126" s="16">
        <v>121725.66045900302</v>
      </c>
      <c r="G126" s="31">
        <v>109646.16821180774</v>
      </c>
      <c r="H126" s="36"/>
      <c r="I126" s="26"/>
      <c r="J126" s="17">
        <f t="shared" si="3"/>
        <v>2.7675000000000116E-2</v>
      </c>
      <c r="K126" s="17">
        <f t="shared" si="4"/>
        <v>2.4622499999999992E-2</v>
      </c>
      <c r="L126" s="37">
        <f t="shared" si="5"/>
        <v>2.1570000000000089E-2</v>
      </c>
      <c r="M126" s="26"/>
      <c r="N126" s="26"/>
      <c r="O126" s="17">
        <f>(1+J126)/(1+Prix!J126)-1</f>
        <v>1.0000000000000009E-2</v>
      </c>
      <c r="P126" s="17">
        <f>(1+K126)/(1+Prix!K126)-1</f>
        <v>6.9999999999998952E-3</v>
      </c>
      <c r="Q126" s="18">
        <f>(1+L126)/(1+Prix!L126)-1</f>
        <v>4.0000000000000036E-3</v>
      </c>
    </row>
    <row r="127" spans="2:18" x14ac:dyDescent="0.25">
      <c r="B127" s="23">
        <v>2070</v>
      </c>
      <c r="C127" s="30"/>
      <c r="D127" s="16"/>
      <c r="E127" s="16">
        <v>138807.3689917567</v>
      </c>
      <c r="F127" s="16">
        <v>124722.85053365481</v>
      </c>
      <c r="G127" s="31">
        <v>112011.23606013643</v>
      </c>
      <c r="H127" s="36"/>
      <c r="I127" s="26"/>
      <c r="J127" s="17">
        <f t="shared" ref="J127" si="7">E127/E126-1</f>
        <v>2.7675000000000338E-2</v>
      </c>
      <c r="K127" s="17">
        <f t="shared" ref="K127" si="8">F127/F126-1</f>
        <v>2.4622499999999992E-2</v>
      </c>
      <c r="L127" s="37">
        <f t="shared" ref="L127" si="9">G127/G126-1</f>
        <v>2.1569999999999867E-2</v>
      </c>
      <c r="M127" s="26"/>
      <c r="N127" s="26"/>
      <c r="O127" s="17">
        <f>(1+J127)/(1+Prix!J127)-1</f>
        <v>1.0000000000000231E-2</v>
      </c>
      <c r="P127" s="17">
        <f>(1+K127)/(1+Prix!K127)-1</f>
        <v>6.9999999999998952E-3</v>
      </c>
      <c r="Q127" s="18">
        <f>(1+L127)/(1+Prix!L127)-1</f>
        <v>3.9999999999997815E-3</v>
      </c>
    </row>
    <row r="128" spans="2:18" x14ac:dyDescent="0.25">
      <c r="B128" s="373">
        <v>2071</v>
      </c>
      <c r="C128" s="374"/>
      <c r="D128" s="375"/>
      <c r="E128" s="376">
        <f>E127*(1+E$3)*(1+Prix!J128)</f>
        <v>142648.86292860357</v>
      </c>
      <c r="F128" s="376">
        <f>F127*(1+F$3)*(1+Prix!K128)</f>
        <v>127793.83892091972</v>
      </c>
      <c r="G128" s="376">
        <f>G127*(1+G$3)*(1+Prix!L128)</f>
        <v>114427.31842195359</v>
      </c>
      <c r="H128" s="377"/>
      <c r="I128" s="378"/>
      <c r="J128" s="379"/>
      <c r="K128" s="379"/>
      <c r="L128" s="380"/>
      <c r="M128" s="378"/>
      <c r="N128" s="378"/>
      <c r="O128" s="379"/>
      <c r="P128" s="379"/>
      <c r="Q128" s="381"/>
      <c r="R128" s="372" t="s">
        <v>112</v>
      </c>
    </row>
    <row r="129" spans="2:17" x14ac:dyDescent="0.25">
      <c r="B129" s="373">
        <v>2072</v>
      </c>
      <c r="C129" s="374"/>
      <c r="D129" s="375"/>
      <c r="E129" s="376">
        <f>E128*(1+E$3)*(1+Prix!J129)</f>
        <v>146596.67021015269</v>
      </c>
      <c r="F129" s="376">
        <f>F128*(1+F$3)*(1+Prix!K129)</f>
        <v>130940.44271975006</v>
      </c>
      <c r="G129" s="376">
        <f>G128*(1+G$3)*(1+Prix!L129)</f>
        <v>116895.51568031513</v>
      </c>
      <c r="H129" s="377"/>
      <c r="I129" s="378"/>
      <c r="J129" s="379"/>
      <c r="K129" s="379"/>
      <c r="L129" s="380"/>
      <c r="M129" s="378"/>
      <c r="N129" s="378"/>
      <c r="O129" s="379"/>
      <c r="P129" s="379"/>
      <c r="Q129" s="381"/>
    </row>
    <row r="130" spans="2:17" x14ac:dyDescent="0.25">
      <c r="B130" s="373">
        <v>2073</v>
      </c>
      <c r="C130" s="374"/>
      <c r="D130" s="375"/>
      <c r="E130" s="376">
        <f>E129*(1+E$3)*(1+Prix!J130)</f>
        <v>150653.73305821867</v>
      </c>
      <c r="F130" s="376">
        <f>F129*(1+F$3)*(1+Prix!K130)</f>
        <v>134164.52377061712</v>
      </c>
      <c r="G130" s="376">
        <f>G129*(1+G$3)*(1+Prix!L130)</f>
        <v>119416.95195353955</v>
      </c>
      <c r="H130" s="377"/>
      <c r="I130" s="378"/>
      <c r="J130" s="379"/>
      <c r="K130" s="379"/>
      <c r="L130" s="380"/>
      <c r="M130" s="378"/>
      <c r="N130" s="378"/>
      <c r="O130" s="379"/>
      <c r="P130" s="379"/>
      <c r="Q130" s="381"/>
    </row>
    <row r="131" spans="2:17" x14ac:dyDescent="0.25">
      <c r="B131" s="373">
        <v>2074</v>
      </c>
      <c r="C131" s="374"/>
      <c r="D131" s="375"/>
      <c r="E131" s="376">
        <f>E130*(1+E$3)*(1+Prix!J131)</f>
        <v>154823.07512060489</v>
      </c>
      <c r="F131" s="376">
        <f>F130*(1+F$3)*(1+Prix!K131)</f>
        <v>137467.98975715914</v>
      </c>
      <c r="G131" s="376">
        <f>G130*(1+G$3)*(1+Prix!L131)</f>
        <v>121992.77560717741</v>
      </c>
      <c r="H131" s="377"/>
      <c r="I131" s="378"/>
      <c r="J131" s="379"/>
      <c r="K131" s="379"/>
      <c r="L131" s="380"/>
      <c r="M131" s="378"/>
      <c r="N131" s="378"/>
      <c r="O131" s="379"/>
      <c r="P131" s="379"/>
      <c r="Q131" s="381"/>
    </row>
    <row r="132" spans="2:17" x14ac:dyDescent="0.25">
      <c r="B132" s="373">
        <v>2075</v>
      </c>
      <c r="C132" s="374"/>
      <c r="D132" s="375"/>
      <c r="E132" s="376">
        <f>E131*(1+E$3)*(1+Prix!J132)</f>
        <v>159107.80372456764</v>
      </c>
      <c r="F132" s="376">
        <f>F131*(1+F$3)*(1+Prix!K132)</f>
        <v>140852.7953349548</v>
      </c>
      <c r="G132" s="376">
        <f>G131*(1+G$3)*(1+Prix!L132)</f>
        <v>124624.15977702424</v>
      </c>
      <c r="H132" s="377"/>
      <c r="I132" s="378"/>
      <c r="J132" s="379"/>
      <c r="K132" s="379"/>
      <c r="L132" s="380"/>
      <c r="M132" s="378"/>
      <c r="N132" s="378"/>
      <c r="O132" s="379"/>
      <c r="P132" s="379"/>
      <c r="Q132" s="381"/>
    </row>
    <row r="133" spans="2:17" x14ac:dyDescent="0.25">
      <c r="B133" s="373">
        <v>2076</v>
      </c>
      <c r="C133" s="374"/>
      <c r="D133" s="375"/>
      <c r="E133" s="376">
        <f>E132*(1+E$3)*(1+Prix!J133)</f>
        <v>163511.11219264506</v>
      </c>
      <c r="F133" s="376">
        <f>F132*(1+F$3)*(1+Prix!K133)</f>
        <v>144320.94328808974</v>
      </c>
      <c r="G133" s="376">
        <f>G132*(1+G$3)*(1+Prix!L133)</f>
        <v>127312.30290341466</v>
      </c>
      <c r="H133" s="377"/>
      <c r="I133" s="378"/>
      <c r="J133" s="379"/>
      <c r="K133" s="379"/>
      <c r="L133" s="380"/>
      <c r="M133" s="378"/>
      <c r="N133" s="378"/>
      <c r="O133" s="379"/>
      <c r="P133" s="379"/>
      <c r="Q133" s="381"/>
    </row>
    <row r="134" spans="2:17" x14ac:dyDescent="0.25">
      <c r="B134" s="373">
        <v>2077</v>
      </c>
      <c r="C134" s="374"/>
      <c r="D134" s="375"/>
      <c r="E134" s="376">
        <f>E133*(1+E$3)*(1+Prix!J134)</f>
        <v>168036.28222257653</v>
      </c>
      <c r="F134" s="376">
        <f>F133*(1+F$3)*(1+Prix!K134)</f>
        <v>147874.48571420074</v>
      </c>
      <c r="G134" s="376">
        <f>G133*(1+G$3)*(1+Prix!L134)</f>
        <v>130058.42927704132</v>
      </c>
      <c r="H134" s="377"/>
      <c r="I134" s="378"/>
      <c r="J134" s="379"/>
      <c r="K134" s="379"/>
      <c r="L134" s="380"/>
      <c r="M134" s="378"/>
      <c r="N134" s="378"/>
      <c r="O134" s="379"/>
      <c r="P134" s="379"/>
      <c r="Q134" s="381"/>
    </row>
    <row r="135" spans="2:17" x14ac:dyDescent="0.25">
      <c r="B135" s="373">
        <v>2078</v>
      </c>
      <c r="C135" s="374"/>
      <c r="D135" s="375"/>
      <c r="E135" s="376">
        <f>E134*(1+E$3)*(1+Prix!J135)</f>
        <v>172686.68633308634</v>
      </c>
      <c r="F135" s="376">
        <f>F134*(1+F$3)*(1+Prix!K135)</f>
        <v>151515.52523869864</v>
      </c>
      <c r="G135" s="376">
        <f>G134*(1+G$3)*(1+Prix!L135)</f>
        <v>132863.78959654711</v>
      </c>
      <c r="H135" s="377"/>
      <c r="I135" s="378"/>
      <c r="J135" s="379"/>
      <c r="K135" s="379"/>
      <c r="L135" s="380"/>
      <c r="M135" s="378"/>
      <c r="N135" s="378"/>
      <c r="O135" s="379"/>
      <c r="P135" s="379"/>
      <c r="Q135" s="381"/>
    </row>
    <row r="136" spans="2:17" x14ac:dyDescent="0.25">
      <c r="B136" s="373">
        <v>2079</v>
      </c>
      <c r="C136" s="374"/>
      <c r="D136" s="375"/>
      <c r="E136" s="376">
        <f>E135*(1+E$3)*(1+Prix!J136)</f>
        <v>177465.79037735451</v>
      </c>
      <c r="F136" s="376">
        <f>F135*(1+F$3)*(1+Prix!K136)</f>
        <v>155246.21625888848</v>
      </c>
      <c r="G136" s="376">
        <f>G135*(1+G$3)*(1+Prix!L136)</f>
        <v>135729.66153814463</v>
      </c>
      <c r="H136" s="377"/>
      <c r="I136" s="378"/>
      <c r="J136" s="379"/>
      <c r="K136" s="379"/>
      <c r="L136" s="380"/>
      <c r="M136" s="378"/>
      <c r="N136" s="378"/>
      <c r="O136" s="379"/>
      <c r="P136" s="379"/>
      <c r="Q136" s="381"/>
    </row>
    <row r="137" spans="2:17" x14ac:dyDescent="0.25">
      <c r="B137" s="373">
        <v>2080</v>
      </c>
      <c r="C137" s="374"/>
      <c r="D137" s="375"/>
      <c r="E137" s="376">
        <f>E136*(1+E$3)*(1+Prix!J137)</f>
        <v>182377.1561260478</v>
      </c>
      <c r="F137" s="376">
        <f>F136*(1+F$3)*(1+Prix!K137)</f>
        <v>159068.76621872297</v>
      </c>
      <c r="G137" s="376">
        <f>G136*(1+G$3)*(1+Prix!L137)</f>
        <v>138657.35033752242</v>
      </c>
      <c r="H137" s="377"/>
      <c r="I137" s="378"/>
      <c r="J137" s="379"/>
      <c r="K137" s="379"/>
      <c r="L137" s="380"/>
      <c r="M137" s="378"/>
      <c r="N137" s="378"/>
      <c r="O137" s="379"/>
      <c r="P137" s="379"/>
      <c r="Q137" s="381"/>
    </row>
    <row r="138" spans="2:17" x14ac:dyDescent="0.25">
      <c r="B138" s="373">
        <v>2081</v>
      </c>
      <c r="C138" s="374"/>
      <c r="D138" s="375"/>
      <c r="E138" s="376">
        <f>E137*(1+E$3)*(1+Prix!J138)</f>
        <v>187424.44392183618</v>
      </c>
      <c r="F138" s="376">
        <f>F137*(1+F$3)*(1+Prix!K138)</f>
        <v>162985.43691494348</v>
      </c>
      <c r="G138" s="376">
        <f>G137*(1+G$3)*(1+Prix!L138)</f>
        <v>141648.18938430279</v>
      </c>
      <c r="H138" s="377"/>
      <c r="I138" s="378"/>
      <c r="J138" s="379"/>
      <c r="K138" s="379"/>
      <c r="L138" s="380"/>
      <c r="M138" s="378"/>
      <c r="N138" s="378"/>
      <c r="O138" s="379"/>
      <c r="P138" s="379"/>
      <c r="Q138" s="381"/>
    </row>
    <row r="139" spans="2:17" x14ac:dyDescent="0.25">
      <c r="B139" s="373">
        <v>2082</v>
      </c>
      <c r="C139" s="374"/>
      <c r="D139" s="375"/>
      <c r="E139" s="376">
        <f>E138*(1+E$3)*(1+Prix!J139)</f>
        <v>192611.41540737302</v>
      </c>
      <c r="F139" s="376">
        <f>F138*(1+F$3)*(1+Prix!K139)</f>
        <v>166998.54583538166</v>
      </c>
      <c r="G139" s="376">
        <f>G138*(1+G$3)*(1+Prix!L139)</f>
        <v>144703.54082932221</v>
      </c>
      <c r="H139" s="377"/>
      <c r="I139" s="378"/>
      <c r="J139" s="379"/>
      <c r="K139" s="379"/>
      <c r="L139" s="380"/>
      <c r="M139" s="378"/>
      <c r="N139" s="378"/>
      <c r="O139" s="379"/>
      <c r="P139" s="379"/>
      <c r="Q139" s="381"/>
    </row>
    <row r="140" spans="2:17" x14ac:dyDescent="0.25">
      <c r="B140" s="373">
        <v>2083</v>
      </c>
      <c r="C140" s="374"/>
      <c r="D140" s="375"/>
      <c r="E140" s="376">
        <f>E139*(1+E$3)*(1+Prix!J140)</f>
        <v>197941.93632877208</v>
      </c>
      <c r="F140" s="376">
        <f>F139*(1+F$3)*(1+Prix!K140)</f>
        <v>171110.46753021335</v>
      </c>
      <c r="G140" s="376">
        <f>G139*(1+G$3)*(1+Prix!L140)</f>
        <v>147824.7962050107</v>
      </c>
      <c r="H140" s="377"/>
      <c r="I140" s="378"/>
      <c r="J140" s="379"/>
      <c r="K140" s="379"/>
      <c r="L140" s="380"/>
      <c r="M140" s="378"/>
      <c r="N140" s="378"/>
      <c r="O140" s="379"/>
      <c r="P140" s="379"/>
      <c r="Q140" s="381"/>
    </row>
    <row r="141" spans="2:17" x14ac:dyDescent="0.25">
      <c r="B141" s="373">
        <v>2084</v>
      </c>
      <c r="C141" s="374"/>
      <c r="D141" s="375"/>
      <c r="E141" s="376">
        <f>E140*(1+E$3)*(1+Prix!J141)</f>
        <v>203419.97941667086</v>
      </c>
      <c r="F141" s="376">
        <f>F140*(1+F$3)*(1+Prix!K141)</f>
        <v>175323.63501697601</v>
      </c>
      <c r="G141" s="376">
        <f>G140*(1+G$3)*(1+Prix!L141)</f>
        <v>151013.37705915279</v>
      </c>
      <c r="H141" s="377"/>
      <c r="I141" s="378"/>
      <c r="J141" s="379"/>
      <c r="K141" s="379"/>
      <c r="L141" s="380"/>
      <c r="M141" s="378"/>
      <c r="N141" s="378"/>
      <c r="O141" s="379"/>
      <c r="P141" s="379"/>
      <c r="Q141" s="381"/>
    </row>
    <row r="142" spans="2:17" x14ac:dyDescent="0.25">
      <c r="B142" s="373">
        <v>2085</v>
      </c>
      <c r="C142" s="374"/>
      <c r="D142" s="375"/>
      <c r="E142" s="376">
        <f>E141*(1+E$3)*(1+Prix!J142)</f>
        <v>209049.62734702724</v>
      </c>
      <c r="F142" s="376">
        <f>F141*(1+F$3)*(1+Prix!K142)</f>
        <v>179640.54122018151</v>
      </c>
      <c r="G142" s="376">
        <f>G141*(1+G$3)*(1+Prix!L142)</f>
        <v>154270.73560231875</v>
      </c>
      <c r="H142" s="377"/>
      <c r="I142" s="378"/>
      <c r="J142" s="379"/>
      <c r="K142" s="379"/>
      <c r="L142" s="380"/>
      <c r="M142" s="378"/>
      <c r="N142" s="378"/>
      <c r="O142" s="379"/>
      <c r="P142" s="379"/>
      <c r="Q142" s="381"/>
    </row>
    <row r="143" spans="2:17" x14ac:dyDescent="0.25">
      <c r="B143" s="373">
        <v>2086</v>
      </c>
      <c r="C143" s="374"/>
      <c r="D143" s="375"/>
      <c r="E143" s="376">
        <f>E142*(1+E$3)*(1+Prix!J143)</f>
        <v>214835.07578385624</v>
      </c>
      <c r="F143" s="376">
        <f>F142*(1+F$3)*(1+Prix!K143)</f>
        <v>184063.74044637542</v>
      </c>
      <c r="G143" s="376">
        <f>G142*(1+G$3)*(1+Prix!L143)</f>
        <v>157598.35536926077</v>
      </c>
      <c r="H143" s="377"/>
      <c r="I143" s="378"/>
      <c r="J143" s="379"/>
      <c r="K143" s="379"/>
      <c r="L143" s="380"/>
      <c r="M143" s="378"/>
      <c r="N143" s="378"/>
      <c r="O143" s="379"/>
      <c r="P143" s="379"/>
      <c r="Q143" s="381"/>
    </row>
    <row r="144" spans="2:17" x14ac:dyDescent="0.25">
      <c r="B144" s="373">
        <v>2087</v>
      </c>
      <c r="C144" s="374"/>
      <c r="D144" s="375"/>
      <c r="E144" s="376">
        <f>E143*(1+E$3)*(1+Prix!J144)</f>
        <v>220780.63650617449</v>
      </c>
      <c r="F144" s="376">
        <f>F143*(1+F$3)*(1+Prix!K144)</f>
        <v>188595.84989551629</v>
      </c>
      <c r="G144" s="376">
        <f>G143*(1+G$3)*(1+Prix!L144)</f>
        <v>160997.75189457575</v>
      </c>
      <c r="H144" s="377"/>
      <c r="I144" s="378"/>
      <c r="J144" s="379"/>
      <c r="K144" s="379"/>
      <c r="L144" s="380"/>
      <c r="M144" s="378"/>
      <c r="N144" s="378"/>
      <c r="O144" s="379"/>
      <c r="P144" s="379"/>
      <c r="Q144" s="381"/>
    </row>
    <row r="145" spans="2:17" x14ac:dyDescent="0.25">
      <c r="B145" s="373">
        <v>2088</v>
      </c>
      <c r="C145" s="374"/>
      <c r="D145" s="375"/>
      <c r="E145" s="376">
        <f>E144*(1+E$3)*(1+Prix!J145)</f>
        <v>226890.7406214829</v>
      </c>
      <c r="F145" s="376">
        <f>F144*(1+F$3)*(1+Prix!K145)</f>
        <v>193239.55120956863</v>
      </c>
      <c r="G145" s="376">
        <f>G144*(1+G$3)*(1+Prix!L145)</f>
        <v>164470.47340294175</v>
      </c>
      <c r="H145" s="377"/>
      <c r="I145" s="378"/>
      <c r="J145" s="379"/>
      <c r="K145" s="379"/>
      <c r="L145" s="380"/>
      <c r="M145" s="378"/>
      <c r="N145" s="378"/>
      <c r="O145" s="379"/>
      <c r="P145" s="379"/>
      <c r="Q145" s="381"/>
    </row>
    <row r="146" spans="2:17" x14ac:dyDescent="0.25">
      <c r="B146" s="373">
        <v>2089</v>
      </c>
      <c r="C146" s="374"/>
      <c r="D146" s="375"/>
      <c r="E146" s="376">
        <f>E145*(1+E$3)*(1+Prix!J146)</f>
        <v>233169.94186818245</v>
      </c>
      <c r="F146" s="376">
        <f>F145*(1+F$3)*(1+Prix!K146)</f>
        <v>197997.59205922624</v>
      </c>
      <c r="G146" s="376">
        <f>G145*(1+G$3)*(1+Prix!L146)</f>
        <v>168018.10151424323</v>
      </c>
      <c r="H146" s="377"/>
      <c r="I146" s="378"/>
      <c r="J146" s="379"/>
      <c r="K146" s="379"/>
      <c r="L146" s="380"/>
      <c r="M146" s="378"/>
      <c r="N146" s="378"/>
      <c r="O146" s="379"/>
      <c r="P146" s="379"/>
      <c r="Q146" s="381"/>
    </row>
    <row r="147" spans="2:17" x14ac:dyDescent="0.25">
      <c r="B147" s="373">
        <v>2090</v>
      </c>
      <c r="C147" s="374"/>
      <c r="D147" s="375"/>
      <c r="E147" s="376">
        <f>E146*(1+E$3)*(1+Prix!J147)</f>
        <v>239622.9200093844</v>
      </c>
      <c r="F147" s="376">
        <f>F146*(1+F$3)*(1+Prix!K147)</f>
        <v>202872.78776970453</v>
      </c>
      <c r="G147" s="376">
        <f>G146*(1+G$3)*(1+Prix!L147)</f>
        <v>171642.25196390547</v>
      </c>
      <c r="H147" s="377"/>
      <c r="I147" s="378"/>
      <c r="J147" s="379"/>
      <c r="K147" s="379"/>
      <c r="L147" s="380"/>
      <c r="M147" s="378"/>
      <c r="N147" s="378"/>
      <c r="O147" s="379"/>
      <c r="P147" s="379"/>
      <c r="Q147" s="381"/>
    </row>
    <row r="148" spans="2:17" x14ac:dyDescent="0.25">
      <c r="B148" s="373">
        <v>2091</v>
      </c>
      <c r="C148" s="374"/>
      <c r="D148" s="375"/>
      <c r="E148" s="376">
        <f>E147*(1+E$3)*(1+Prix!J148)</f>
        <v>246254.48432064411</v>
      </c>
      <c r="F148" s="376">
        <f>F147*(1+F$3)*(1+Prix!K148)</f>
        <v>207868.02298656406</v>
      </c>
      <c r="G148" s="376">
        <f>G147*(1+G$3)*(1+Prix!L148)</f>
        <v>175344.57533876694</v>
      </c>
      <c r="H148" s="377"/>
      <c r="I148" s="378"/>
      <c r="J148" s="379"/>
      <c r="K148" s="379"/>
      <c r="L148" s="380"/>
      <c r="M148" s="378"/>
      <c r="N148" s="378"/>
      <c r="O148" s="379"/>
      <c r="P148" s="379"/>
      <c r="Q148" s="381"/>
    </row>
    <row r="149" spans="2:17" x14ac:dyDescent="0.25">
      <c r="B149" s="373">
        <v>2092</v>
      </c>
      <c r="C149" s="374"/>
      <c r="D149" s="375"/>
      <c r="E149" s="376">
        <f>E148*(1+E$3)*(1+Prix!J149)</f>
        <v>253069.57717421796</v>
      </c>
      <c r="F149" s="376">
        <f>F148*(1+F$3)*(1+Prix!K149)</f>
        <v>212986.25338255073</v>
      </c>
      <c r="G149" s="376">
        <f>G148*(1+G$3)*(1+Prix!L149)</f>
        <v>179126.75782882413</v>
      </c>
      <c r="H149" s="377"/>
      <c r="I149" s="378"/>
      <c r="J149" s="379"/>
      <c r="K149" s="379"/>
      <c r="L149" s="380"/>
      <c r="M149" s="378"/>
      <c r="N149" s="378"/>
      <c r="O149" s="379"/>
      <c r="P149" s="379"/>
      <c r="Q149" s="381"/>
    </row>
    <row r="150" spans="2:17" x14ac:dyDescent="0.25">
      <c r="B150" s="373">
        <v>2093</v>
      </c>
      <c r="C150" s="374"/>
      <c r="D150" s="375"/>
      <c r="E150" s="376">
        <f>E149*(1+E$3)*(1+Prix!J150)</f>
        <v>260073.27772251447</v>
      </c>
      <c r="F150" s="376">
        <f>F149*(1+F$3)*(1+Prix!K150)</f>
        <v>218230.50740646257</v>
      </c>
      <c r="G150" s="376">
        <f>G149*(1+G$3)*(1+Prix!L150)</f>
        <v>182990.5219951919</v>
      </c>
      <c r="H150" s="377"/>
      <c r="I150" s="378"/>
      <c r="J150" s="379"/>
      <c r="K150" s="379"/>
      <c r="L150" s="380"/>
      <c r="M150" s="378"/>
      <c r="N150" s="378"/>
      <c r="O150" s="379"/>
      <c r="P150" s="379"/>
      <c r="Q150" s="381"/>
    </row>
    <row r="151" spans="2:17" x14ac:dyDescent="0.25">
      <c r="B151" s="373">
        <v>2094</v>
      </c>
      <c r="C151" s="374"/>
      <c r="D151" s="375"/>
      <c r="E151" s="376">
        <f>E150*(1+E$3)*(1+Prix!J151)</f>
        <v>267270.80568348506</v>
      </c>
      <c r="F151" s="376">
        <f>F150*(1+F$3)*(1+Prix!K151)</f>
        <v>223603.8880750782</v>
      </c>
      <c r="G151" s="376">
        <f>G150*(1+G$3)*(1+Prix!L151)</f>
        <v>186937.62755462818</v>
      </c>
      <c r="H151" s="377"/>
      <c r="I151" s="378"/>
      <c r="J151" s="379"/>
      <c r="K151" s="379"/>
      <c r="L151" s="380"/>
      <c r="M151" s="378"/>
      <c r="N151" s="378"/>
      <c r="O151" s="379"/>
      <c r="P151" s="379"/>
      <c r="Q151" s="381"/>
    </row>
    <row r="152" spans="2:17" x14ac:dyDescent="0.25">
      <c r="B152" s="373">
        <v>2095</v>
      </c>
      <c r="C152" s="374"/>
      <c r="D152" s="375"/>
      <c r="E152" s="376">
        <f>E151*(1+E$3)*(1+Prix!J152)</f>
        <v>274667.52523077553</v>
      </c>
      <c r="F152" s="376">
        <f>F151*(1+F$3)*(1+Prix!K152)</f>
        <v>229109.5748092068</v>
      </c>
      <c r="G152" s="376">
        <f>G151*(1+G$3)*(1+Prix!L152)</f>
        <v>190969.87218098153</v>
      </c>
      <c r="H152" s="377"/>
      <c r="I152" s="378"/>
      <c r="J152" s="379"/>
      <c r="K152" s="379"/>
      <c r="L152" s="380"/>
      <c r="M152" s="378"/>
      <c r="N152" s="378"/>
      <c r="O152" s="379"/>
      <c r="P152" s="379"/>
      <c r="Q152" s="381"/>
    </row>
    <row r="153" spans="2:17" x14ac:dyDescent="0.25">
      <c r="B153" s="373">
        <v>2096</v>
      </c>
      <c r="C153" s="374"/>
      <c r="D153" s="375"/>
      <c r="E153" s="376">
        <f>E152*(1+E$3)*(1+Prix!J153)</f>
        <v>282268.94899153721</v>
      </c>
      <c r="F153" s="376">
        <f>F152*(1+F$3)*(1+Prix!K153)</f>
        <v>234750.8253149465</v>
      </c>
      <c r="G153" s="376">
        <f>G152*(1+G$3)*(1+Prix!L153)</f>
        <v>195089.09232392532</v>
      </c>
      <c r="H153" s="377"/>
      <c r="I153" s="378"/>
      <c r="J153" s="379"/>
      <c r="K153" s="379"/>
      <c r="L153" s="380"/>
      <c r="M153" s="378"/>
      <c r="N153" s="378"/>
      <c r="O153" s="379"/>
      <c r="P153" s="379"/>
      <c r="Q153" s="381"/>
    </row>
    <row r="154" spans="2:17" x14ac:dyDescent="0.25">
      <c r="B154" s="373">
        <v>2097</v>
      </c>
      <c r="C154" s="374"/>
      <c r="D154" s="375"/>
      <c r="E154" s="376">
        <f>E153*(1+E$3)*(1+Prix!J154)</f>
        <v>290080.74215487804</v>
      </c>
      <c r="F154" s="376">
        <f>F153*(1+F$3)*(1+Prix!K154)</f>
        <v>240530.97751126377</v>
      </c>
      <c r="G154" s="376">
        <f>G153*(1+G$3)*(1+Prix!L154)</f>
        <v>199297.1640453524</v>
      </c>
      <c r="H154" s="377"/>
      <c r="I154" s="378"/>
      <c r="J154" s="379"/>
      <c r="K154" s="379"/>
      <c r="L154" s="380"/>
      <c r="M154" s="378"/>
      <c r="N154" s="378"/>
      <c r="O154" s="379"/>
      <c r="P154" s="379"/>
      <c r="Q154" s="381"/>
    </row>
    <row r="155" spans="2:17" x14ac:dyDescent="0.25">
      <c r="B155" s="373">
        <v>2098</v>
      </c>
      <c r="C155" s="374"/>
      <c r="D155" s="375"/>
      <c r="E155" s="376">
        <f>E154*(1+E$3)*(1+Prix!J155)</f>
        <v>298108.72669401427</v>
      </c>
      <c r="F155" s="376">
        <f>F154*(1+F$3)*(1+Prix!K155)</f>
        <v>246453.45150503484</v>
      </c>
      <c r="G155" s="376">
        <f>G154*(1+G$3)*(1+Prix!L155)</f>
        <v>203596.00387381067</v>
      </c>
      <c r="H155" s="377"/>
      <c r="I155" s="378"/>
      <c r="J155" s="379"/>
      <c r="K155" s="379"/>
      <c r="L155" s="380"/>
      <c r="M155" s="378"/>
      <c r="N155" s="378"/>
      <c r="O155" s="379"/>
      <c r="P155" s="379"/>
      <c r="Q155" s="381"/>
    </row>
    <row r="156" spans="2:17" x14ac:dyDescent="0.25">
      <c r="B156" s="373">
        <v>2099</v>
      </c>
      <c r="C156" s="374"/>
      <c r="D156" s="375"/>
      <c r="E156" s="376">
        <f>E155*(1+E$3)*(1+Prix!J156)</f>
        <v>306358.88570527115</v>
      </c>
      <c r="F156" s="376">
        <f>F155*(1+F$3)*(1+Prix!K156)</f>
        <v>252521.75161471756</v>
      </c>
      <c r="G156" s="376">
        <f>G155*(1+G$3)*(1+Prix!L156)</f>
        <v>207987.5696773688</v>
      </c>
      <c r="H156" s="377"/>
      <c r="I156" s="378"/>
      <c r="J156" s="379"/>
      <c r="K156" s="379"/>
      <c r="L156" s="380"/>
      <c r="M156" s="378"/>
      <c r="N156" s="378"/>
      <c r="O156" s="379"/>
      <c r="P156" s="379"/>
      <c r="Q156" s="381"/>
    </row>
    <row r="157" spans="2:17" x14ac:dyDescent="0.25">
      <c r="B157" s="373">
        <v>2100</v>
      </c>
      <c r="C157" s="374"/>
      <c r="D157" s="375"/>
      <c r="E157" s="376">
        <f>E156*(1+E$3)*(1+Prix!J157)</f>
        <v>314837.36786716455</v>
      </c>
      <c r="F157" s="376">
        <f>F156*(1+F$3)*(1+Prix!K157)</f>
        <v>258739.46844385096</v>
      </c>
      <c r="G157" s="376">
        <f>G156*(1+G$3)*(1+Prix!L157)</f>
        <v>212473.86155530965</v>
      </c>
      <c r="H157" s="377"/>
      <c r="I157" s="378"/>
      <c r="J157" s="379"/>
      <c r="K157" s="379"/>
      <c r="L157" s="380"/>
      <c r="M157" s="378"/>
      <c r="N157" s="378"/>
      <c r="O157" s="379"/>
      <c r="P157" s="379"/>
      <c r="Q157" s="381"/>
    </row>
    <row r="158" spans="2:17" x14ac:dyDescent="0.25">
      <c r="B158" s="373">
        <v>2101</v>
      </c>
      <c r="C158" s="374"/>
      <c r="D158" s="375"/>
      <c r="E158" s="376">
        <f>E157*(1+E$3)*(1+Prix!J158)</f>
        <v>323550.49202288839</v>
      </c>
      <c r="F158" s="376">
        <f>F157*(1+F$3)*(1+Prix!K158)</f>
        <v>265110.28100560966</v>
      </c>
      <c r="G158" s="376">
        <f>G157*(1+G$3)*(1+Prix!L158)</f>
        <v>217056.92274905767</v>
      </c>
      <c r="H158" s="377"/>
      <c r="I158" s="378"/>
      <c r="J158" s="379"/>
      <c r="K158" s="379"/>
      <c r="L158" s="380"/>
      <c r="M158" s="378"/>
      <c r="N158" s="378"/>
      <c r="O158" s="379"/>
      <c r="P158" s="379"/>
      <c r="Q158" s="381"/>
    </row>
    <row r="159" spans="2:17" x14ac:dyDescent="0.25">
      <c r="B159" s="373">
        <v>2102</v>
      </c>
      <c r="C159" s="374"/>
      <c r="D159" s="375"/>
      <c r="E159" s="376">
        <f>E158*(1+E$3)*(1+Prix!J159)</f>
        <v>332504.7518896219</v>
      </c>
      <c r="F159" s="376">
        <f>F158*(1+F$3)*(1+Prix!K159)</f>
        <v>271637.95889967028</v>
      </c>
      <c r="G159" s="376">
        <f>G158*(1+G$3)*(1+Prix!L159)</f>
        <v>221738.84057275485</v>
      </c>
      <c r="H159" s="377"/>
      <c r="I159" s="378"/>
      <c r="J159" s="379"/>
      <c r="K159" s="379"/>
      <c r="L159" s="380"/>
      <c r="M159" s="378"/>
      <c r="N159" s="378"/>
      <c r="O159" s="379"/>
      <c r="P159" s="379"/>
      <c r="Q159" s="381"/>
    </row>
    <row r="160" spans="2:17" x14ac:dyDescent="0.25">
      <c r="B160" s="373">
        <v>2103</v>
      </c>
      <c r="C160" s="374"/>
      <c r="D160" s="375"/>
      <c r="E160" s="376">
        <f>E159*(1+E$3)*(1+Prix!J160)</f>
        <v>341706.82089816721</v>
      </c>
      <c r="F160" s="376">
        <f>F159*(1+F$3)*(1+Prix!K160)</f>
        <v>278326.36454267742</v>
      </c>
      <c r="G160" s="376">
        <f>G159*(1+G$3)*(1+Prix!L160)</f>
        <v>226521.74736390918</v>
      </c>
      <c r="H160" s="377"/>
      <c r="I160" s="378"/>
      <c r="J160" s="379"/>
      <c r="K160" s="379"/>
      <c r="L160" s="380"/>
      <c r="M160" s="378"/>
      <c r="N160" s="378"/>
      <c r="O160" s="379"/>
      <c r="P160" s="379"/>
      <c r="Q160" s="381"/>
    </row>
    <row r="161" spans="2:17" x14ac:dyDescent="0.25">
      <c r="B161" s="373">
        <v>2104</v>
      </c>
      <c r="C161" s="374"/>
      <c r="D161" s="375"/>
      <c r="E161" s="376">
        <f>E160*(1+E$3)*(1+Prix!J161)</f>
        <v>351163.557166524</v>
      </c>
      <c r="F161" s="376">
        <f>F160*(1+F$3)*(1+Prix!K161)</f>
        <v>285179.45545362949</v>
      </c>
      <c r="G161" s="376">
        <f>G160*(1+G$3)*(1+Prix!L161)</f>
        <v>231407.82145454871</v>
      </c>
      <c r="H161" s="377"/>
      <c r="I161" s="378"/>
      <c r="J161" s="379"/>
      <c r="K161" s="379"/>
      <c r="L161" s="380"/>
      <c r="M161" s="378"/>
      <c r="N161" s="378"/>
      <c r="O161" s="379"/>
      <c r="P161" s="379"/>
      <c r="Q161" s="381"/>
    </row>
    <row r="162" spans="2:17" x14ac:dyDescent="0.25">
      <c r="B162" s="373">
        <v>2105</v>
      </c>
      <c r="C162" s="374"/>
      <c r="D162" s="375"/>
      <c r="E162" s="376">
        <f>E161*(1+E$3)*(1+Prix!J162)</f>
        <v>360882.00861110759</v>
      </c>
      <c r="F162" s="376">
        <f>F161*(1+F$3)*(1+Prix!K162)</f>
        <v>292201.28659553645</v>
      </c>
      <c r="G162" s="376">
        <f>G161*(1+G$3)*(1+Prix!L162)</f>
        <v>236399.28816332336</v>
      </c>
      <c r="H162" s="377"/>
      <c r="I162" s="378"/>
      <c r="J162" s="379"/>
      <c r="K162" s="379"/>
      <c r="L162" s="380"/>
      <c r="M162" s="378"/>
      <c r="N162" s="378"/>
      <c r="O162" s="379"/>
      <c r="P162" s="379"/>
      <c r="Q162" s="381"/>
    </row>
    <row r="163" spans="2:17" x14ac:dyDescent="0.25">
      <c r="B163" s="373">
        <v>2106</v>
      </c>
      <c r="C163" s="374"/>
      <c r="D163" s="375"/>
      <c r="E163" s="376">
        <f>E162*(1+E$3)*(1+Prix!J163)</f>
        <v>370869.41819942003</v>
      </c>
      <c r="F163" s="376">
        <f>F162*(1+F$3)*(1+Prix!K163)</f>
        <v>299396.01277473505</v>
      </c>
      <c r="G163" s="376">
        <f>G162*(1+G$3)*(1+Prix!L163)</f>
        <v>241498.42080900626</v>
      </c>
      <c r="H163" s="377"/>
      <c r="I163" s="378"/>
      <c r="J163" s="379"/>
      <c r="K163" s="379"/>
      <c r="L163" s="380"/>
      <c r="M163" s="378"/>
      <c r="N163" s="378"/>
      <c r="O163" s="379"/>
      <c r="P163" s="379"/>
      <c r="Q163" s="381"/>
    </row>
    <row r="164" spans="2:17" x14ac:dyDescent="0.25">
      <c r="B164" s="373">
        <v>2107</v>
      </c>
      <c r="C164" s="374"/>
      <c r="D164" s="375"/>
      <c r="E164" s="376">
        <f>E163*(1+E$3)*(1+Prix!J164)</f>
        <v>381133.22934808902</v>
      </c>
      <c r="F164" s="376">
        <f>F163*(1+F$3)*(1+Prix!K164)</f>
        <v>306767.89109928091</v>
      </c>
      <c r="G164" s="376">
        <f>G163*(1+G$3)*(1+Prix!L164)</f>
        <v>246707.54174585655</v>
      </c>
      <c r="H164" s="377"/>
      <c r="I164" s="378"/>
      <c r="J164" s="379"/>
      <c r="K164" s="379"/>
      <c r="L164" s="380"/>
      <c r="M164" s="378"/>
      <c r="N164" s="378"/>
      <c r="O164" s="379"/>
      <c r="P164" s="379"/>
      <c r="Q164" s="381"/>
    </row>
    <row r="165" spans="2:17" x14ac:dyDescent="0.25">
      <c r="B165" s="373">
        <v>2108</v>
      </c>
      <c r="C165" s="374"/>
      <c r="D165" s="375"/>
      <c r="E165" s="376">
        <f>E164*(1+E$3)*(1+Prix!J165)</f>
        <v>391681.09147029737</v>
      </c>
      <c r="F165" s="376">
        <f>F164*(1+F$3)*(1+Prix!K165)</f>
        <v>314321.28349787294</v>
      </c>
      <c r="G165" s="376">
        <f>G164*(1+G$3)*(1+Prix!L165)</f>
        <v>252029.02342131469</v>
      </c>
      <c r="H165" s="377"/>
      <c r="I165" s="378"/>
      <c r="J165" s="379"/>
      <c r="K165" s="379"/>
      <c r="L165" s="380"/>
      <c r="M165" s="378"/>
      <c r="N165" s="378"/>
      <c r="O165" s="379"/>
      <c r="P165" s="379"/>
      <c r="Q165" s="381"/>
    </row>
    <row r="166" spans="2:17" x14ac:dyDescent="0.25">
      <c r="B166" s="373">
        <v>2109</v>
      </c>
      <c r="C166" s="374"/>
      <c r="D166" s="375"/>
      <c r="E166" s="376">
        <f>E165*(1+E$3)*(1+Prix!J166)</f>
        <v>402520.86567673791</v>
      </c>
      <c r="F166" s="376">
        <f>F165*(1+F$3)*(1+Prix!K166)</f>
        <v>322060.65930079925</v>
      </c>
      <c r="G166" s="376">
        <f>G165*(1+G$3)*(1+Prix!L166)</f>
        <v>257465.28945651249</v>
      </c>
      <c r="H166" s="377"/>
      <c r="I166" s="378"/>
      <c r="J166" s="379"/>
      <c r="K166" s="379"/>
      <c r="L166" s="380"/>
      <c r="M166" s="378"/>
      <c r="N166" s="378"/>
      <c r="O166" s="379"/>
      <c r="P166" s="379"/>
      <c r="Q166" s="381"/>
    </row>
    <row r="167" spans="2:17" x14ac:dyDescent="0.25">
      <c r="B167" s="373">
        <v>2110</v>
      </c>
      <c r="C167" s="374"/>
      <c r="D167" s="375"/>
      <c r="E167" s="376">
        <f>E166*(1+E$3)*(1+Prix!J167)</f>
        <v>413660.63063434168</v>
      </c>
      <c r="F167" s="376">
        <f>F166*(1+F$3)*(1+Prix!K167)</f>
        <v>329990.59788443317</v>
      </c>
      <c r="G167" s="376">
        <f>G166*(1+G$3)*(1+Prix!L167)</f>
        <v>263018.81575008947</v>
      </c>
      <c r="H167" s="377"/>
      <c r="I167" s="378"/>
      <c r="J167" s="379"/>
      <c r="K167" s="379"/>
      <c r="L167" s="380"/>
      <c r="M167" s="378"/>
      <c r="N167" s="378"/>
      <c r="O167" s="379"/>
      <c r="P167" s="379"/>
      <c r="Q167" s="381"/>
    </row>
    <row r="168" spans="2:17" x14ac:dyDescent="0.25">
      <c r="B168" s="373">
        <v>2111</v>
      </c>
      <c r="C168" s="374"/>
      <c r="D168" s="375"/>
      <c r="E168" s="376">
        <f>E167*(1+E$3)*(1+Prix!J168)</f>
        <v>425108.6885871471</v>
      </c>
      <c r="F168" s="376">
        <f>F167*(1+F$3)*(1+Prix!K168)</f>
        <v>338115.79138084262</v>
      </c>
      <c r="G168" s="376">
        <f>G167*(1+G$3)*(1+Prix!L168)</f>
        <v>268692.13160581893</v>
      </c>
      <c r="H168" s="377"/>
      <c r="I168" s="378"/>
      <c r="J168" s="379"/>
      <c r="K168" s="379"/>
      <c r="L168" s="380"/>
      <c r="M168" s="378"/>
      <c r="N168" s="378"/>
      <c r="O168" s="379"/>
      <c r="P168" s="379"/>
      <c r="Q168" s="381"/>
    </row>
    <row r="169" spans="2:17" x14ac:dyDescent="0.25">
      <c r="B169" s="373">
        <v>2112</v>
      </c>
      <c r="C169" s="374"/>
      <c r="D169" s="375"/>
      <c r="E169" s="376">
        <f>E168*(1+E$3)*(1+Prix!J169)</f>
        <v>436873.57154379645</v>
      </c>
      <c r="F169" s="376">
        <f>F168*(1+F$3)*(1+Prix!K169)</f>
        <v>346441.04745411739</v>
      </c>
      <c r="G169" s="376">
        <f>G168*(1+G$3)*(1+Prix!L169)</f>
        <v>274487.82088455645</v>
      </c>
      <c r="H169" s="377"/>
      <c r="I169" s="378"/>
      <c r="J169" s="379"/>
      <c r="K169" s="379"/>
      <c r="L169" s="380"/>
      <c r="M169" s="378"/>
      <c r="N169" s="378"/>
      <c r="O169" s="379"/>
      <c r="P169" s="379"/>
      <c r="Q169" s="381"/>
    </row>
    <row r="170" spans="2:17" x14ac:dyDescent="0.25">
      <c r="B170" s="373">
        <v>2113</v>
      </c>
      <c r="C170" s="374"/>
      <c r="D170" s="375"/>
      <c r="E170" s="376">
        <f>E169*(1+E$3)*(1+Prix!J170)</f>
        <v>448964.04763627105</v>
      </c>
      <c r="F170" s="376">
        <f>F169*(1+F$3)*(1+Prix!K170)</f>
        <v>354971.29214505636</v>
      </c>
      <c r="G170" s="376">
        <f>G169*(1+G$3)*(1+Prix!L170)</f>
        <v>280408.52318103635</v>
      </c>
      <c r="H170" s="377"/>
      <c r="I170" s="378"/>
      <c r="J170" s="379"/>
      <c r="K170" s="379"/>
      <c r="L170" s="380"/>
      <c r="M170" s="378"/>
      <c r="N170" s="378"/>
      <c r="O170" s="379"/>
      <c r="P170" s="379"/>
      <c r="Q170" s="381"/>
    </row>
    <row r="171" spans="2:17" x14ac:dyDescent="0.25">
      <c r="B171" s="373">
        <v>2114</v>
      </c>
      <c r="C171" s="374"/>
      <c r="D171" s="375"/>
      <c r="E171" s="376">
        <f>E170*(1+E$3)*(1+Prix!J171)</f>
        <v>461389.1276546049</v>
      </c>
      <c r="F171" s="376">
        <f>F170*(1+F$3)*(1+Prix!K171)</f>
        <v>363711.572785898</v>
      </c>
      <c r="G171" s="376">
        <f>G170*(1+G$3)*(1+Prix!L171)</f>
        <v>286456.9350260513</v>
      </c>
      <c r="H171" s="377"/>
      <c r="I171" s="378"/>
      <c r="J171" s="379"/>
      <c r="K171" s="379"/>
      <c r="L171" s="380"/>
      <c r="M171" s="378"/>
      <c r="N171" s="378"/>
      <c r="O171" s="379"/>
      <c r="P171" s="379"/>
      <c r="Q171" s="381"/>
    </row>
    <row r="172" spans="2:17" ht="15.75" thickBot="1" x14ac:dyDescent="0.3">
      <c r="B172" s="382">
        <v>2115</v>
      </c>
      <c r="C172" s="383"/>
      <c r="D172" s="384"/>
      <c r="E172" s="385">
        <f>E171*(1+E$3)*(1+Prix!J172)</f>
        <v>474158.07176244614</v>
      </c>
      <c r="F172" s="385">
        <f>F171*(1+F$3)*(1+Prix!K172)</f>
        <v>372667.06098681875</v>
      </c>
      <c r="G172" s="385">
        <f>G171*(1+G$3)*(1+Prix!L172)</f>
        <v>292635.81111456326</v>
      </c>
      <c r="H172" s="386"/>
      <c r="I172" s="387"/>
      <c r="J172" s="388"/>
      <c r="K172" s="388"/>
      <c r="L172" s="389"/>
      <c r="M172" s="387"/>
      <c r="N172" s="387"/>
      <c r="O172" s="388"/>
      <c r="P172" s="388"/>
      <c r="Q172" s="390"/>
    </row>
  </sheetData>
  <mergeCells count="4">
    <mergeCell ref="B4:B5"/>
    <mergeCell ref="C4:G4"/>
    <mergeCell ref="H4:L4"/>
    <mergeCell ref="M4:Q4"/>
  </mergeCells>
  <pageMargins left="0.78740157499999996" right="0.78740157499999996" top="0.984251969" bottom="0.984251969" header="0.4921259845" footer="0.4921259845"/>
  <pageSetup paperSize="9"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X140"/>
  <sheetViews>
    <sheetView topLeftCell="A101" workbookViewId="0">
      <selection activeCell="B81" sqref="B81:V81"/>
    </sheetView>
  </sheetViews>
  <sheetFormatPr baseColWidth="10" defaultColWidth="10.85546875" defaultRowHeight="12.75" x14ac:dyDescent="0.2"/>
  <cols>
    <col min="1" max="1" width="1.85546875" style="1" customWidth="1"/>
    <col min="2" max="2" width="9.7109375" style="1" customWidth="1"/>
    <col min="3" max="22" width="13.140625" style="1" customWidth="1"/>
    <col min="23" max="16384" width="10.85546875" style="1"/>
  </cols>
  <sheetData>
    <row r="1" spans="2:24" ht="23.25" x14ac:dyDescent="0.35">
      <c r="B1" s="89" t="s">
        <v>18</v>
      </c>
      <c r="C1" s="64"/>
      <c r="D1" s="64"/>
      <c r="E1" s="64"/>
      <c r="F1" s="64"/>
      <c r="G1" s="64"/>
      <c r="H1" s="64"/>
      <c r="I1" s="64"/>
      <c r="J1" s="64"/>
      <c r="K1" s="64"/>
      <c r="L1" s="64"/>
      <c r="M1" s="64"/>
      <c r="N1" s="64"/>
      <c r="O1" s="64"/>
      <c r="P1" s="64"/>
      <c r="Q1" s="64"/>
      <c r="R1" s="64"/>
      <c r="S1" s="64"/>
      <c r="T1" s="64"/>
      <c r="U1" s="64"/>
      <c r="V1" s="64"/>
    </row>
    <row r="2" spans="2:24" ht="15" x14ac:dyDescent="0.25">
      <c r="B2" s="64" t="s">
        <v>17</v>
      </c>
      <c r="C2" s="64"/>
      <c r="D2" s="64"/>
      <c r="E2" s="64"/>
      <c r="F2" s="64"/>
      <c r="G2" s="64"/>
      <c r="H2" s="64"/>
      <c r="I2" s="64"/>
      <c r="J2" s="64"/>
      <c r="K2" s="64"/>
      <c r="L2" s="64"/>
      <c r="M2" s="64"/>
      <c r="N2" s="64"/>
      <c r="O2" s="64"/>
      <c r="P2" s="64"/>
      <c r="Q2" s="64"/>
      <c r="R2" s="64"/>
      <c r="S2" s="64"/>
      <c r="T2" s="64"/>
      <c r="U2" s="64"/>
      <c r="V2" s="64"/>
    </row>
    <row r="3" spans="2:24" ht="15.75" thickBot="1" x14ac:dyDescent="0.3">
      <c r="B3" s="64"/>
      <c r="C3" s="64"/>
      <c r="D3" s="64"/>
      <c r="E3" s="64"/>
      <c r="F3" s="64"/>
      <c r="G3" s="64"/>
      <c r="H3" s="64"/>
      <c r="I3" s="64"/>
      <c r="J3" s="64"/>
      <c r="K3" s="64"/>
      <c r="L3" s="64"/>
      <c r="M3" s="64"/>
      <c r="N3" s="64"/>
      <c r="O3" s="64"/>
      <c r="P3" s="64"/>
      <c r="Q3" s="64"/>
      <c r="R3" s="64"/>
      <c r="S3" s="64"/>
      <c r="T3" s="64"/>
      <c r="U3" s="64"/>
      <c r="V3" s="64"/>
    </row>
    <row r="4" spans="2:24" ht="19.5" customHeight="1" x14ac:dyDescent="0.2">
      <c r="B4" s="420" t="s">
        <v>0</v>
      </c>
      <c r="C4" s="422" t="s">
        <v>16</v>
      </c>
      <c r="D4" s="423"/>
      <c r="E4" s="423"/>
      <c r="F4" s="424"/>
      <c r="G4" s="425"/>
      <c r="H4" s="422" t="s">
        <v>109</v>
      </c>
      <c r="I4" s="423"/>
      <c r="J4" s="423"/>
      <c r="K4" s="423"/>
      <c r="L4" s="425"/>
      <c r="M4" s="422" t="s">
        <v>7</v>
      </c>
      <c r="N4" s="427"/>
      <c r="O4" s="427"/>
      <c r="P4" s="427"/>
      <c r="Q4" s="429"/>
      <c r="R4" s="426" t="s">
        <v>10</v>
      </c>
      <c r="S4" s="427"/>
      <c r="T4" s="427"/>
      <c r="U4" s="427"/>
      <c r="V4" s="428"/>
    </row>
    <row r="5" spans="2:24" ht="30.75" customHeight="1" thickBot="1" x14ac:dyDescent="0.25">
      <c r="B5" s="421"/>
      <c r="C5" s="61"/>
      <c r="D5" s="62"/>
      <c r="E5" s="200" t="s">
        <v>9</v>
      </c>
      <c r="F5" s="268" t="s">
        <v>76</v>
      </c>
      <c r="G5" s="63" t="s">
        <v>87</v>
      </c>
      <c r="H5" s="61"/>
      <c r="I5" s="62"/>
      <c r="J5" s="62" t="s">
        <v>9</v>
      </c>
      <c r="K5" s="200" t="s">
        <v>76</v>
      </c>
      <c r="L5" s="63" t="s">
        <v>87</v>
      </c>
      <c r="M5" s="61"/>
      <c r="N5" s="62"/>
      <c r="O5" s="62" t="s">
        <v>9</v>
      </c>
      <c r="P5" s="200" t="s">
        <v>76</v>
      </c>
      <c r="Q5" s="63" t="s">
        <v>87</v>
      </c>
      <c r="R5" s="61"/>
      <c r="S5" s="62"/>
      <c r="T5" s="62" t="s">
        <v>9</v>
      </c>
      <c r="U5" s="200" t="s">
        <v>76</v>
      </c>
      <c r="V5" s="67" t="s">
        <v>87</v>
      </c>
    </row>
    <row r="6" spans="2:24" ht="15" customHeight="1" x14ac:dyDescent="0.25">
      <c r="B6" s="103">
        <v>1951</v>
      </c>
      <c r="C6" s="105"/>
      <c r="D6" s="95"/>
      <c r="E6" s="42">
        <v>281.59680780946616</v>
      </c>
      <c r="F6" s="303">
        <v>281.59680780946616</v>
      </c>
      <c r="G6" s="304">
        <v>281.59680780946616</v>
      </c>
      <c r="H6" s="305"/>
      <c r="I6" s="306"/>
      <c r="J6" s="306">
        <f>E6*Prix!E$73/Prix!E8</f>
        <v>4442.5776702917046</v>
      </c>
      <c r="K6" s="306">
        <f>F6*Prix!F$73/Prix!F8</f>
        <v>4442.5776702917046</v>
      </c>
      <c r="L6" s="304">
        <f>G6*Prix!G$73/Prix!G8</f>
        <v>4442.5776702917046</v>
      </c>
      <c r="M6" s="111"/>
      <c r="N6" s="96"/>
      <c r="O6" s="96"/>
      <c r="P6" s="96"/>
      <c r="Q6" s="112"/>
      <c r="R6" s="107"/>
      <c r="S6" s="96"/>
      <c r="T6" s="96"/>
      <c r="U6" s="96"/>
      <c r="V6" s="97"/>
      <c r="W6" s="90"/>
    </row>
    <row r="7" spans="2:24" ht="15" customHeight="1" x14ac:dyDescent="0.2">
      <c r="B7" s="103">
        <v>1952</v>
      </c>
      <c r="C7" s="105"/>
      <c r="D7" s="95"/>
      <c r="E7" s="306">
        <v>317.09395585381361</v>
      </c>
      <c r="F7" s="303">
        <v>317.09395585381361</v>
      </c>
      <c r="G7" s="304">
        <v>317.09395585381361</v>
      </c>
      <c r="H7" s="305"/>
      <c r="I7" s="306"/>
      <c r="J7" s="306">
        <f>E7*Prix!E$73/Prix!E9</f>
        <v>4467.858297810837</v>
      </c>
      <c r="K7" s="306">
        <f>F7*Prix!F$73/Prix!F9</f>
        <v>4467.858297810837</v>
      </c>
      <c r="L7" s="304">
        <f>G7*Prix!G$73/Prix!G9</f>
        <v>4467.858297810837</v>
      </c>
      <c r="M7" s="111"/>
      <c r="N7" s="96"/>
      <c r="O7" s="96">
        <f t="shared" ref="O7:V7" si="0">E7/E6-1</f>
        <v>0.12605664219164558</v>
      </c>
      <c r="P7" s="96">
        <f t="shared" si="0"/>
        <v>0.12605664219164558</v>
      </c>
      <c r="Q7" s="112">
        <f t="shared" si="0"/>
        <v>0.12605664219164558</v>
      </c>
      <c r="R7" s="107"/>
      <c r="S7" s="96"/>
      <c r="T7" s="96">
        <f t="shared" si="0"/>
        <v>5.6905313525947854E-3</v>
      </c>
      <c r="U7" s="96">
        <f t="shared" si="0"/>
        <v>5.6905313525947854E-3</v>
      </c>
      <c r="V7" s="97">
        <f t="shared" si="0"/>
        <v>5.6905313525947854E-3</v>
      </c>
      <c r="W7" s="90"/>
      <c r="X7" s="254"/>
    </row>
    <row r="8" spans="2:24" ht="15" customHeight="1" x14ac:dyDescent="0.2">
      <c r="B8" s="103">
        <v>1953</v>
      </c>
      <c r="C8" s="105"/>
      <c r="D8" s="95"/>
      <c r="E8" s="306">
        <v>317.09395585381361</v>
      </c>
      <c r="F8" s="303">
        <v>317.09395585381361</v>
      </c>
      <c r="G8" s="304">
        <v>317.09395585381361</v>
      </c>
      <c r="H8" s="305"/>
      <c r="I8" s="306"/>
      <c r="J8" s="306">
        <f>E8*Prix!E$73/Prix!E10</f>
        <v>4544.5597278161731</v>
      </c>
      <c r="K8" s="306">
        <f>F8*Prix!F$73/Prix!F10</f>
        <v>4544.5597278161731</v>
      </c>
      <c r="L8" s="304">
        <f>G8*Prix!G$73/Prix!G10</f>
        <v>4544.5597278161731</v>
      </c>
      <c r="M8" s="111"/>
      <c r="N8" s="96"/>
      <c r="O8" s="96">
        <f t="shared" ref="O8:O71" si="1">E8/E7-1</f>
        <v>0</v>
      </c>
      <c r="P8" s="96">
        <f t="shared" ref="P8:P71" si="2">F8/F7-1</f>
        <v>0</v>
      </c>
      <c r="Q8" s="112">
        <f t="shared" ref="Q8:Q71" si="3">G8/G7-1</f>
        <v>0</v>
      </c>
      <c r="R8" s="107"/>
      <c r="S8" s="96"/>
      <c r="T8" s="96">
        <f t="shared" ref="T8:T71" si="4">J8/J7-1</f>
        <v>1.716738197424883E-2</v>
      </c>
      <c r="U8" s="96">
        <f t="shared" ref="U8:U71" si="5">K8/K7-1</f>
        <v>1.716738197424883E-2</v>
      </c>
      <c r="V8" s="97">
        <f t="shared" ref="V8:V71" si="6">L8/L7-1</f>
        <v>1.716738197424883E-2</v>
      </c>
      <c r="W8" s="90"/>
      <c r="X8" s="254"/>
    </row>
    <row r="9" spans="2:24" ht="15" customHeight="1" x14ac:dyDescent="0.2">
      <c r="B9" s="103">
        <v>1954</v>
      </c>
      <c r="C9" s="105"/>
      <c r="D9" s="95"/>
      <c r="E9" s="306">
        <v>364.33661152321184</v>
      </c>
      <c r="F9" s="303">
        <v>364.33661152321184</v>
      </c>
      <c r="G9" s="304">
        <v>364.33661152321184</v>
      </c>
      <c r="H9" s="305"/>
      <c r="I9" s="306"/>
      <c r="J9" s="306">
        <f>E9*Prix!E$73/Prix!E11</f>
        <v>5199.3221855264055</v>
      </c>
      <c r="K9" s="306">
        <f>F9*Prix!F$73/Prix!F11</f>
        <v>5199.3221855264055</v>
      </c>
      <c r="L9" s="304">
        <f>G9*Prix!G$73/Prix!G11</f>
        <v>5199.3221855264055</v>
      </c>
      <c r="M9" s="111"/>
      <c r="N9" s="96"/>
      <c r="O9" s="96">
        <f t="shared" si="1"/>
        <v>0.14898630136986268</v>
      </c>
      <c r="P9" s="96">
        <f t="shared" si="2"/>
        <v>0.14898630136986268</v>
      </c>
      <c r="Q9" s="112">
        <f t="shared" si="3"/>
        <v>0.14898630136986268</v>
      </c>
      <c r="R9" s="107"/>
      <c r="S9" s="96"/>
      <c r="T9" s="96">
        <f t="shared" si="4"/>
        <v>0.14407610350076072</v>
      </c>
      <c r="U9" s="96">
        <f t="shared" si="5"/>
        <v>0.14407610350076072</v>
      </c>
      <c r="V9" s="97">
        <f t="shared" si="6"/>
        <v>0.14407610350076072</v>
      </c>
      <c r="W9" s="90"/>
      <c r="X9" s="254"/>
    </row>
    <row r="10" spans="2:24" ht="15" customHeight="1" x14ac:dyDescent="0.2">
      <c r="B10" s="103">
        <v>1955</v>
      </c>
      <c r="C10" s="105"/>
      <c r="D10" s="95"/>
      <c r="E10" s="306">
        <v>395.90266326553615</v>
      </c>
      <c r="F10" s="303">
        <v>395.90266326553615</v>
      </c>
      <c r="G10" s="304">
        <v>395.90266326553615</v>
      </c>
      <c r="H10" s="305"/>
      <c r="I10" s="306"/>
      <c r="J10" s="306">
        <f>E10*Prix!E$73/Prix!E12</f>
        <v>5594.0097046461797</v>
      </c>
      <c r="K10" s="306">
        <f>F10*Prix!F$73/Prix!F12</f>
        <v>5594.0097046461797</v>
      </c>
      <c r="L10" s="304">
        <f>G10*Prix!G$73/Prix!G12</f>
        <v>5594.0097046461797</v>
      </c>
      <c r="M10" s="111"/>
      <c r="N10" s="96"/>
      <c r="O10" s="96">
        <f t="shared" si="1"/>
        <v>8.6639801611903655E-2</v>
      </c>
      <c r="P10" s="96">
        <f t="shared" si="2"/>
        <v>8.6639801611903655E-2</v>
      </c>
      <c r="Q10" s="112">
        <f t="shared" si="3"/>
        <v>8.6639801611903655E-2</v>
      </c>
      <c r="R10" s="107"/>
      <c r="S10" s="96"/>
      <c r="T10" s="96">
        <f t="shared" si="4"/>
        <v>7.59113409471881E-2</v>
      </c>
      <c r="U10" s="96">
        <f t="shared" si="5"/>
        <v>7.59113409471881E-2</v>
      </c>
      <c r="V10" s="97">
        <f t="shared" si="6"/>
        <v>7.59113409471881E-2</v>
      </c>
      <c r="W10" s="90"/>
      <c r="X10" s="254"/>
    </row>
    <row r="11" spans="2:24" ht="15" customHeight="1" x14ac:dyDescent="0.2">
      <c r="B11" s="103">
        <v>1956</v>
      </c>
      <c r="C11" s="105"/>
      <c r="D11" s="95"/>
      <c r="E11" s="306">
        <v>399.53838437580509</v>
      </c>
      <c r="F11" s="303">
        <v>399.53838437580509</v>
      </c>
      <c r="G11" s="304">
        <v>399.53838437580509</v>
      </c>
      <c r="H11" s="305"/>
      <c r="I11" s="306"/>
      <c r="J11" s="306">
        <f>E11*Prix!E$73/Prix!E13</f>
        <v>5423.5440849279348</v>
      </c>
      <c r="K11" s="306">
        <f>F11*Prix!F$73/Prix!F13</f>
        <v>5423.5440849279348</v>
      </c>
      <c r="L11" s="304">
        <f>G11*Prix!G$73/Prix!G13</f>
        <v>5423.5440849279348</v>
      </c>
      <c r="M11" s="111"/>
      <c r="N11" s="96"/>
      <c r="O11" s="96">
        <f t="shared" si="1"/>
        <v>9.1833711859383715E-3</v>
      </c>
      <c r="P11" s="96">
        <f t="shared" si="2"/>
        <v>9.1833711859383715E-3</v>
      </c>
      <c r="Q11" s="112">
        <f t="shared" si="3"/>
        <v>9.1833711859383715E-3</v>
      </c>
      <c r="R11" s="107"/>
      <c r="S11" s="96"/>
      <c r="T11" s="96">
        <f t="shared" si="4"/>
        <v>-3.0472885947384509E-2</v>
      </c>
      <c r="U11" s="96">
        <f t="shared" si="5"/>
        <v>-3.0472885947384509E-2</v>
      </c>
      <c r="V11" s="97">
        <f t="shared" si="6"/>
        <v>-3.0472885947384509E-2</v>
      </c>
      <c r="W11" s="90"/>
      <c r="X11" s="254"/>
    </row>
    <row r="12" spans="2:24" ht="15" customHeight="1" x14ac:dyDescent="0.2">
      <c r="B12" s="103">
        <v>1957</v>
      </c>
      <c r="C12" s="105"/>
      <c r="D12" s="95"/>
      <c r="E12" s="306">
        <v>409.44083767936593</v>
      </c>
      <c r="F12" s="303">
        <v>409.44083767936593</v>
      </c>
      <c r="G12" s="304">
        <v>409.44083767936593</v>
      </c>
      <c r="H12" s="305"/>
      <c r="I12" s="306"/>
      <c r="J12" s="306">
        <f>E12*Prix!E$73/Prix!E14</f>
        <v>5389.9846410931505</v>
      </c>
      <c r="K12" s="306">
        <f>F12*Prix!F$73/Prix!F14</f>
        <v>5389.9846410931505</v>
      </c>
      <c r="L12" s="304">
        <f>G12*Prix!G$73/Prix!G14</f>
        <v>5389.9846410931505</v>
      </c>
      <c r="M12" s="111"/>
      <c r="N12" s="96"/>
      <c r="O12" s="96">
        <f t="shared" si="1"/>
        <v>2.4784735812133141E-2</v>
      </c>
      <c r="P12" s="96">
        <f t="shared" si="2"/>
        <v>2.4784735812133141E-2</v>
      </c>
      <c r="Q12" s="112">
        <f t="shared" si="3"/>
        <v>2.4784735812133141E-2</v>
      </c>
      <c r="R12" s="107"/>
      <c r="S12" s="96"/>
      <c r="T12" s="96">
        <f t="shared" si="4"/>
        <v>-6.1877332071562652E-3</v>
      </c>
      <c r="U12" s="96">
        <f t="shared" si="5"/>
        <v>-6.1877332071562652E-3</v>
      </c>
      <c r="V12" s="97">
        <f t="shared" si="6"/>
        <v>-6.1877332071562652E-3</v>
      </c>
      <c r="W12" s="90"/>
      <c r="X12" s="254"/>
    </row>
    <row r="13" spans="2:24" ht="15" customHeight="1" x14ac:dyDescent="0.2">
      <c r="B13" s="103">
        <v>1958</v>
      </c>
      <c r="C13" s="105"/>
      <c r="D13" s="95"/>
      <c r="E13" s="306">
        <v>464.5548078337327</v>
      </c>
      <c r="F13" s="303">
        <v>464.5548078337327</v>
      </c>
      <c r="G13" s="304">
        <v>464.5548078337327</v>
      </c>
      <c r="H13" s="305"/>
      <c r="I13" s="306"/>
      <c r="J13" s="306">
        <f>E13*Prix!E$73/Prix!E15</f>
        <v>5318.7543598609536</v>
      </c>
      <c r="K13" s="306">
        <f>F13*Prix!F$73/Prix!F15</f>
        <v>5318.7543598609536</v>
      </c>
      <c r="L13" s="304">
        <f>G13*Prix!G$73/Prix!G15</f>
        <v>5318.7543598609536</v>
      </c>
      <c r="M13" s="111"/>
      <c r="N13" s="96"/>
      <c r="O13" s="96">
        <f t="shared" si="1"/>
        <v>0.13460789711828069</v>
      </c>
      <c r="P13" s="96">
        <f t="shared" si="2"/>
        <v>0.13460789711828069</v>
      </c>
      <c r="Q13" s="112">
        <f t="shared" si="3"/>
        <v>0.13460789711828069</v>
      </c>
      <c r="R13" s="107"/>
      <c r="S13" s="96"/>
      <c r="T13" s="96">
        <f t="shared" si="4"/>
        <v>-1.3215303191986605E-2</v>
      </c>
      <c r="U13" s="96">
        <f t="shared" si="5"/>
        <v>-1.3215303191986605E-2</v>
      </c>
      <c r="V13" s="97">
        <f t="shared" si="6"/>
        <v>-1.3215303191986605E-2</v>
      </c>
      <c r="W13" s="90"/>
      <c r="X13" s="254"/>
    </row>
    <row r="14" spans="2:24" ht="15" customHeight="1" x14ac:dyDescent="0.2">
      <c r="B14" s="103">
        <v>1959</v>
      </c>
      <c r="C14" s="105"/>
      <c r="D14" s="95"/>
      <c r="E14" s="306">
        <v>492.34136024744851</v>
      </c>
      <c r="F14" s="303">
        <v>492.34136024744851</v>
      </c>
      <c r="G14" s="304">
        <v>492.34136024744851</v>
      </c>
      <c r="H14" s="305"/>
      <c r="I14" s="306"/>
      <c r="J14" s="306">
        <f>E14*Prix!E$73/Prix!E16</f>
        <v>5309.2311592668884</v>
      </c>
      <c r="K14" s="306">
        <f>F14*Prix!F$73/Prix!F16</f>
        <v>5309.2311592668884</v>
      </c>
      <c r="L14" s="304">
        <f>G14*Prix!G$73/Prix!G16</f>
        <v>5309.2311592668884</v>
      </c>
      <c r="M14" s="111"/>
      <c r="N14" s="96"/>
      <c r="O14" s="96">
        <f t="shared" si="1"/>
        <v>5.9813292092029791E-2</v>
      </c>
      <c r="P14" s="96">
        <f t="shared" si="2"/>
        <v>5.9813292092029791E-2</v>
      </c>
      <c r="Q14" s="112">
        <f t="shared" si="3"/>
        <v>5.9813292092029791E-2</v>
      </c>
      <c r="R14" s="107"/>
      <c r="S14" s="96"/>
      <c r="T14" s="96">
        <f t="shared" si="4"/>
        <v>-1.7904945311882914E-3</v>
      </c>
      <c r="U14" s="96">
        <f t="shared" si="5"/>
        <v>-1.7904945311882914E-3</v>
      </c>
      <c r="V14" s="97">
        <f t="shared" si="6"/>
        <v>-1.7904945311882914E-3</v>
      </c>
      <c r="W14" s="90"/>
      <c r="X14" s="254"/>
    </row>
    <row r="15" spans="2:24" ht="15" customHeight="1" x14ac:dyDescent="0.2">
      <c r="B15" s="103">
        <v>1960</v>
      </c>
      <c r="C15" s="105"/>
      <c r="D15" s="95"/>
      <c r="E15" s="306">
        <v>510.77511736470865</v>
      </c>
      <c r="F15" s="303">
        <v>510.77511736470865</v>
      </c>
      <c r="G15" s="304">
        <v>510.77511736470865</v>
      </c>
      <c r="H15" s="305"/>
      <c r="I15" s="306"/>
      <c r="J15" s="306">
        <f>E15*Prix!E$73/Prix!E17</f>
        <v>5313.546340352701</v>
      </c>
      <c r="K15" s="306">
        <f>F15*Prix!F$73/Prix!F17</f>
        <v>5313.546340352701</v>
      </c>
      <c r="L15" s="304">
        <f>G15*Prix!G$73/Prix!G17</f>
        <v>5313.546340352701</v>
      </c>
      <c r="M15" s="111"/>
      <c r="N15" s="96"/>
      <c r="O15" s="96">
        <f t="shared" si="1"/>
        <v>3.7441008628638084E-2</v>
      </c>
      <c r="P15" s="96">
        <f t="shared" si="2"/>
        <v>3.7441008628638084E-2</v>
      </c>
      <c r="Q15" s="112">
        <f t="shared" si="3"/>
        <v>3.7441008628638084E-2</v>
      </c>
      <c r="R15" s="107"/>
      <c r="S15" s="96"/>
      <c r="T15" s="96">
        <f t="shared" si="4"/>
        <v>8.127694870245783E-4</v>
      </c>
      <c r="U15" s="96">
        <f t="shared" si="5"/>
        <v>8.127694870245783E-4</v>
      </c>
      <c r="V15" s="97">
        <f t="shared" si="6"/>
        <v>8.127694870245783E-4</v>
      </c>
      <c r="W15" s="90"/>
      <c r="X15" s="254"/>
    </row>
    <row r="16" spans="2:24" ht="15" customHeight="1" x14ac:dyDescent="0.2">
      <c r="B16" s="103">
        <v>1961</v>
      </c>
      <c r="C16" s="105"/>
      <c r="D16" s="95"/>
      <c r="E16" s="306">
        <v>520.8511475056805</v>
      </c>
      <c r="F16" s="303">
        <v>520.8511475056805</v>
      </c>
      <c r="G16" s="304">
        <v>520.8511475056805</v>
      </c>
      <c r="H16" s="305"/>
      <c r="I16" s="306"/>
      <c r="J16" s="306">
        <f>E16*Prix!E$73/Prix!E18</f>
        <v>5244.1073323737764</v>
      </c>
      <c r="K16" s="306">
        <f>F16*Prix!F$73/Prix!F18</f>
        <v>5244.1073323737764</v>
      </c>
      <c r="L16" s="304">
        <f>G16*Prix!G$73/Prix!G18</f>
        <v>5244.1073323737764</v>
      </c>
      <c r="M16" s="111"/>
      <c r="N16" s="96"/>
      <c r="O16" s="96">
        <f t="shared" si="1"/>
        <v>1.9726940092458012E-2</v>
      </c>
      <c r="P16" s="96">
        <f t="shared" si="2"/>
        <v>1.9726940092458012E-2</v>
      </c>
      <c r="Q16" s="112">
        <f t="shared" si="3"/>
        <v>1.9726940092458012E-2</v>
      </c>
      <c r="R16" s="107"/>
      <c r="S16" s="96"/>
      <c r="T16" s="96">
        <f t="shared" si="4"/>
        <v>-1.3068298181872162E-2</v>
      </c>
      <c r="U16" s="96">
        <f t="shared" si="5"/>
        <v>-1.3068298181872162E-2</v>
      </c>
      <c r="V16" s="97">
        <f t="shared" si="6"/>
        <v>-1.3068298181872162E-2</v>
      </c>
      <c r="W16" s="90"/>
      <c r="X16" s="254"/>
    </row>
    <row r="17" spans="2:24" ht="15" customHeight="1" x14ac:dyDescent="0.2">
      <c r="B17" s="103">
        <v>1962</v>
      </c>
      <c r="C17" s="105"/>
      <c r="D17" s="95"/>
      <c r="E17" s="306">
        <v>546.62784548962156</v>
      </c>
      <c r="F17" s="303">
        <v>546.62784548962156</v>
      </c>
      <c r="G17" s="304">
        <v>546.62784548962156</v>
      </c>
      <c r="H17" s="305"/>
      <c r="I17" s="306"/>
      <c r="J17" s="306">
        <f>E17*Prix!E$73/Prix!E19</f>
        <v>5255.3913206478201</v>
      </c>
      <c r="K17" s="306">
        <f>F17*Prix!F$73/Prix!F19</f>
        <v>5255.3913206478201</v>
      </c>
      <c r="L17" s="304">
        <f>G17*Prix!G$73/Prix!G19</f>
        <v>5255.3913206478201</v>
      </c>
      <c r="M17" s="111"/>
      <c r="N17" s="96"/>
      <c r="O17" s="96">
        <f t="shared" si="1"/>
        <v>4.9489567427054348E-2</v>
      </c>
      <c r="P17" s="96">
        <f t="shared" si="2"/>
        <v>4.9489567427054348E-2</v>
      </c>
      <c r="Q17" s="112">
        <f t="shared" si="3"/>
        <v>4.9489567427054348E-2</v>
      </c>
      <c r="R17" s="107"/>
      <c r="S17" s="96"/>
      <c r="T17" s="96">
        <f t="shared" si="4"/>
        <v>2.151746247523123E-3</v>
      </c>
      <c r="U17" s="96">
        <f t="shared" si="5"/>
        <v>2.151746247523123E-3</v>
      </c>
      <c r="V17" s="97">
        <f t="shared" si="6"/>
        <v>2.151746247523123E-3</v>
      </c>
      <c r="W17" s="90"/>
      <c r="X17" s="254"/>
    </row>
    <row r="18" spans="2:24" ht="15" customHeight="1" x14ac:dyDescent="0.2">
      <c r="B18" s="103">
        <v>1963</v>
      </c>
      <c r="C18" s="105"/>
      <c r="D18" s="95"/>
      <c r="E18" s="306">
        <v>584.82029215872637</v>
      </c>
      <c r="F18" s="303">
        <v>584.82029215872637</v>
      </c>
      <c r="G18" s="304">
        <v>584.82029215872637</v>
      </c>
      <c r="H18" s="305"/>
      <c r="I18" s="306"/>
      <c r="J18" s="306">
        <f>E18*Prix!E$73/Prix!E20</f>
        <v>5365.1370758664116</v>
      </c>
      <c r="K18" s="306">
        <f>F18*Prix!F$73/Prix!F20</f>
        <v>5365.1370758664116</v>
      </c>
      <c r="L18" s="304">
        <f>G18*Prix!G$73/Prix!G20</f>
        <v>5365.1370758664116</v>
      </c>
      <c r="M18" s="111"/>
      <c r="N18" s="96"/>
      <c r="O18" s="96">
        <f t="shared" si="1"/>
        <v>6.9869193427011256E-2</v>
      </c>
      <c r="P18" s="96">
        <f t="shared" si="2"/>
        <v>6.9869193427011256E-2</v>
      </c>
      <c r="Q18" s="112">
        <f t="shared" si="3"/>
        <v>6.9869193427011256E-2</v>
      </c>
      <c r="R18" s="107"/>
      <c r="S18" s="96"/>
      <c r="T18" s="96">
        <f t="shared" si="4"/>
        <v>2.0882508746287609E-2</v>
      </c>
      <c r="U18" s="96">
        <f t="shared" si="5"/>
        <v>2.0882508746287609E-2</v>
      </c>
      <c r="V18" s="97">
        <f t="shared" si="6"/>
        <v>2.0882508746287609E-2</v>
      </c>
      <c r="W18" s="90"/>
      <c r="X18" s="254"/>
    </row>
    <row r="19" spans="2:24" ht="15" customHeight="1" x14ac:dyDescent="0.2">
      <c r="B19" s="103">
        <v>1964</v>
      </c>
      <c r="C19" s="105"/>
      <c r="D19" s="95"/>
      <c r="E19" s="306">
        <v>600.55689209469472</v>
      </c>
      <c r="F19" s="303">
        <v>600.55689209469472</v>
      </c>
      <c r="G19" s="304">
        <v>600.55689209469472</v>
      </c>
      <c r="H19" s="305"/>
      <c r="I19" s="306"/>
      <c r="J19" s="306">
        <f>E19*Prix!E$73/Prix!E21</f>
        <v>5324.2291548713729</v>
      </c>
      <c r="K19" s="306">
        <f>F19*Prix!F$73/Prix!F21</f>
        <v>5324.2291548713729</v>
      </c>
      <c r="L19" s="304">
        <f>G19*Prix!G$73/Prix!G21</f>
        <v>5324.2291548713729</v>
      </c>
      <c r="M19" s="111"/>
      <c r="N19" s="96"/>
      <c r="O19" s="96">
        <f t="shared" si="1"/>
        <v>2.6908436911244005E-2</v>
      </c>
      <c r="P19" s="96">
        <f t="shared" si="2"/>
        <v>2.6908436911244005E-2</v>
      </c>
      <c r="Q19" s="112">
        <f t="shared" si="3"/>
        <v>2.6908436911244005E-2</v>
      </c>
      <c r="R19" s="107"/>
      <c r="S19" s="96"/>
      <c r="T19" s="96">
        <f t="shared" si="4"/>
        <v>-7.6247671618776547E-3</v>
      </c>
      <c r="U19" s="96">
        <f t="shared" si="5"/>
        <v>-7.6247671618776547E-3</v>
      </c>
      <c r="V19" s="97">
        <f t="shared" si="6"/>
        <v>-7.6247671618776547E-3</v>
      </c>
      <c r="W19" s="90"/>
      <c r="X19" s="254"/>
    </row>
    <row r="20" spans="2:24" ht="15" customHeight="1" x14ac:dyDescent="0.2">
      <c r="B20" s="103">
        <v>1965</v>
      </c>
      <c r="C20" s="105"/>
      <c r="D20" s="95"/>
      <c r="E20" s="306">
        <v>626.25404718205198</v>
      </c>
      <c r="F20" s="303">
        <v>626.25404718205198</v>
      </c>
      <c r="G20" s="304">
        <v>626.25404718205198</v>
      </c>
      <c r="H20" s="305"/>
      <c r="I20" s="306"/>
      <c r="J20" s="306">
        <f>E20*Prix!E$73/Prix!E22</f>
        <v>5417.8005567096689</v>
      </c>
      <c r="K20" s="306">
        <f>F20*Prix!F$73/Prix!F22</f>
        <v>5417.8005567096689</v>
      </c>
      <c r="L20" s="304">
        <f>G20*Prix!G$73/Prix!G22</f>
        <v>5417.8005567096689</v>
      </c>
      <c r="M20" s="111"/>
      <c r="N20" s="96"/>
      <c r="O20" s="96">
        <f t="shared" si="1"/>
        <v>4.2788877166537231E-2</v>
      </c>
      <c r="P20" s="96">
        <f t="shared" si="2"/>
        <v>4.2788877166537231E-2</v>
      </c>
      <c r="Q20" s="112">
        <f t="shared" si="3"/>
        <v>4.2788877166537231E-2</v>
      </c>
      <c r="R20" s="107"/>
      <c r="S20" s="96"/>
      <c r="T20" s="96">
        <f t="shared" si="4"/>
        <v>1.7574638340403403E-2</v>
      </c>
      <c r="U20" s="96">
        <f t="shared" si="5"/>
        <v>1.7574638340403403E-2</v>
      </c>
      <c r="V20" s="97">
        <f t="shared" si="6"/>
        <v>1.7574638340403403E-2</v>
      </c>
      <c r="W20" s="90"/>
      <c r="X20" s="254"/>
    </row>
    <row r="21" spans="2:24" ht="15" customHeight="1" x14ac:dyDescent="0.2">
      <c r="B21" s="103">
        <v>1966</v>
      </c>
      <c r="C21" s="105"/>
      <c r="D21" s="95"/>
      <c r="E21" s="306">
        <v>651.86047005545242</v>
      </c>
      <c r="F21" s="303">
        <v>651.86047005545242</v>
      </c>
      <c r="G21" s="304">
        <v>651.86047005545242</v>
      </c>
      <c r="H21" s="305"/>
      <c r="I21" s="306"/>
      <c r="J21" s="306">
        <f>E21*Prix!E$73/Prix!E23</f>
        <v>5492.2945239827777</v>
      </c>
      <c r="K21" s="306">
        <f>F21*Prix!F$73/Prix!F23</f>
        <v>5492.2945239827777</v>
      </c>
      <c r="L21" s="304">
        <f>G21*Prix!G$73/Prix!G23</f>
        <v>5492.2945239827777</v>
      </c>
      <c r="M21" s="111"/>
      <c r="N21" s="96"/>
      <c r="O21" s="96">
        <f t="shared" si="1"/>
        <v>4.0888235355318381E-2</v>
      </c>
      <c r="P21" s="96">
        <f t="shared" si="2"/>
        <v>4.0888235355318381E-2</v>
      </c>
      <c r="Q21" s="112">
        <f t="shared" si="3"/>
        <v>4.0888235355318381E-2</v>
      </c>
      <c r="R21" s="107"/>
      <c r="S21" s="96"/>
      <c r="T21" s="96">
        <f t="shared" si="4"/>
        <v>1.3749854113926707E-2</v>
      </c>
      <c r="U21" s="96">
        <f t="shared" si="5"/>
        <v>1.3749854113926707E-2</v>
      </c>
      <c r="V21" s="97">
        <f t="shared" si="6"/>
        <v>1.3749854113926707E-2</v>
      </c>
      <c r="W21" s="90"/>
      <c r="X21" s="254"/>
    </row>
    <row r="22" spans="2:24" ht="15" customHeight="1" x14ac:dyDescent="0.2">
      <c r="B22" s="103">
        <v>1967</v>
      </c>
      <c r="C22" s="105"/>
      <c r="D22" s="95"/>
      <c r="E22" s="306">
        <v>681.75200508569924</v>
      </c>
      <c r="F22" s="303">
        <v>681.75200508569924</v>
      </c>
      <c r="G22" s="304">
        <v>681.75200508569924</v>
      </c>
      <c r="H22" s="305"/>
      <c r="I22" s="306"/>
      <c r="J22" s="306">
        <f>E22*Prix!E$73/Prix!E24</f>
        <v>5589.0274852279335</v>
      </c>
      <c r="K22" s="306">
        <f>F22*Prix!F$73/Prix!F24</f>
        <v>5589.0274852279335</v>
      </c>
      <c r="L22" s="304">
        <f>G22*Prix!G$73/Prix!G24</f>
        <v>5589.0274852279335</v>
      </c>
      <c r="M22" s="111"/>
      <c r="N22" s="96"/>
      <c r="O22" s="96">
        <f t="shared" si="1"/>
        <v>4.5855725885179055E-2</v>
      </c>
      <c r="P22" s="96">
        <f t="shared" si="2"/>
        <v>4.5855725885179055E-2</v>
      </c>
      <c r="Q22" s="112">
        <f t="shared" si="3"/>
        <v>4.5855725885179055E-2</v>
      </c>
      <c r="R22" s="107"/>
      <c r="S22" s="96"/>
      <c r="T22" s="96">
        <f t="shared" si="4"/>
        <v>1.7612486151782125E-2</v>
      </c>
      <c r="U22" s="96">
        <f t="shared" si="5"/>
        <v>1.7612486151782125E-2</v>
      </c>
      <c r="V22" s="97">
        <f t="shared" si="6"/>
        <v>1.7612486151782125E-2</v>
      </c>
      <c r="W22" s="90"/>
      <c r="X22" s="254"/>
    </row>
    <row r="23" spans="2:24" ht="15" customHeight="1" x14ac:dyDescent="0.2">
      <c r="B23" s="103">
        <v>1968</v>
      </c>
      <c r="C23" s="105"/>
      <c r="D23" s="95"/>
      <c r="E23" s="306">
        <v>850.71283369392529</v>
      </c>
      <c r="F23" s="303">
        <v>850.71283369392529</v>
      </c>
      <c r="G23" s="304">
        <v>850.71283369392529</v>
      </c>
      <c r="H23" s="305"/>
      <c r="I23" s="306"/>
      <c r="J23" s="306">
        <f>E23*Prix!E$73/Prix!E25</f>
        <v>6673.7988785792822</v>
      </c>
      <c r="K23" s="306">
        <f>F23*Prix!F$73/Prix!F25</f>
        <v>6673.7988785792822</v>
      </c>
      <c r="L23" s="304">
        <f>G23*Prix!G$73/Prix!G25</f>
        <v>6673.7988785792822</v>
      </c>
      <c r="M23" s="111"/>
      <c r="N23" s="96"/>
      <c r="O23" s="96">
        <f t="shared" si="1"/>
        <v>0.24783326979285802</v>
      </c>
      <c r="P23" s="96">
        <f t="shared" si="2"/>
        <v>0.24783326979285802</v>
      </c>
      <c r="Q23" s="112">
        <f t="shared" si="3"/>
        <v>0.24783326979285802</v>
      </c>
      <c r="R23" s="107"/>
      <c r="S23" s="96"/>
      <c r="T23" s="96">
        <f t="shared" si="4"/>
        <v>0.19408947195526438</v>
      </c>
      <c r="U23" s="96">
        <f t="shared" si="5"/>
        <v>0.19408947195526438</v>
      </c>
      <c r="V23" s="97">
        <f t="shared" si="6"/>
        <v>0.19408947195526438</v>
      </c>
      <c r="W23" s="90"/>
      <c r="X23" s="254"/>
    </row>
    <row r="24" spans="2:24" ht="15" customHeight="1" x14ac:dyDescent="0.2">
      <c r="B24" s="103">
        <v>1969</v>
      </c>
      <c r="C24" s="105"/>
      <c r="D24" s="95"/>
      <c r="E24" s="306">
        <v>1002.9638386127924</v>
      </c>
      <c r="F24" s="303">
        <v>1002.9638386127924</v>
      </c>
      <c r="G24" s="304">
        <v>1002.9638386127924</v>
      </c>
      <c r="H24" s="305"/>
      <c r="I24" s="306"/>
      <c r="J24" s="306">
        <f>E24*Prix!E$73/Prix!E26</f>
        <v>7393.4449854473542</v>
      </c>
      <c r="K24" s="306">
        <f>F24*Prix!F$73/Prix!F26</f>
        <v>7393.4449854473542</v>
      </c>
      <c r="L24" s="304">
        <f>G24*Prix!G$73/Prix!G26</f>
        <v>7393.4449854473542</v>
      </c>
      <c r="M24" s="111"/>
      <c r="N24" s="96"/>
      <c r="O24" s="96">
        <f t="shared" si="1"/>
        <v>0.17896874114120265</v>
      </c>
      <c r="P24" s="96">
        <f t="shared" si="2"/>
        <v>0.17896874114120265</v>
      </c>
      <c r="Q24" s="112">
        <f t="shared" si="3"/>
        <v>0.17896874114120265</v>
      </c>
      <c r="R24" s="107"/>
      <c r="S24" s="96"/>
      <c r="T24" s="96">
        <f t="shared" si="4"/>
        <v>0.1078315544056776</v>
      </c>
      <c r="U24" s="96">
        <f t="shared" si="5"/>
        <v>0.1078315544056776</v>
      </c>
      <c r="V24" s="97">
        <f t="shared" si="6"/>
        <v>0.1078315544056776</v>
      </c>
      <c r="W24" s="90"/>
      <c r="X24" s="254"/>
    </row>
    <row r="25" spans="2:24" ht="15" customHeight="1" x14ac:dyDescent="0.2">
      <c r="B25" s="103">
        <v>1970</v>
      </c>
      <c r="C25" s="105"/>
      <c r="D25" s="95"/>
      <c r="E25" s="306">
        <v>1083.201640702267</v>
      </c>
      <c r="F25" s="303">
        <v>1083.201640702267</v>
      </c>
      <c r="G25" s="304">
        <v>1083.201640702267</v>
      </c>
      <c r="H25" s="305"/>
      <c r="I25" s="306"/>
      <c r="J25" s="306">
        <f>E25*Prix!E$73/Prix!E27</f>
        <v>7588.4713542344834</v>
      </c>
      <c r="K25" s="306">
        <f>F25*Prix!F$73/Prix!F27</f>
        <v>7588.4713542344834</v>
      </c>
      <c r="L25" s="304">
        <f>G25*Prix!G$73/Prix!G27</f>
        <v>7588.4713542344834</v>
      </c>
      <c r="M25" s="111"/>
      <c r="N25" s="96"/>
      <c r="O25" s="96">
        <f t="shared" si="1"/>
        <v>8.0000692946669005E-2</v>
      </c>
      <c r="P25" s="96">
        <f t="shared" si="2"/>
        <v>8.0000692946669005E-2</v>
      </c>
      <c r="Q25" s="112">
        <f t="shared" si="3"/>
        <v>8.0000692946669005E-2</v>
      </c>
      <c r="R25" s="107"/>
      <c r="S25" s="96"/>
      <c r="T25" s="96">
        <f t="shared" si="4"/>
        <v>2.637828091924721E-2</v>
      </c>
      <c r="U25" s="96">
        <f t="shared" si="5"/>
        <v>2.637828091924721E-2</v>
      </c>
      <c r="V25" s="97">
        <f t="shared" si="6"/>
        <v>2.637828091924721E-2</v>
      </c>
      <c r="W25" s="90"/>
      <c r="X25" s="254"/>
    </row>
    <row r="26" spans="2:24" ht="15" customHeight="1" x14ac:dyDescent="0.2">
      <c r="B26" s="103">
        <v>1971</v>
      </c>
      <c r="C26" s="105"/>
      <c r="D26" s="95"/>
      <c r="E26" s="306">
        <v>1192.594711719013</v>
      </c>
      <c r="F26" s="303">
        <v>1192.594711719013</v>
      </c>
      <c r="G26" s="304">
        <v>1192.594711719013</v>
      </c>
      <c r="H26" s="305"/>
      <c r="I26" s="306"/>
      <c r="J26" s="306">
        <f>E26*Prix!E$73/Prix!E28</f>
        <v>7906.9581879557072</v>
      </c>
      <c r="K26" s="306">
        <f>F26*Prix!F$73/Prix!F28</f>
        <v>7906.9581879557072</v>
      </c>
      <c r="L26" s="304">
        <f>G26*Prix!G$73/Prix!G28</f>
        <v>7906.9581879557072</v>
      </c>
      <c r="M26" s="111"/>
      <c r="N26" s="96"/>
      <c r="O26" s="96">
        <f t="shared" si="1"/>
        <v>0.10099049605004629</v>
      </c>
      <c r="P26" s="96">
        <f t="shared" si="2"/>
        <v>0.10099049605004629</v>
      </c>
      <c r="Q26" s="112">
        <f t="shared" si="3"/>
        <v>0.10099049605004629</v>
      </c>
      <c r="R26" s="107"/>
      <c r="S26" s="96"/>
      <c r="T26" s="96">
        <f t="shared" si="4"/>
        <v>4.1969827499382051E-2</v>
      </c>
      <c r="U26" s="96">
        <f t="shared" si="5"/>
        <v>4.1969827499382051E-2</v>
      </c>
      <c r="V26" s="97">
        <f t="shared" si="6"/>
        <v>4.1969827499382051E-2</v>
      </c>
      <c r="W26" s="90"/>
      <c r="X26" s="254"/>
    </row>
    <row r="27" spans="2:24" ht="15" customHeight="1" x14ac:dyDescent="0.2">
      <c r="B27" s="103">
        <v>1972</v>
      </c>
      <c r="C27" s="105"/>
      <c r="D27" s="95"/>
      <c r="E27" s="306">
        <v>1328.4070807953383</v>
      </c>
      <c r="F27" s="303">
        <v>1328.4070807953383</v>
      </c>
      <c r="G27" s="304">
        <v>1328.4070807953383</v>
      </c>
      <c r="H27" s="305"/>
      <c r="I27" s="306"/>
      <c r="J27" s="306">
        <f>E27*Prix!E$73/Prix!E29</f>
        <v>8296.7469672117822</v>
      </c>
      <c r="K27" s="306">
        <f>F27*Prix!F$73/Prix!F29</f>
        <v>8296.7469672117822</v>
      </c>
      <c r="L27" s="304">
        <f>G27*Prix!G$73/Prix!G29</f>
        <v>8296.7469672117822</v>
      </c>
      <c r="M27" s="111"/>
      <c r="N27" s="96"/>
      <c r="O27" s="96">
        <f t="shared" si="1"/>
        <v>0.11387973444940447</v>
      </c>
      <c r="P27" s="96">
        <f t="shared" si="2"/>
        <v>0.11387973444940447</v>
      </c>
      <c r="Q27" s="112">
        <f t="shared" si="3"/>
        <v>0.11387973444940447</v>
      </c>
      <c r="R27" s="107"/>
      <c r="S27" s="96"/>
      <c r="T27" s="96">
        <f t="shared" si="4"/>
        <v>4.9296931890928875E-2</v>
      </c>
      <c r="U27" s="96">
        <f t="shared" si="5"/>
        <v>4.9296931890928875E-2</v>
      </c>
      <c r="V27" s="97">
        <f t="shared" si="6"/>
        <v>4.9296931890928875E-2</v>
      </c>
      <c r="W27" s="90"/>
      <c r="X27" s="254"/>
    </row>
    <row r="28" spans="2:24" ht="15" customHeight="1" x14ac:dyDescent="0.2">
      <c r="B28" s="103">
        <v>1973</v>
      </c>
      <c r="C28" s="105"/>
      <c r="D28" s="95"/>
      <c r="E28" s="306">
        <v>1570.9616448505512</v>
      </c>
      <c r="F28" s="303">
        <v>1570.9616448505512</v>
      </c>
      <c r="G28" s="304">
        <v>1570.9616448505512</v>
      </c>
      <c r="H28" s="305"/>
      <c r="I28" s="306"/>
      <c r="J28" s="306">
        <f>E28*Prix!E$73/Prix!E30</f>
        <v>8982.8160719822063</v>
      </c>
      <c r="K28" s="306">
        <f>F28*Prix!F$73/Prix!F30</f>
        <v>8982.8160719822063</v>
      </c>
      <c r="L28" s="304">
        <f>G28*Prix!G$73/Prix!G30</f>
        <v>8982.8160719822063</v>
      </c>
      <c r="M28" s="111"/>
      <c r="N28" s="96"/>
      <c r="O28" s="96">
        <f t="shared" si="1"/>
        <v>0.18259053836869921</v>
      </c>
      <c r="P28" s="96">
        <f t="shared" si="2"/>
        <v>0.18259053836869921</v>
      </c>
      <c r="Q28" s="112">
        <f t="shared" si="3"/>
        <v>0.18259053836869921</v>
      </c>
      <c r="R28" s="107"/>
      <c r="S28" s="96"/>
      <c r="T28" s="96">
        <f t="shared" si="4"/>
        <v>8.2691337638923557E-2</v>
      </c>
      <c r="U28" s="96">
        <f t="shared" si="5"/>
        <v>8.2691337638923557E-2</v>
      </c>
      <c r="V28" s="97">
        <f t="shared" si="6"/>
        <v>8.2691337638923557E-2</v>
      </c>
      <c r="W28" s="90"/>
      <c r="X28" s="254"/>
    </row>
    <row r="29" spans="2:24" ht="15" customHeight="1" x14ac:dyDescent="0.2">
      <c r="B29" s="103">
        <v>1974</v>
      </c>
      <c r="C29" s="105"/>
      <c r="D29" s="95"/>
      <c r="E29" s="306">
        <v>1934.724881001534</v>
      </c>
      <c r="F29" s="303">
        <v>1934.724881001534</v>
      </c>
      <c r="G29" s="304">
        <v>1934.724881001534</v>
      </c>
      <c r="H29" s="305"/>
      <c r="I29" s="306"/>
      <c r="J29" s="306">
        <f>E29*Prix!E$73/Prix!E31</f>
        <v>9725.0746903529198</v>
      </c>
      <c r="K29" s="306">
        <f>F29*Prix!F$73/Prix!F31</f>
        <v>9725.0746903529198</v>
      </c>
      <c r="L29" s="304">
        <f>G29*Prix!G$73/Prix!G31</f>
        <v>9725.0746903529198</v>
      </c>
      <c r="M29" s="111"/>
      <c r="N29" s="96"/>
      <c r="O29" s="96">
        <f t="shared" si="1"/>
        <v>0.23155449870043654</v>
      </c>
      <c r="P29" s="96">
        <f t="shared" si="2"/>
        <v>0.23155449870043654</v>
      </c>
      <c r="Q29" s="112">
        <f t="shared" si="3"/>
        <v>0.23155449870043654</v>
      </c>
      <c r="R29" s="107"/>
      <c r="S29" s="96"/>
      <c r="T29" s="96">
        <f t="shared" si="4"/>
        <v>8.2630949183725377E-2</v>
      </c>
      <c r="U29" s="96">
        <f t="shared" si="5"/>
        <v>8.2630949183725377E-2</v>
      </c>
      <c r="V29" s="97">
        <f t="shared" si="6"/>
        <v>8.2630949183725377E-2</v>
      </c>
      <c r="W29" s="90"/>
      <c r="X29" s="254"/>
    </row>
    <row r="30" spans="2:24" ht="15" customHeight="1" x14ac:dyDescent="0.2">
      <c r="B30" s="103">
        <v>1975</v>
      </c>
      <c r="C30" s="105"/>
      <c r="D30" s="95"/>
      <c r="E30" s="306">
        <v>2306.6804349708777</v>
      </c>
      <c r="F30" s="303">
        <v>2306.6804349708777</v>
      </c>
      <c r="G30" s="304">
        <v>2306.6804349708777</v>
      </c>
      <c r="H30" s="305"/>
      <c r="I30" s="306"/>
      <c r="J30" s="306">
        <f>E30*Prix!E$73/Prix!E32</f>
        <v>10376.43672992288</v>
      </c>
      <c r="K30" s="306">
        <f>F30*Prix!F$73/Prix!F32</f>
        <v>10376.43672992288</v>
      </c>
      <c r="L30" s="304">
        <f>G30*Prix!G$73/Prix!G32</f>
        <v>10376.43672992288</v>
      </c>
      <c r="M30" s="111"/>
      <c r="N30" s="96"/>
      <c r="O30" s="96">
        <f t="shared" si="1"/>
        <v>0.1922524270100856</v>
      </c>
      <c r="P30" s="96">
        <f t="shared" si="2"/>
        <v>0.1922524270100856</v>
      </c>
      <c r="Q30" s="112">
        <f t="shared" si="3"/>
        <v>0.1922524270100856</v>
      </c>
      <c r="R30" s="107"/>
      <c r="S30" s="96"/>
      <c r="T30" s="96">
        <f t="shared" si="4"/>
        <v>6.6977587351189971E-2</v>
      </c>
      <c r="U30" s="96">
        <f t="shared" si="5"/>
        <v>6.6977587351189971E-2</v>
      </c>
      <c r="V30" s="97">
        <f t="shared" si="6"/>
        <v>6.6977587351189971E-2</v>
      </c>
      <c r="W30" s="90"/>
      <c r="X30" s="254"/>
    </row>
    <row r="31" spans="2:24" ht="15" customHeight="1" x14ac:dyDescent="0.2">
      <c r="B31" s="103">
        <v>1976</v>
      </c>
      <c r="C31" s="105"/>
      <c r="D31" s="95"/>
      <c r="E31" s="306">
        <v>2646.0277688300757</v>
      </c>
      <c r="F31" s="303">
        <v>2646.0277688300757</v>
      </c>
      <c r="G31" s="304">
        <v>2646.0277688300757</v>
      </c>
      <c r="H31" s="305"/>
      <c r="I31" s="306"/>
      <c r="J31" s="306">
        <f>E31*Prix!E$73/Prix!E33</f>
        <v>10854.998439041645</v>
      </c>
      <c r="K31" s="306">
        <f>F31*Prix!F$73/Prix!F33</f>
        <v>10854.998439041645</v>
      </c>
      <c r="L31" s="304">
        <f>G31*Prix!G$73/Prix!G33</f>
        <v>10854.998439041645</v>
      </c>
      <c r="M31" s="111"/>
      <c r="N31" s="96"/>
      <c r="O31" s="96">
        <f t="shared" si="1"/>
        <v>0.1471150180642522</v>
      </c>
      <c r="P31" s="96">
        <f t="shared" si="2"/>
        <v>0.1471150180642522</v>
      </c>
      <c r="Q31" s="112">
        <f t="shared" si="3"/>
        <v>0.1471150180642522</v>
      </c>
      <c r="R31" s="107"/>
      <c r="S31" s="96"/>
      <c r="T31" s="96">
        <f t="shared" si="4"/>
        <v>4.6120043091355312E-2</v>
      </c>
      <c r="U31" s="96">
        <f t="shared" si="5"/>
        <v>4.6120043091355312E-2</v>
      </c>
      <c r="V31" s="97">
        <f t="shared" si="6"/>
        <v>4.6120043091355312E-2</v>
      </c>
      <c r="W31" s="90"/>
      <c r="X31" s="254"/>
    </row>
    <row r="32" spans="2:24" ht="15" customHeight="1" x14ac:dyDescent="0.2">
      <c r="B32" s="103">
        <v>1977</v>
      </c>
      <c r="C32" s="105"/>
      <c r="D32" s="95"/>
      <c r="E32" s="306">
        <v>2982.203498512818</v>
      </c>
      <c r="F32" s="303">
        <v>2982.203498512818</v>
      </c>
      <c r="G32" s="304">
        <v>2982.203498512818</v>
      </c>
      <c r="H32" s="305"/>
      <c r="I32" s="306"/>
      <c r="J32" s="306">
        <f>E32*Prix!E$73/Prix!E34</f>
        <v>11189.406235243976</v>
      </c>
      <c r="K32" s="306">
        <f>F32*Prix!F$73/Prix!F34</f>
        <v>11189.406235243976</v>
      </c>
      <c r="L32" s="304">
        <f>G32*Prix!G$73/Prix!G34</f>
        <v>11189.406235243976</v>
      </c>
      <c r="M32" s="111"/>
      <c r="N32" s="96"/>
      <c r="O32" s="96">
        <f t="shared" si="1"/>
        <v>0.12704920698220046</v>
      </c>
      <c r="P32" s="96">
        <f t="shared" si="2"/>
        <v>0.12704920698220046</v>
      </c>
      <c r="Q32" s="112">
        <f t="shared" si="3"/>
        <v>0.12704920698220046</v>
      </c>
      <c r="R32" s="107"/>
      <c r="S32" s="96"/>
      <c r="T32" s="96">
        <f t="shared" si="4"/>
        <v>3.0806802790462218E-2</v>
      </c>
      <c r="U32" s="96">
        <f t="shared" si="5"/>
        <v>3.0806802790462218E-2</v>
      </c>
      <c r="V32" s="97">
        <f t="shared" si="6"/>
        <v>3.0806802790462218E-2</v>
      </c>
      <c r="W32" s="90"/>
      <c r="X32" s="254"/>
    </row>
    <row r="33" spans="2:24" ht="15" customHeight="1" x14ac:dyDescent="0.2">
      <c r="B33" s="103">
        <v>1978</v>
      </c>
      <c r="C33" s="105"/>
      <c r="D33" s="95"/>
      <c r="E33" s="306">
        <v>3366.6951231204371</v>
      </c>
      <c r="F33" s="303">
        <v>3366.6951231204371</v>
      </c>
      <c r="G33" s="304">
        <v>3366.6951231204371</v>
      </c>
      <c r="H33" s="305"/>
      <c r="I33" s="306"/>
      <c r="J33" s="306">
        <f>E33*Prix!E$73/Prix!E35</f>
        <v>11582.263648152657</v>
      </c>
      <c r="K33" s="306">
        <f>F33*Prix!F$73/Prix!F35</f>
        <v>11582.263648152657</v>
      </c>
      <c r="L33" s="304">
        <f>G33*Prix!G$73/Prix!G35</f>
        <v>11582.263648152657</v>
      </c>
      <c r="M33" s="111"/>
      <c r="N33" s="96"/>
      <c r="O33" s="96">
        <f t="shared" si="1"/>
        <v>0.12892870147840663</v>
      </c>
      <c r="P33" s="96">
        <f t="shared" si="2"/>
        <v>0.12892870147840663</v>
      </c>
      <c r="Q33" s="112">
        <f t="shared" si="3"/>
        <v>0.12892870147840663</v>
      </c>
      <c r="R33" s="107"/>
      <c r="S33" s="96"/>
      <c r="T33" s="96">
        <f t="shared" si="4"/>
        <v>3.5109764061588278E-2</v>
      </c>
      <c r="U33" s="96">
        <f t="shared" si="5"/>
        <v>3.5109764061588278E-2</v>
      </c>
      <c r="V33" s="97">
        <f t="shared" si="6"/>
        <v>3.5109764061588278E-2</v>
      </c>
      <c r="W33" s="90"/>
      <c r="X33" s="254"/>
    </row>
    <row r="34" spans="2:24" ht="15" customHeight="1" x14ac:dyDescent="0.2">
      <c r="B34" s="103">
        <v>1979</v>
      </c>
      <c r="C34" s="105"/>
      <c r="D34" s="95"/>
      <c r="E34" s="306">
        <v>3785.884645253539</v>
      </c>
      <c r="F34" s="303">
        <v>3785.884645253539</v>
      </c>
      <c r="G34" s="304">
        <v>3785.884645253539</v>
      </c>
      <c r="H34" s="305"/>
      <c r="I34" s="306"/>
      <c r="J34" s="306">
        <f>E34*Prix!E$73/Prix!E36</f>
        <v>11756.662236872275</v>
      </c>
      <c r="K34" s="306">
        <f>F34*Prix!F$73/Prix!F36</f>
        <v>11756.662236872275</v>
      </c>
      <c r="L34" s="304">
        <f>G34*Prix!G$73/Prix!G36</f>
        <v>11756.662236872275</v>
      </c>
      <c r="M34" s="111"/>
      <c r="N34" s="96"/>
      <c r="O34" s="96">
        <f t="shared" si="1"/>
        <v>0.12451068683183109</v>
      </c>
      <c r="P34" s="96">
        <f t="shared" si="2"/>
        <v>0.12451068683183109</v>
      </c>
      <c r="Q34" s="112">
        <f t="shared" si="3"/>
        <v>0.12451068683183109</v>
      </c>
      <c r="R34" s="107"/>
      <c r="S34" s="96"/>
      <c r="T34" s="96">
        <f t="shared" si="4"/>
        <v>1.5057383773804389E-2</v>
      </c>
      <c r="U34" s="96">
        <f t="shared" si="5"/>
        <v>1.5057383773804389E-2</v>
      </c>
      <c r="V34" s="97">
        <f t="shared" si="6"/>
        <v>1.5057383773804389E-2</v>
      </c>
      <c r="W34" s="90"/>
      <c r="X34" s="254"/>
    </row>
    <row r="35" spans="2:24" ht="15" customHeight="1" x14ac:dyDescent="0.2">
      <c r="B35" s="103">
        <v>1980</v>
      </c>
      <c r="C35" s="105"/>
      <c r="D35" s="95"/>
      <c r="E35" s="306">
        <v>4376.5117184019073</v>
      </c>
      <c r="F35" s="303">
        <v>4376.5117184019073</v>
      </c>
      <c r="G35" s="304">
        <v>4376.5117184019073</v>
      </c>
      <c r="H35" s="305"/>
      <c r="I35" s="306"/>
      <c r="J35" s="306">
        <f>E35*Prix!E$73/Prix!E37</f>
        <v>11969.395139216575</v>
      </c>
      <c r="K35" s="306">
        <f>F35*Prix!F$73/Prix!F37</f>
        <v>11969.395139216575</v>
      </c>
      <c r="L35" s="304">
        <f>G35*Prix!G$73/Prix!G37</f>
        <v>11969.395139216575</v>
      </c>
      <c r="M35" s="111"/>
      <c r="N35" s="96"/>
      <c r="O35" s="96">
        <f t="shared" si="1"/>
        <v>0.15600767812322358</v>
      </c>
      <c r="P35" s="96">
        <f t="shared" si="2"/>
        <v>0.15600767812322358</v>
      </c>
      <c r="Q35" s="112">
        <f t="shared" si="3"/>
        <v>0.15600767812322358</v>
      </c>
      <c r="R35" s="107"/>
      <c r="S35" s="96"/>
      <c r="T35" s="96">
        <f t="shared" si="4"/>
        <v>1.8094668202434994E-2</v>
      </c>
      <c r="U35" s="96">
        <f t="shared" si="5"/>
        <v>1.8094668202434994E-2</v>
      </c>
      <c r="V35" s="97">
        <f t="shared" si="6"/>
        <v>1.8094668202434994E-2</v>
      </c>
      <c r="W35" s="90"/>
      <c r="X35" s="254"/>
    </row>
    <row r="36" spans="2:24" ht="15" customHeight="1" x14ac:dyDescent="0.2">
      <c r="B36" s="103">
        <v>1981</v>
      </c>
      <c r="C36" s="105"/>
      <c r="D36" s="95"/>
      <c r="E36" s="306">
        <v>5169.3699183965482</v>
      </c>
      <c r="F36" s="303">
        <v>5169.3699183965482</v>
      </c>
      <c r="G36" s="304">
        <v>5169.3699183965482</v>
      </c>
      <c r="H36" s="305"/>
      <c r="I36" s="306"/>
      <c r="J36" s="306">
        <f>E36*Prix!E$73/Prix!E38</f>
        <v>12466.71830584897</v>
      </c>
      <c r="K36" s="306">
        <f>F36*Prix!F$73/Prix!F38</f>
        <v>12466.71830584897</v>
      </c>
      <c r="L36" s="304">
        <f>G36*Prix!G$73/Prix!G38</f>
        <v>12466.71830584897</v>
      </c>
      <c r="M36" s="111"/>
      <c r="N36" s="96"/>
      <c r="O36" s="96">
        <f t="shared" si="1"/>
        <v>0.18116213345457566</v>
      </c>
      <c r="P36" s="96">
        <f t="shared" si="2"/>
        <v>0.18116213345457566</v>
      </c>
      <c r="Q36" s="112">
        <f t="shared" si="3"/>
        <v>0.18116213345457566</v>
      </c>
      <c r="R36" s="107"/>
      <c r="S36" s="96"/>
      <c r="T36" s="96">
        <f t="shared" si="4"/>
        <v>4.1549565441528769E-2</v>
      </c>
      <c r="U36" s="96">
        <f t="shared" si="5"/>
        <v>4.1549565441528769E-2</v>
      </c>
      <c r="V36" s="97">
        <f t="shared" si="6"/>
        <v>4.1549565441528769E-2</v>
      </c>
      <c r="W36" s="90"/>
      <c r="X36" s="254"/>
    </row>
    <row r="37" spans="2:24" ht="15" customHeight="1" x14ac:dyDescent="0.2">
      <c r="B37" s="103">
        <v>1982</v>
      </c>
      <c r="C37" s="105"/>
      <c r="D37" s="95"/>
      <c r="E37" s="306">
        <v>5930.4169140221575</v>
      </c>
      <c r="F37" s="303">
        <v>5930.4169140221575</v>
      </c>
      <c r="G37" s="304">
        <v>5930.4169140221575</v>
      </c>
      <c r="H37" s="305"/>
      <c r="I37" s="306"/>
      <c r="J37" s="306">
        <f>E37*Prix!E$73/Prix!E39</f>
        <v>12790.294218444344</v>
      </c>
      <c r="K37" s="306">
        <f>F37*Prix!F$73/Prix!F39</f>
        <v>12790.294218444344</v>
      </c>
      <c r="L37" s="304">
        <f>G37*Prix!G$73/Prix!G39</f>
        <v>12790.294218444344</v>
      </c>
      <c r="M37" s="111"/>
      <c r="N37" s="96"/>
      <c r="O37" s="96">
        <f t="shared" si="1"/>
        <v>0.14722239027956308</v>
      </c>
      <c r="P37" s="96">
        <f t="shared" si="2"/>
        <v>0.14722239027956308</v>
      </c>
      <c r="Q37" s="112">
        <f t="shared" si="3"/>
        <v>0.14722239027956308</v>
      </c>
      <c r="R37" s="107"/>
      <c r="S37" s="96"/>
      <c r="T37" s="96">
        <f t="shared" si="4"/>
        <v>2.5955179595544609E-2</v>
      </c>
      <c r="U37" s="96">
        <f t="shared" si="5"/>
        <v>2.5955179595544609E-2</v>
      </c>
      <c r="V37" s="97">
        <f t="shared" si="6"/>
        <v>2.5955179595544609E-2</v>
      </c>
      <c r="W37" s="90"/>
      <c r="X37" s="254"/>
    </row>
    <row r="38" spans="2:24" ht="15" customHeight="1" x14ac:dyDescent="0.2">
      <c r="B38" s="103">
        <v>1983</v>
      </c>
      <c r="C38" s="105"/>
      <c r="D38" s="95"/>
      <c r="E38" s="306">
        <v>6648.0900174274275</v>
      </c>
      <c r="F38" s="303">
        <v>6648.0900174274275</v>
      </c>
      <c r="G38" s="304">
        <v>6648.0900174274275</v>
      </c>
      <c r="H38" s="305"/>
      <c r="I38" s="306"/>
      <c r="J38" s="306">
        <f>E38*Prix!E$73/Prix!E40</f>
        <v>13079.451255810678</v>
      </c>
      <c r="K38" s="306">
        <f>F38*Prix!F$73/Prix!F40</f>
        <v>13079.451255810678</v>
      </c>
      <c r="L38" s="304">
        <f>G38*Prix!G$73/Prix!G40</f>
        <v>13079.451255810678</v>
      </c>
      <c r="M38" s="111"/>
      <c r="N38" s="96"/>
      <c r="O38" s="96">
        <f t="shared" si="1"/>
        <v>0.12101562399573784</v>
      </c>
      <c r="P38" s="96">
        <f t="shared" si="2"/>
        <v>0.12101562399573784</v>
      </c>
      <c r="Q38" s="112">
        <f t="shared" si="3"/>
        <v>0.12101562399573784</v>
      </c>
      <c r="R38" s="107"/>
      <c r="S38" s="96"/>
      <c r="T38" s="96">
        <f t="shared" si="4"/>
        <v>2.2607536029105146E-2</v>
      </c>
      <c r="U38" s="96">
        <f t="shared" si="5"/>
        <v>2.2607536029105146E-2</v>
      </c>
      <c r="V38" s="97">
        <f t="shared" si="6"/>
        <v>2.2607536029105146E-2</v>
      </c>
      <c r="W38" s="90"/>
      <c r="X38" s="254"/>
    </row>
    <row r="39" spans="2:24" ht="15" customHeight="1" x14ac:dyDescent="0.2">
      <c r="B39" s="103">
        <v>1984</v>
      </c>
      <c r="C39" s="105"/>
      <c r="D39" s="95"/>
      <c r="E39" s="306">
        <v>7274.5551069083722</v>
      </c>
      <c r="F39" s="303">
        <v>7274.5551069083722</v>
      </c>
      <c r="G39" s="304">
        <v>7274.5551069083722</v>
      </c>
      <c r="H39" s="305"/>
      <c r="I39" s="306"/>
      <c r="J39" s="306">
        <f>E39*Prix!E$73/Prix!E41</f>
        <v>13325.378142440681</v>
      </c>
      <c r="K39" s="306">
        <f>F39*Prix!F$73/Prix!F41</f>
        <v>13325.378142440681</v>
      </c>
      <c r="L39" s="304">
        <f>G39*Prix!G$73/Prix!G41</f>
        <v>13325.378142440681</v>
      </c>
      <c r="M39" s="111"/>
      <c r="N39" s="96"/>
      <c r="O39" s="96">
        <f t="shared" si="1"/>
        <v>9.4232341595663849E-2</v>
      </c>
      <c r="P39" s="96">
        <f t="shared" si="2"/>
        <v>9.4232341595663849E-2</v>
      </c>
      <c r="Q39" s="112">
        <f t="shared" si="3"/>
        <v>9.4232341595663849E-2</v>
      </c>
      <c r="R39" s="107"/>
      <c r="S39" s="96"/>
      <c r="T39" s="96">
        <f t="shared" si="4"/>
        <v>1.8802538563744919E-2</v>
      </c>
      <c r="U39" s="96">
        <f t="shared" si="5"/>
        <v>1.8802538563744919E-2</v>
      </c>
      <c r="V39" s="97">
        <f t="shared" si="6"/>
        <v>1.8802538563744919E-2</v>
      </c>
      <c r="W39" s="90"/>
      <c r="X39" s="254"/>
    </row>
    <row r="40" spans="2:24" ht="15" customHeight="1" x14ac:dyDescent="0.2">
      <c r="B40" s="103">
        <v>1985</v>
      </c>
      <c r="C40" s="105"/>
      <c r="D40" s="95"/>
      <c r="E40" s="306">
        <v>7867.8242795776314</v>
      </c>
      <c r="F40" s="303">
        <v>7867.8242795776314</v>
      </c>
      <c r="G40" s="304">
        <v>7867.8242795776314</v>
      </c>
      <c r="H40" s="305"/>
      <c r="I40" s="306"/>
      <c r="J40" s="306">
        <f>E40*Prix!E$73/Prix!E42</f>
        <v>13620.159604770817</v>
      </c>
      <c r="K40" s="306">
        <f>F40*Prix!F$73/Prix!F42</f>
        <v>13620.159604770817</v>
      </c>
      <c r="L40" s="304">
        <f>G40*Prix!G$73/Prix!G42</f>
        <v>13620.159604770817</v>
      </c>
      <c r="M40" s="111"/>
      <c r="N40" s="96"/>
      <c r="O40" s="96">
        <f t="shared" si="1"/>
        <v>8.1554014499918281E-2</v>
      </c>
      <c r="P40" s="96">
        <f t="shared" si="2"/>
        <v>8.1554014499918281E-2</v>
      </c>
      <c r="Q40" s="112">
        <f t="shared" si="3"/>
        <v>8.1554014499918281E-2</v>
      </c>
      <c r="R40" s="107"/>
      <c r="S40" s="96"/>
      <c r="T40" s="96">
        <f t="shared" si="4"/>
        <v>2.2121808415422883E-2</v>
      </c>
      <c r="U40" s="96">
        <f t="shared" si="5"/>
        <v>2.2121808415422883E-2</v>
      </c>
      <c r="V40" s="97">
        <f t="shared" si="6"/>
        <v>2.2121808415422883E-2</v>
      </c>
      <c r="W40" s="90"/>
      <c r="X40" s="254"/>
    </row>
    <row r="41" spans="2:24" ht="15" customHeight="1" x14ac:dyDescent="0.2">
      <c r="B41" s="103">
        <v>1986</v>
      </c>
      <c r="C41" s="105"/>
      <c r="D41" s="95"/>
      <c r="E41" s="306">
        <v>8201.8258589076831</v>
      </c>
      <c r="F41" s="303">
        <v>8201.8258589076831</v>
      </c>
      <c r="G41" s="304">
        <v>8201.8258589076831</v>
      </c>
      <c r="H41" s="305"/>
      <c r="I41" s="306"/>
      <c r="J41" s="306">
        <f>E41*Prix!E$73/Prix!E43</f>
        <v>13830.313323436658</v>
      </c>
      <c r="K41" s="306">
        <f>F41*Prix!F$73/Prix!F43</f>
        <v>13830.313323436658</v>
      </c>
      <c r="L41" s="304">
        <f>G41*Prix!G$73/Prix!G43</f>
        <v>13830.313323436658</v>
      </c>
      <c r="M41" s="111"/>
      <c r="N41" s="96"/>
      <c r="O41" s="96">
        <f t="shared" si="1"/>
        <v>4.2451580953201118E-2</v>
      </c>
      <c r="P41" s="96">
        <f t="shared" si="2"/>
        <v>4.2451580953201118E-2</v>
      </c>
      <c r="Q41" s="112">
        <f t="shared" si="3"/>
        <v>4.2451580953201118E-2</v>
      </c>
      <c r="R41" s="107"/>
      <c r="S41" s="96"/>
      <c r="T41" s="96">
        <f t="shared" si="4"/>
        <v>1.5429607637801102E-2</v>
      </c>
      <c r="U41" s="96">
        <f t="shared" si="5"/>
        <v>1.5429607637801102E-2</v>
      </c>
      <c r="V41" s="97">
        <f t="shared" si="6"/>
        <v>1.5429607637801102E-2</v>
      </c>
      <c r="W41" s="90"/>
      <c r="X41" s="254"/>
    </row>
    <row r="42" spans="2:24" ht="15" customHeight="1" x14ac:dyDescent="0.2">
      <c r="B42" s="103">
        <v>1987</v>
      </c>
      <c r="C42" s="105"/>
      <c r="D42" s="95"/>
      <c r="E42" s="306">
        <v>8533.3202241100807</v>
      </c>
      <c r="F42" s="303">
        <v>8533.3202241100807</v>
      </c>
      <c r="G42" s="304">
        <v>8533.3202241100807</v>
      </c>
      <c r="H42" s="305"/>
      <c r="I42" s="306"/>
      <c r="J42" s="306">
        <f>E42*Prix!E$73/Prix!E44</f>
        <v>13950.196149662988</v>
      </c>
      <c r="K42" s="306">
        <f>F42*Prix!F$73/Prix!F44</f>
        <v>13950.196149662988</v>
      </c>
      <c r="L42" s="304">
        <f>G42*Prix!G$73/Prix!G44</f>
        <v>13950.196149662988</v>
      </c>
      <c r="M42" s="111"/>
      <c r="N42" s="96"/>
      <c r="O42" s="96">
        <f t="shared" si="1"/>
        <v>4.0417142585680965E-2</v>
      </c>
      <c r="P42" s="96">
        <f t="shared" si="2"/>
        <v>4.0417142585680965E-2</v>
      </c>
      <c r="Q42" s="112">
        <f t="shared" si="3"/>
        <v>4.0417142585680965E-2</v>
      </c>
      <c r="R42" s="107"/>
      <c r="S42" s="96"/>
      <c r="T42" s="96">
        <f t="shared" si="4"/>
        <v>8.6681207737484556E-3</v>
      </c>
      <c r="U42" s="96">
        <f t="shared" si="5"/>
        <v>8.6681207737484556E-3</v>
      </c>
      <c r="V42" s="97">
        <f t="shared" si="6"/>
        <v>8.6681207737484556E-3</v>
      </c>
      <c r="W42" s="90"/>
      <c r="X42" s="254"/>
    </row>
    <row r="43" spans="2:24" ht="15" customHeight="1" x14ac:dyDescent="0.2">
      <c r="B43" s="103">
        <v>1988</v>
      </c>
      <c r="C43" s="105"/>
      <c r="D43" s="95"/>
      <c r="E43" s="306">
        <v>8766.4106931039605</v>
      </c>
      <c r="F43" s="303">
        <v>8766.4106931039605</v>
      </c>
      <c r="G43" s="304">
        <v>8766.4106931039605</v>
      </c>
      <c r="H43" s="305"/>
      <c r="I43" s="306"/>
      <c r="J43" s="306">
        <f>E43*Prix!E$73/Prix!E45</f>
        <v>13955.49059645884</v>
      </c>
      <c r="K43" s="306">
        <f>F43*Prix!F$73/Prix!F45</f>
        <v>13955.49059645884</v>
      </c>
      <c r="L43" s="304">
        <f>G43*Prix!G$73/Prix!G45</f>
        <v>13955.49059645884</v>
      </c>
      <c r="M43" s="111"/>
      <c r="N43" s="96"/>
      <c r="O43" s="96">
        <f t="shared" si="1"/>
        <v>2.7315331298045642E-2</v>
      </c>
      <c r="P43" s="96">
        <f t="shared" si="2"/>
        <v>2.7315331298045642E-2</v>
      </c>
      <c r="Q43" s="112">
        <f t="shared" si="3"/>
        <v>2.7315331298045642E-2</v>
      </c>
      <c r="R43" s="107"/>
      <c r="S43" s="96"/>
      <c r="T43" s="96">
        <f t="shared" si="4"/>
        <v>3.7952489979709014E-4</v>
      </c>
      <c r="U43" s="96">
        <f t="shared" si="5"/>
        <v>3.7952489979709014E-4</v>
      </c>
      <c r="V43" s="97">
        <f t="shared" si="6"/>
        <v>3.7952489979709014E-4</v>
      </c>
      <c r="W43" s="90"/>
      <c r="X43" s="254"/>
    </row>
    <row r="44" spans="2:24" ht="15" customHeight="1" x14ac:dyDescent="0.2">
      <c r="B44" s="103">
        <v>1989</v>
      </c>
      <c r="C44" s="105"/>
      <c r="D44" s="95"/>
      <c r="E44" s="306">
        <v>9132.8662727036008</v>
      </c>
      <c r="F44" s="303">
        <v>9132.8662727036008</v>
      </c>
      <c r="G44" s="304">
        <v>9132.8662727036008</v>
      </c>
      <c r="H44" s="305"/>
      <c r="I44" s="306"/>
      <c r="J44" s="306">
        <f>E44*Prix!E$73/Prix!E46</f>
        <v>14032.677042936299</v>
      </c>
      <c r="K44" s="306">
        <f>F44*Prix!F$73/Prix!F46</f>
        <v>14032.677042936299</v>
      </c>
      <c r="L44" s="304">
        <f>G44*Prix!G$73/Prix!G46</f>
        <v>14032.677042936299</v>
      </c>
      <c r="M44" s="111"/>
      <c r="N44" s="96"/>
      <c r="O44" s="96">
        <f t="shared" si="1"/>
        <v>4.1802237247213325E-2</v>
      </c>
      <c r="P44" s="96">
        <f t="shared" si="2"/>
        <v>4.1802237247213325E-2</v>
      </c>
      <c r="Q44" s="112">
        <f t="shared" si="3"/>
        <v>4.1802237247213325E-2</v>
      </c>
      <c r="R44" s="107"/>
      <c r="S44" s="96"/>
      <c r="T44" s="96">
        <f t="shared" si="4"/>
        <v>5.5309016866125216E-3</v>
      </c>
      <c r="U44" s="96">
        <f t="shared" si="5"/>
        <v>5.5309016866125216E-3</v>
      </c>
      <c r="V44" s="97">
        <f t="shared" si="6"/>
        <v>5.5309016866125216E-3</v>
      </c>
      <c r="W44" s="90"/>
      <c r="X44" s="254"/>
    </row>
    <row r="45" spans="2:24" ht="15" customHeight="1" x14ac:dyDescent="0.2">
      <c r="B45" s="103">
        <v>1990</v>
      </c>
      <c r="C45" s="105"/>
      <c r="D45" s="95"/>
      <c r="E45" s="306">
        <v>9524.2711971117569</v>
      </c>
      <c r="F45" s="303">
        <v>9524.2711971117569</v>
      </c>
      <c r="G45" s="304">
        <v>9524.2711971117569</v>
      </c>
      <c r="H45" s="305"/>
      <c r="I45" s="306"/>
      <c r="J45" s="306">
        <f>E45*Prix!E$73/Prix!E47</f>
        <v>14156.401906923677</v>
      </c>
      <c r="K45" s="306">
        <f>F45*Prix!F$73/Prix!F47</f>
        <v>14156.401906923677</v>
      </c>
      <c r="L45" s="304">
        <f>G45*Prix!G$73/Prix!G47</f>
        <v>14156.401906923677</v>
      </c>
      <c r="M45" s="111"/>
      <c r="N45" s="96"/>
      <c r="O45" s="96">
        <f t="shared" si="1"/>
        <v>4.2856745376639527E-2</v>
      </c>
      <c r="P45" s="96">
        <f t="shared" si="2"/>
        <v>4.2856745376639527E-2</v>
      </c>
      <c r="Q45" s="112">
        <f t="shared" si="3"/>
        <v>4.2856745376639527E-2</v>
      </c>
      <c r="R45" s="107"/>
      <c r="S45" s="96"/>
      <c r="T45" s="96">
        <f t="shared" si="4"/>
        <v>8.8169109578173366E-3</v>
      </c>
      <c r="U45" s="96">
        <f t="shared" si="5"/>
        <v>8.8169109578173366E-3</v>
      </c>
      <c r="V45" s="97">
        <f t="shared" si="6"/>
        <v>8.8169109578173366E-3</v>
      </c>
      <c r="W45" s="90"/>
      <c r="X45" s="254"/>
    </row>
    <row r="46" spans="2:24" ht="15" customHeight="1" x14ac:dyDescent="0.2">
      <c r="B46" s="103">
        <v>1991</v>
      </c>
      <c r="C46" s="105"/>
      <c r="D46" s="95"/>
      <c r="E46" s="306">
        <v>9986.9961990700976</v>
      </c>
      <c r="F46" s="303">
        <v>9986.9961990700976</v>
      </c>
      <c r="G46" s="304">
        <v>9986.9961990700976</v>
      </c>
      <c r="H46" s="305"/>
      <c r="I46" s="306"/>
      <c r="J46" s="306">
        <f>E46*Prix!E$73/Prix!E48</f>
        <v>14374.960908374174</v>
      </c>
      <c r="K46" s="306">
        <f>F46*Prix!F$73/Prix!F48</f>
        <v>14374.960908374174</v>
      </c>
      <c r="L46" s="304">
        <f>G46*Prix!G$73/Prix!G48</f>
        <v>14374.960908374174</v>
      </c>
      <c r="M46" s="111"/>
      <c r="N46" s="96"/>
      <c r="O46" s="96">
        <f t="shared" si="1"/>
        <v>4.8583770073521437E-2</v>
      </c>
      <c r="P46" s="96">
        <f t="shared" si="2"/>
        <v>4.8583770073521437E-2</v>
      </c>
      <c r="Q46" s="112">
        <f t="shared" si="3"/>
        <v>4.8583770073521437E-2</v>
      </c>
      <c r="R46" s="107"/>
      <c r="S46" s="96"/>
      <c r="T46" s="96">
        <f t="shared" si="4"/>
        <v>1.5438880789588438E-2</v>
      </c>
      <c r="U46" s="96">
        <f t="shared" si="5"/>
        <v>1.5438880789588438E-2</v>
      </c>
      <c r="V46" s="97">
        <f t="shared" si="6"/>
        <v>1.5438880789588438E-2</v>
      </c>
      <c r="W46" s="90"/>
      <c r="X46" s="254"/>
    </row>
    <row r="47" spans="2:24" ht="15" customHeight="1" x14ac:dyDescent="0.2">
      <c r="B47" s="103">
        <v>1992</v>
      </c>
      <c r="C47" s="105"/>
      <c r="D47" s="95"/>
      <c r="E47" s="306">
        <v>10381.966710782748</v>
      </c>
      <c r="F47" s="303">
        <v>10381.966710782748</v>
      </c>
      <c r="G47" s="304">
        <v>10381.966710782748</v>
      </c>
      <c r="H47" s="305"/>
      <c r="I47" s="306"/>
      <c r="J47" s="306">
        <f>E47*Prix!E$73/Prix!E49</f>
        <v>14607.66046469404</v>
      </c>
      <c r="K47" s="306">
        <f>F47*Prix!F$73/Prix!F49</f>
        <v>14607.66046469404</v>
      </c>
      <c r="L47" s="304">
        <f>G47*Prix!G$73/Prix!G49</f>
        <v>14607.66046469404</v>
      </c>
      <c r="M47" s="111"/>
      <c r="N47" s="96"/>
      <c r="O47" s="96">
        <f t="shared" si="1"/>
        <v>3.9548479226358957E-2</v>
      </c>
      <c r="P47" s="96">
        <f t="shared" si="2"/>
        <v>3.9548479226358957E-2</v>
      </c>
      <c r="Q47" s="112">
        <f t="shared" si="3"/>
        <v>3.9548479226358957E-2</v>
      </c>
      <c r="R47" s="107"/>
      <c r="S47" s="96"/>
      <c r="T47" s="96">
        <f t="shared" si="4"/>
        <v>1.6187839243744007E-2</v>
      </c>
      <c r="U47" s="96">
        <f t="shared" si="5"/>
        <v>1.6187839243744007E-2</v>
      </c>
      <c r="V47" s="97">
        <f t="shared" si="6"/>
        <v>1.6187839243744007E-2</v>
      </c>
      <c r="W47" s="90"/>
      <c r="X47" s="254"/>
    </row>
    <row r="48" spans="2:24" ht="15" customHeight="1" x14ac:dyDescent="0.2">
      <c r="B48" s="103">
        <v>1993</v>
      </c>
      <c r="C48" s="105"/>
      <c r="D48" s="95"/>
      <c r="E48" s="306">
        <v>10650.222098378861</v>
      </c>
      <c r="F48" s="303">
        <v>10650.222098378861</v>
      </c>
      <c r="G48" s="304">
        <v>10650.222098378861</v>
      </c>
      <c r="H48" s="305"/>
      <c r="I48" s="306"/>
      <c r="J48" s="306">
        <f>E48*Prix!E$73/Prix!E50</f>
        <v>14675.918154272274</v>
      </c>
      <c r="K48" s="306">
        <f>F48*Prix!F$73/Prix!F50</f>
        <v>14675.918154272274</v>
      </c>
      <c r="L48" s="304">
        <f>G48*Prix!G$73/Prix!G50</f>
        <v>14675.918154272274</v>
      </c>
      <c r="M48" s="111"/>
      <c r="N48" s="96"/>
      <c r="O48" s="96">
        <f t="shared" si="1"/>
        <v>2.5838590612846213E-2</v>
      </c>
      <c r="P48" s="96">
        <f t="shared" si="2"/>
        <v>2.5838590612846213E-2</v>
      </c>
      <c r="Q48" s="112">
        <f t="shared" si="3"/>
        <v>2.5838590612846213E-2</v>
      </c>
      <c r="R48" s="107"/>
      <c r="S48" s="96"/>
      <c r="T48" s="96">
        <f t="shared" si="4"/>
        <v>4.6727324846582707E-3</v>
      </c>
      <c r="U48" s="96">
        <f t="shared" si="5"/>
        <v>4.6727324846582707E-3</v>
      </c>
      <c r="V48" s="97">
        <f t="shared" si="6"/>
        <v>4.6727324846582707E-3</v>
      </c>
      <c r="W48" s="90"/>
      <c r="X48" s="254"/>
    </row>
    <row r="49" spans="2:24" ht="15" customHeight="1" x14ac:dyDescent="0.2">
      <c r="B49" s="103">
        <v>1994</v>
      </c>
      <c r="C49" s="105"/>
      <c r="D49" s="95"/>
      <c r="E49" s="306">
        <v>10882.046231688968</v>
      </c>
      <c r="F49" s="303">
        <v>10882.046231688968</v>
      </c>
      <c r="G49" s="304">
        <v>10882.046231688968</v>
      </c>
      <c r="H49" s="305"/>
      <c r="I49" s="306"/>
      <c r="J49" s="306">
        <f>E49*Prix!E$73/Prix!E51</f>
        <v>14751.872685935057</v>
      </c>
      <c r="K49" s="306">
        <f>F49*Prix!F$73/Prix!F51</f>
        <v>14751.872685935057</v>
      </c>
      <c r="L49" s="304">
        <f>G49*Prix!G$73/Prix!G51</f>
        <v>14751.872685935057</v>
      </c>
      <c r="M49" s="111"/>
      <c r="N49" s="96"/>
      <c r="O49" s="96">
        <f t="shared" si="1"/>
        <v>2.1767070317284309E-2</v>
      </c>
      <c r="P49" s="96">
        <f t="shared" si="2"/>
        <v>2.1767070317284309E-2</v>
      </c>
      <c r="Q49" s="112">
        <f t="shared" si="3"/>
        <v>2.1767070317284309E-2</v>
      </c>
      <c r="R49" s="107"/>
      <c r="S49" s="96"/>
      <c r="T49" s="96">
        <f t="shared" si="4"/>
        <v>5.1754534785730666E-3</v>
      </c>
      <c r="U49" s="96">
        <f t="shared" si="5"/>
        <v>5.1754534785730666E-3</v>
      </c>
      <c r="V49" s="97">
        <f t="shared" si="6"/>
        <v>5.1754534785730666E-3</v>
      </c>
      <c r="W49" s="90"/>
      <c r="X49" s="254"/>
    </row>
    <row r="50" spans="2:24" ht="15" customHeight="1" x14ac:dyDescent="0.2">
      <c r="B50" s="103">
        <v>1995</v>
      </c>
      <c r="C50" s="105"/>
      <c r="D50" s="95"/>
      <c r="E50" s="306">
        <v>11215.277012081126</v>
      </c>
      <c r="F50" s="303">
        <v>11215.277012081126</v>
      </c>
      <c r="G50" s="304">
        <v>11215.277012081126</v>
      </c>
      <c r="H50" s="305"/>
      <c r="I50" s="306"/>
      <c r="J50" s="306">
        <f>E50*Prix!E$73/Prix!E52</f>
        <v>14920.935605183098</v>
      </c>
      <c r="K50" s="306">
        <f>F50*Prix!F$73/Prix!F52</f>
        <v>14920.935605183098</v>
      </c>
      <c r="L50" s="304">
        <f>G50*Prix!G$73/Prix!G52</f>
        <v>14920.935605183098</v>
      </c>
      <c r="M50" s="111"/>
      <c r="N50" s="96"/>
      <c r="O50" s="96">
        <f t="shared" si="1"/>
        <v>3.0622069902788596E-2</v>
      </c>
      <c r="P50" s="96">
        <f t="shared" si="2"/>
        <v>3.0622069902788596E-2</v>
      </c>
      <c r="Q50" s="112">
        <f t="shared" si="3"/>
        <v>3.0622069902788596E-2</v>
      </c>
      <c r="R50" s="107"/>
      <c r="S50" s="96"/>
      <c r="T50" s="96">
        <f t="shared" si="4"/>
        <v>1.1460437793042511E-2</v>
      </c>
      <c r="U50" s="96">
        <f t="shared" si="5"/>
        <v>1.1460437793042511E-2</v>
      </c>
      <c r="V50" s="97">
        <f t="shared" si="6"/>
        <v>1.1460437793042511E-2</v>
      </c>
      <c r="W50" s="90"/>
      <c r="X50" s="254"/>
    </row>
    <row r="51" spans="2:24" ht="15" customHeight="1" x14ac:dyDescent="0.2">
      <c r="B51" s="103">
        <v>1996</v>
      </c>
      <c r="C51" s="105"/>
      <c r="D51" s="95"/>
      <c r="E51" s="306">
        <v>11615.659732993792</v>
      </c>
      <c r="F51" s="303">
        <v>11615.659732993792</v>
      </c>
      <c r="G51" s="304">
        <v>11615.659732993792</v>
      </c>
      <c r="H51" s="305"/>
      <c r="I51" s="306"/>
      <c r="J51" s="306">
        <f>E51*Prix!E$73/Prix!E53</f>
        <v>15151.781146501538</v>
      </c>
      <c r="K51" s="306">
        <f>F51*Prix!F$73/Prix!F53</f>
        <v>15151.781146501538</v>
      </c>
      <c r="L51" s="304">
        <f>G51*Prix!G$73/Prix!G53</f>
        <v>15151.781146501538</v>
      </c>
      <c r="M51" s="111"/>
      <c r="N51" s="96"/>
      <c r="O51" s="96">
        <f t="shared" si="1"/>
        <v>3.5699762072873842E-2</v>
      </c>
      <c r="P51" s="96">
        <f t="shared" si="2"/>
        <v>3.5699762072873842E-2</v>
      </c>
      <c r="Q51" s="112">
        <f t="shared" si="3"/>
        <v>3.5699762072873842E-2</v>
      </c>
      <c r="R51" s="107"/>
      <c r="S51" s="96"/>
      <c r="T51" s="96">
        <f t="shared" si="4"/>
        <v>1.5471251094887783E-2</v>
      </c>
      <c r="U51" s="96">
        <f t="shared" si="5"/>
        <v>1.5471251094887783E-2</v>
      </c>
      <c r="V51" s="97">
        <f t="shared" si="6"/>
        <v>1.5471251094887783E-2</v>
      </c>
      <c r="W51" s="90"/>
      <c r="X51" s="254"/>
    </row>
    <row r="52" spans="2:24" ht="15" customHeight="1" x14ac:dyDescent="0.2">
      <c r="B52" s="103">
        <v>1997</v>
      </c>
      <c r="C52" s="105"/>
      <c r="D52" s="95"/>
      <c r="E52" s="306">
        <v>11957.403923549029</v>
      </c>
      <c r="F52" s="303">
        <v>11957.403923549029</v>
      </c>
      <c r="G52" s="304">
        <v>11957.403923549029</v>
      </c>
      <c r="H52" s="305"/>
      <c r="I52" s="306"/>
      <c r="J52" s="306">
        <f>E52*Prix!E$73/Prix!E54</f>
        <v>15416.894788431684</v>
      </c>
      <c r="K52" s="306">
        <f>F52*Prix!F$73/Prix!F54</f>
        <v>15416.894788431684</v>
      </c>
      <c r="L52" s="304">
        <f>G52*Prix!G$73/Prix!G54</f>
        <v>15416.894788431684</v>
      </c>
      <c r="M52" s="111"/>
      <c r="N52" s="96"/>
      <c r="O52" s="96">
        <f t="shared" si="1"/>
        <v>2.9420988425179706E-2</v>
      </c>
      <c r="P52" s="96">
        <f t="shared" si="2"/>
        <v>2.9420988425179706E-2</v>
      </c>
      <c r="Q52" s="112">
        <f t="shared" si="3"/>
        <v>2.9420988425179706E-2</v>
      </c>
      <c r="R52" s="107"/>
      <c r="S52" s="96"/>
      <c r="T52" s="96">
        <f t="shared" si="4"/>
        <v>1.7497193192455684E-2</v>
      </c>
      <c r="U52" s="96">
        <f t="shared" si="5"/>
        <v>1.7497193192455684E-2</v>
      </c>
      <c r="V52" s="97">
        <f t="shared" si="6"/>
        <v>1.7497193192455684E-2</v>
      </c>
      <c r="W52" s="90"/>
      <c r="X52" s="254"/>
    </row>
    <row r="53" spans="2:24" ht="15" customHeight="1" x14ac:dyDescent="0.2">
      <c r="B53" s="103">
        <v>1998</v>
      </c>
      <c r="C53" s="105"/>
      <c r="D53" s="95"/>
      <c r="E53" s="306">
        <v>12313.563854764032</v>
      </c>
      <c r="F53" s="303">
        <v>12313.563854764032</v>
      </c>
      <c r="G53" s="304">
        <v>12313.563854764032</v>
      </c>
      <c r="H53" s="305"/>
      <c r="I53" s="306"/>
      <c r="J53" s="306">
        <f>E53*Prix!E$73/Prix!E55</f>
        <v>15774.588580182362</v>
      </c>
      <c r="K53" s="306">
        <f>F53*Prix!F$73/Prix!F55</f>
        <v>15774.588580182362</v>
      </c>
      <c r="L53" s="304">
        <f>G53*Prix!G$73/Prix!G55</f>
        <v>15774.588580182362</v>
      </c>
      <c r="M53" s="111"/>
      <c r="N53" s="96"/>
      <c r="O53" s="96">
        <f t="shared" si="1"/>
        <v>2.9785723848767764E-2</v>
      </c>
      <c r="P53" s="96">
        <f t="shared" si="2"/>
        <v>2.9785723848767764E-2</v>
      </c>
      <c r="Q53" s="112">
        <f t="shared" si="3"/>
        <v>2.9785723848767764E-2</v>
      </c>
      <c r="R53" s="107"/>
      <c r="S53" s="96"/>
      <c r="T53" s="96">
        <f t="shared" si="4"/>
        <v>2.3201416151524823E-2</v>
      </c>
      <c r="U53" s="96">
        <f t="shared" si="5"/>
        <v>2.3201416151524823E-2</v>
      </c>
      <c r="V53" s="97">
        <f t="shared" si="6"/>
        <v>2.3201416151524823E-2</v>
      </c>
      <c r="W53" s="90"/>
      <c r="X53" s="254"/>
    </row>
    <row r="54" spans="2:24" ht="15" customHeight="1" x14ac:dyDescent="0.2">
      <c r="B54" s="103">
        <v>1999</v>
      </c>
      <c r="C54" s="105"/>
      <c r="D54" s="95"/>
      <c r="E54" s="306">
        <v>12512.607857418654</v>
      </c>
      <c r="F54" s="303">
        <v>12512.607857418654</v>
      </c>
      <c r="G54" s="304">
        <v>12512.607857418654</v>
      </c>
      <c r="H54" s="305"/>
      <c r="I54" s="306"/>
      <c r="J54" s="306">
        <f>E54*Prix!E$73/Prix!E56</f>
        <v>15948.003246262098</v>
      </c>
      <c r="K54" s="306">
        <f>F54*Prix!F$73/Prix!F56</f>
        <v>15948.003246262098</v>
      </c>
      <c r="L54" s="304">
        <f>G54*Prix!G$73/Prix!G56</f>
        <v>15948.003246262098</v>
      </c>
      <c r="M54" s="111"/>
      <c r="N54" s="96"/>
      <c r="O54" s="96">
        <f t="shared" si="1"/>
        <v>1.6164613673369077E-2</v>
      </c>
      <c r="P54" s="96">
        <f t="shared" si="2"/>
        <v>1.6164613673369077E-2</v>
      </c>
      <c r="Q54" s="112">
        <f t="shared" si="3"/>
        <v>1.6164613673369077E-2</v>
      </c>
      <c r="R54" s="107"/>
      <c r="S54" s="96"/>
      <c r="T54" s="96">
        <f t="shared" si="4"/>
        <v>1.0993292484191786E-2</v>
      </c>
      <c r="U54" s="96">
        <f t="shared" si="5"/>
        <v>1.0993292484191786E-2</v>
      </c>
      <c r="V54" s="97">
        <f t="shared" si="6"/>
        <v>1.0993292484191786E-2</v>
      </c>
      <c r="W54" s="90"/>
      <c r="X54" s="254"/>
    </row>
    <row r="55" spans="2:24" ht="15" customHeight="1" x14ac:dyDescent="0.2">
      <c r="B55" s="103">
        <v>2000</v>
      </c>
      <c r="C55" s="105"/>
      <c r="D55" s="95"/>
      <c r="E55" s="306">
        <v>12791.320662587415</v>
      </c>
      <c r="F55" s="303">
        <v>12791.320662587415</v>
      </c>
      <c r="G55" s="304">
        <v>12791.320662587415</v>
      </c>
      <c r="H55" s="305"/>
      <c r="I55" s="306"/>
      <c r="J55" s="306">
        <f>E55*Prix!E$73/Prix!E57</f>
        <v>16037.978773191582</v>
      </c>
      <c r="K55" s="306">
        <f>F55*Prix!F$73/Prix!F57</f>
        <v>16037.978773191582</v>
      </c>
      <c r="L55" s="304">
        <f>G55*Prix!G$73/Prix!G57</f>
        <v>16037.978773191582</v>
      </c>
      <c r="M55" s="111"/>
      <c r="N55" s="96"/>
      <c r="O55" s="96">
        <f t="shared" si="1"/>
        <v>2.2274557657739891E-2</v>
      </c>
      <c r="P55" s="96">
        <f t="shared" si="2"/>
        <v>2.2274557657739891E-2</v>
      </c>
      <c r="Q55" s="112">
        <f t="shared" si="3"/>
        <v>2.2274557657739891E-2</v>
      </c>
      <c r="R55" s="107"/>
      <c r="S55" s="96"/>
      <c r="T55" s="96">
        <f t="shared" si="4"/>
        <v>5.6418051551734294E-3</v>
      </c>
      <c r="U55" s="96">
        <f t="shared" si="5"/>
        <v>5.6418051551734294E-3</v>
      </c>
      <c r="V55" s="97">
        <f t="shared" si="6"/>
        <v>5.6418051551734294E-3</v>
      </c>
      <c r="W55" s="90"/>
      <c r="X55" s="254"/>
    </row>
    <row r="56" spans="2:24" ht="15" customHeight="1" x14ac:dyDescent="0.2">
      <c r="B56" s="103">
        <v>2001</v>
      </c>
      <c r="C56" s="105"/>
      <c r="D56" s="95"/>
      <c r="E56" s="306">
        <v>13256.132371356369</v>
      </c>
      <c r="F56" s="303">
        <v>13256.132371356369</v>
      </c>
      <c r="G56" s="304">
        <v>13256.132371356369</v>
      </c>
      <c r="H56" s="305"/>
      <c r="I56" s="306"/>
      <c r="J56" s="306">
        <f>E56*Prix!E$73/Prix!E58</f>
        <v>16354.671686730064</v>
      </c>
      <c r="K56" s="306">
        <f>F56*Prix!F$73/Prix!F58</f>
        <v>16354.671686730064</v>
      </c>
      <c r="L56" s="304">
        <f>G56*Prix!G$73/Prix!G58</f>
        <v>16354.671686730064</v>
      </c>
      <c r="M56" s="111"/>
      <c r="N56" s="96"/>
      <c r="O56" s="96">
        <f t="shared" si="1"/>
        <v>3.6338054609830417E-2</v>
      </c>
      <c r="P56" s="96">
        <f t="shared" si="2"/>
        <v>3.6338054609830417E-2</v>
      </c>
      <c r="Q56" s="112">
        <f t="shared" si="3"/>
        <v>3.6338054609830417E-2</v>
      </c>
      <c r="R56" s="107"/>
      <c r="S56" s="96"/>
      <c r="T56" s="96">
        <f t="shared" si="4"/>
        <v>1.9746435508934068E-2</v>
      </c>
      <c r="U56" s="96">
        <f t="shared" si="5"/>
        <v>1.9746435508934068E-2</v>
      </c>
      <c r="V56" s="97">
        <f t="shared" si="6"/>
        <v>1.9746435508934068E-2</v>
      </c>
      <c r="W56" s="90"/>
      <c r="X56" s="254"/>
    </row>
    <row r="57" spans="2:24" ht="15" customHeight="1" x14ac:dyDescent="0.2">
      <c r="B57" s="103">
        <v>2002</v>
      </c>
      <c r="C57" s="105"/>
      <c r="D57" s="95"/>
      <c r="E57" s="306">
        <v>13690.333479452052</v>
      </c>
      <c r="F57" s="303">
        <v>13690.333479452052</v>
      </c>
      <c r="G57" s="304">
        <v>13690.333479452052</v>
      </c>
      <c r="H57" s="305"/>
      <c r="I57" s="306"/>
      <c r="J57" s="306">
        <f>E57*Prix!E$73/Prix!E59</f>
        <v>16563.980772602739</v>
      </c>
      <c r="K57" s="306">
        <f>F57*Prix!F$73/Prix!F59</f>
        <v>16563.980772602739</v>
      </c>
      <c r="L57" s="304">
        <f>G57*Prix!G$73/Prix!G59</f>
        <v>16563.980772602739</v>
      </c>
      <c r="M57" s="111"/>
      <c r="N57" s="96"/>
      <c r="O57" s="96">
        <f t="shared" si="1"/>
        <v>3.2754735388272005E-2</v>
      </c>
      <c r="P57" s="96">
        <f t="shared" si="2"/>
        <v>3.2754735388272005E-2</v>
      </c>
      <c r="Q57" s="112">
        <f t="shared" si="3"/>
        <v>3.2754735388272005E-2</v>
      </c>
      <c r="R57" s="107"/>
      <c r="S57" s="96"/>
      <c r="T57" s="96">
        <f t="shared" si="4"/>
        <v>1.2798122144054069E-2</v>
      </c>
      <c r="U57" s="96">
        <f t="shared" si="5"/>
        <v>1.2798122144054069E-2</v>
      </c>
      <c r="V57" s="97">
        <f t="shared" si="6"/>
        <v>1.2798122144054069E-2</v>
      </c>
      <c r="W57" s="90"/>
      <c r="X57" s="254"/>
    </row>
    <row r="58" spans="2:24" ht="15" customHeight="1" x14ac:dyDescent="0.2">
      <c r="B58" s="103">
        <v>2003</v>
      </c>
      <c r="C58" s="105"/>
      <c r="D58" s="95"/>
      <c r="E58" s="306">
        <v>14219.280328767123</v>
      </c>
      <c r="F58" s="303">
        <v>14219.280328767123</v>
      </c>
      <c r="G58" s="304">
        <v>14219.280328767123</v>
      </c>
      <c r="H58" s="305"/>
      <c r="I58" s="306"/>
      <c r="J58" s="306">
        <f>E58*Prix!E$73/Prix!E60</f>
        <v>16857.840276164385</v>
      </c>
      <c r="K58" s="306">
        <f>F58*Prix!F$73/Prix!F60</f>
        <v>16857.840276164385</v>
      </c>
      <c r="L58" s="304">
        <f>G58*Prix!G$73/Prix!G60</f>
        <v>16857.840276164385</v>
      </c>
      <c r="M58" s="111"/>
      <c r="N58" s="96"/>
      <c r="O58" s="96">
        <f t="shared" si="1"/>
        <v>3.8636520440423983E-2</v>
      </c>
      <c r="P58" s="96">
        <f t="shared" si="2"/>
        <v>3.8636520440423983E-2</v>
      </c>
      <c r="Q58" s="112">
        <f t="shared" si="3"/>
        <v>3.8636520440423983E-2</v>
      </c>
      <c r="R58" s="107"/>
      <c r="S58" s="96"/>
      <c r="T58" s="96">
        <f t="shared" si="4"/>
        <v>1.7740874467066403E-2</v>
      </c>
      <c r="U58" s="96">
        <f t="shared" si="5"/>
        <v>1.7740874467066403E-2</v>
      </c>
      <c r="V58" s="97">
        <f t="shared" si="6"/>
        <v>1.7740874467066403E-2</v>
      </c>
      <c r="W58" s="90"/>
      <c r="X58" s="254"/>
    </row>
    <row r="59" spans="2:24" ht="15" customHeight="1" x14ac:dyDescent="0.2">
      <c r="B59" s="103">
        <v>2004</v>
      </c>
      <c r="C59" s="105"/>
      <c r="D59" s="95"/>
      <c r="E59" s="306">
        <v>14496.380983606559</v>
      </c>
      <c r="F59" s="303">
        <v>14496.380983606559</v>
      </c>
      <c r="G59" s="304">
        <v>14496.380983606559</v>
      </c>
      <c r="H59" s="305"/>
      <c r="I59" s="306"/>
      <c r="J59" s="306">
        <f>E59*Prix!E$73/Prix!E61</f>
        <v>16827.89625652034</v>
      </c>
      <c r="K59" s="306">
        <f>F59*Prix!F$73/Prix!F61</f>
        <v>16827.89625652034</v>
      </c>
      <c r="L59" s="304">
        <f>G59*Prix!G$73/Prix!G61</f>
        <v>16827.89625652034</v>
      </c>
      <c r="M59" s="111"/>
      <c r="N59" s="96"/>
      <c r="O59" s="96">
        <f t="shared" si="1"/>
        <v>1.9487670854820394E-2</v>
      </c>
      <c r="P59" s="96">
        <f t="shared" si="2"/>
        <v>1.9487670854820394E-2</v>
      </c>
      <c r="Q59" s="112">
        <f t="shared" si="3"/>
        <v>1.9487670854820394E-2</v>
      </c>
      <c r="R59" s="107"/>
      <c r="S59" s="96"/>
      <c r="T59" s="96">
        <f t="shared" si="4"/>
        <v>-1.7762666601119914E-3</v>
      </c>
      <c r="U59" s="96">
        <f t="shared" si="5"/>
        <v>-1.7762666601119914E-3</v>
      </c>
      <c r="V59" s="97">
        <f t="shared" si="6"/>
        <v>-1.7762666601119914E-3</v>
      </c>
      <c r="W59" s="90"/>
      <c r="X59" s="254"/>
    </row>
    <row r="60" spans="2:24" ht="15" customHeight="1" x14ac:dyDescent="0.2">
      <c r="B60" s="103">
        <v>2005</v>
      </c>
      <c r="C60" s="105"/>
      <c r="D60" s="95"/>
      <c r="E60" s="306">
        <v>14777.847707762561</v>
      </c>
      <c r="F60" s="303">
        <v>14777.847707762561</v>
      </c>
      <c r="G60" s="304">
        <v>14777.847707762561</v>
      </c>
      <c r="H60" s="305"/>
      <c r="I60" s="306"/>
      <c r="J60" s="306">
        <f>E60*Prix!E$73/Prix!E62</f>
        <v>16842.375237356697</v>
      </c>
      <c r="K60" s="306">
        <f>F60*Prix!F$73/Prix!F62</f>
        <v>16842.375237356697</v>
      </c>
      <c r="L60" s="304">
        <f>G60*Prix!G$73/Prix!G62</f>
        <v>16842.375237356697</v>
      </c>
      <c r="M60" s="111"/>
      <c r="N60" s="96"/>
      <c r="O60" s="96">
        <f t="shared" si="1"/>
        <v>1.9416344291330434E-2</v>
      </c>
      <c r="P60" s="96">
        <f t="shared" si="2"/>
        <v>1.9416344291330434E-2</v>
      </c>
      <c r="Q60" s="112">
        <f t="shared" si="3"/>
        <v>1.9416344291330434E-2</v>
      </c>
      <c r="R60" s="107"/>
      <c r="S60" s="96"/>
      <c r="T60" s="96">
        <f t="shared" si="4"/>
        <v>8.6041538500380987E-4</v>
      </c>
      <c r="U60" s="96">
        <f t="shared" si="5"/>
        <v>8.6041538500380987E-4</v>
      </c>
      <c r="V60" s="97">
        <f t="shared" si="6"/>
        <v>8.6041538500380987E-4</v>
      </c>
      <c r="W60" s="90"/>
      <c r="X60" s="254"/>
    </row>
    <row r="61" spans="2:24" ht="15" customHeight="1" x14ac:dyDescent="0.2">
      <c r="B61" s="103">
        <v>2006</v>
      </c>
      <c r="C61" s="105"/>
      <c r="D61" s="95"/>
      <c r="E61" s="306">
        <v>14834.795068493149</v>
      </c>
      <c r="F61" s="303">
        <v>14834.795068493149</v>
      </c>
      <c r="G61" s="304">
        <v>14834.795068493149</v>
      </c>
      <c r="H61" s="305"/>
      <c r="I61" s="306"/>
      <c r="J61" s="306">
        <f>E61*Prix!E$73/Prix!E63</f>
        <v>16636.625657244418</v>
      </c>
      <c r="K61" s="306">
        <f>F61*Prix!F$73/Prix!F63</f>
        <v>16636.625657244418</v>
      </c>
      <c r="L61" s="304">
        <f>G61*Prix!G$73/Prix!G63</f>
        <v>16636.625657244418</v>
      </c>
      <c r="M61" s="111"/>
      <c r="N61" s="96"/>
      <c r="O61" s="96">
        <f t="shared" si="1"/>
        <v>3.8535625658582262E-3</v>
      </c>
      <c r="P61" s="96">
        <f t="shared" si="2"/>
        <v>3.8535625658582262E-3</v>
      </c>
      <c r="Q61" s="112">
        <f t="shared" si="3"/>
        <v>3.8535625658582262E-3</v>
      </c>
      <c r="R61" s="107"/>
      <c r="S61" s="96"/>
      <c r="T61" s="96">
        <f t="shared" si="4"/>
        <v>-1.2216185497157306E-2</v>
      </c>
      <c r="U61" s="96">
        <f t="shared" si="5"/>
        <v>-1.2216185497157306E-2</v>
      </c>
      <c r="V61" s="97">
        <f t="shared" si="6"/>
        <v>-1.2216185497157306E-2</v>
      </c>
      <c r="W61" s="90"/>
      <c r="X61" s="254"/>
    </row>
    <row r="62" spans="2:24" ht="15" customHeight="1" x14ac:dyDescent="0.2">
      <c r="B62" s="103">
        <v>2007</v>
      </c>
      <c r="C62" s="105"/>
      <c r="D62" s="95"/>
      <c r="E62" s="306">
        <v>15207.371506849315</v>
      </c>
      <c r="F62" s="303">
        <v>15207.371506849315</v>
      </c>
      <c r="G62" s="304">
        <v>15207.371506849315</v>
      </c>
      <c r="H62" s="305"/>
      <c r="I62" s="306"/>
      <c r="J62" s="306">
        <f>E62*Prix!E$73/Prix!E64</f>
        <v>16804.26293355575</v>
      </c>
      <c r="K62" s="306">
        <f>F62*Prix!F$73/Prix!F64</f>
        <v>16804.26293355575</v>
      </c>
      <c r="L62" s="304">
        <f>G62*Prix!G$73/Prix!G64</f>
        <v>16804.26293355575</v>
      </c>
      <c r="M62" s="111"/>
      <c r="N62" s="96"/>
      <c r="O62" s="96">
        <f t="shared" si="1"/>
        <v>2.5115037763309589E-2</v>
      </c>
      <c r="P62" s="96">
        <f t="shared" si="2"/>
        <v>2.5115037763309589E-2</v>
      </c>
      <c r="Q62" s="112">
        <f t="shared" si="3"/>
        <v>2.5115037763309589E-2</v>
      </c>
      <c r="R62" s="107"/>
      <c r="S62" s="96"/>
      <c r="T62" s="96">
        <f t="shared" si="4"/>
        <v>1.0076398890320304E-2</v>
      </c>
      <c r="U62" s="96">
        <f t="shared" si="5"/>
        <v>1.0076398890320304E-2</v>
      </c>
      <c r="V62" s="97">
        <f t="shared" si="6"/>
        <v>1.0076398890320304E-2</v>
      </c>
      <c r="W62" s="90"/>
      <c r="X62" s="254"/>
    </row>
    <row r="63" spans="2:24" ht="15" customHeight="1" x14ac:dyDescent="0.2">
      <c r="B63" s="103">
        <v>2008</v>
      </c>
      <c r="C63" s="105"/>
      <c r="D63" s="95"/>
      <c r="E63" s="306">
        <v>15665.475956284154</v>
      </c>
      <c r="F63" s="303">
        <v>15665.475956284154</v>
      </c>
      <c r="G63" s="304">
        <v>15665.475956284154</v>
      </c>
      <c r="H63" s="305"/>
      <c r="I63" s="306"/>
      <c r="J63" s="306">
        <f>E63*Prix!E$73/Prix!E65</f>
        <v>16836.899273688949</v>
      </c>
      <c r="K63" s="306">
        <f>F63*Prix!F$73/Prix!F65</f>
        <v>16836.899273688949</v>
      </c>
      <c r="L63" s="304">
        <f>G63*Prix!G$73/Prix!G65</f>
        <v>16836.899273688949</v>
      </c>
      <c r="M63" s="111"/>
      <c r="N63" s="96"/>
      <c r="O63" s="96">
        <f t="shared" si="1"/>
        <v>3.0123841534910323E-2</v>
      </c>
      <c r="P63" s="96">
        <f t="shared" si="2"/>
        <v>3.0123841534910323E-2</v>
      </c>
      <c r="Q63" s="112">
        <f t="shared" si="3"/>
        <v>3.0123841534910323E-2</v>
      </c>
      <c r="R63" s="107"/>
      <c r="S63" s="96"/>
      <c r="T63" s="96">
        <f t="shared" si="4"/>
        <v>1.94214648165425E-3</v>
      </c>
      <c r="U63" s="96">
        <f t="shared" si="5"/>
        <v>1.94214648165425E-3</v>
      </c>
      <c r="V63" s="97">
        <f t="shared" si="6"/>
        <v>1.94214648165425E-3</v>
      </c>
      <c r="W63" s="90"/>
      <c r="X63" s="254"/>
    </row>
    <row r="64" spans="2:24" ht="15" customHeight="1" x14ac:dyDescent="0.2">
      <c r="B64" s="103">
        <v>2009</v>
      </c>
      <c r="C64" s="105"/>
      <c r="D64" s="95"/>
      <c r="E64" s="306">
        <v>15953.122739726026</v>
      </c>
      <c r="F64" s="303">
        <v>15953.122739726026</v>
      </c>
      <c r="G64" s="304">
        <v>15953.122739726026</v>
      </c>
      <c r="H64" s="305"/>
      <c r="I64" s="306"/>
      <c r="J64" s="306">
        <f>E64*Prix!E$73/Prix!E66</f>
        <v>17131.352085601386</v>
      </c>
      <c r="K64" s="306">
        <f>F64*Prix!F$73/Prix!F66</f>
        <v>17131.352085601386</v>
      </c>
      <c r="L64" s="304">
        <f>G64*Prix!G$73/Prix!G66</f>
        <v>17131.352085601386</v>
      </c>
      <c r="M64" s="111"/>
      <c r="N64" s="96"/>
      <c r="O64" s="96">
        <f t="shared" si="1"/>
        <v>1.8361828535856439E-2</v>
      </c>
      <c r="P64" s="96">
        <f t="shared" si="2"/>
        <v>1.8361828535856439E-2</v>
      </c>
      <c r="Q64" s="112">
        <f t="shared" si="3"/>
        <v>1.8361828535856439E-2</v>
      </c>
      <c r="R64" s="107"/>
      <c r="S64" s="96"/>
      <c r="T64" s="96">
        <f t="shared" si="4"/>
        <v>1.7488541513851041E-2</v>
      </c>
      <c r="U64" s="96">
        <f t="shared" si="5"/>
        <v>1.7488541513851041E-2</v>
      </c>
      <c r="V64" s="97">
        <f t="shared" si="6"/>
        <v>1.7488541513851041E-2</v>
      </c>
      <c r="W64" s="90"/>
      <c r="X64" s="254"/>
    </row>
    <row r="65" spans="2:24" ht="15" customHeight="1" x14ac:dyDescent="0.2">
      <c r="B65" s="103">
        <v>2010</v>
      </c>
      <c r="C65" s="105"/>
      <c r="D65" s="95"/>
      <c r="E65" s="306">
        <v>16125.199999999997</v>
      </c>
      <c r="F65" s="303">
        <v>16125.199999999997</v>
      </c>
      <c r="G65" s="304">
        <v>16125.199999999997</v>
      </c>
      <c r="H65" s="305"/>
      <c r="I65" s="306"/>
      <c r="J65" s="306">
        <f>E65*Prix!E$73/Prix!E67</f>
        <v>17056.515003695491</v>
      </c>
      <c r="K65" s="306">
        <f>F65*Prix!F$73/Prix!F67</f>
        <v>17056.515003695491</v>
      </c>
      <c r="L65" s="304">
        <f>G65*Prix!G$73/Prix!G67</f>
        <v>17056.515003695491</v>
      </c>
      <c r="M65" s="111"/>
      <c r="N65" s="96"/>
      <c r="O65" s="96">
        <f t="shared" si="1"/>
        <v>1.0786431163440469E-2</v>
      </c>
      <c r="P65" s="96">
        <f t="shared" si="2"/>
        <v>1.0786431163440469E-2</v>
      </c>
      <c r="Q65" s="112">
        <f t="shared" si="3"/>
        <v>1.0786431163440469E-2</v>
      </c>
      <c r="R65" s="107"/>
      <c r="S65" s="96"/>
      <c r="T65" s="96">
        <f t="shared" si="4"/>
        <v>-4.368428220490217E-3</v>
      </c>
      <c r="U65" s="96">
        <f t="shared" si="5"/>
        <v>-4.368428220490217E-3</v>
      </c>
      <c r="V65" s="97">
        <f t="shared" si="6"/>
        <v>-4.368428220490217E-3</v>
      </c>
      <c r="W65" s="90"/>
      <c r="X65" s="254"/>
    </row>
    <row r="66" spans="2:24" ht="15" customHeight="1" x14ac:dyDescent="0.2">
      <c r="B66" s="103">
        <v>2011</v>
      </c>
      <c r="C66" s="105"/>
      <c r="D66" s="95"/>
      <c r="E66" s="306">
        <v>16409.369315068492</v>
      </c>
      <c r="F66" s="303">
        <v>16409.369315068492</v>
      </c>
      <c r="G66" s="304">
        <v>16409.369315068492</v>
      </c>
      <c r="H66" s="305"/>
      <c r="I66" s="306"/>
      <c r="J66" s="306">
        <f>E66*Prix!E$73/Prix!E68</f>
        <v>16998.145155449922</v>
      </c>
      <c r="K66" s="306">
        <f>F66*Prix!F$73/Prix!F68</f>
        <v>16998.145155449922</v>
      </c>
      <c r="L66" s="304">
        <f>G66*Prix!G$73/Prix!G68</f>
        <v>16998.145155449922</v>
      </c>
      <c r="M66" s="111"/>
      <c r="N66" s="96"/>
      <c r="O66" s="96">
        <f t="shared" si="1"/>
        <v>1.7622684684127643E-2</v>
      </c>
      <c r="P66" s="96">
        <f t="shared" si="2"/>
        <v>1.7622684684127643E-2</v>
      </c>
      <c r="Q66" s="112">
        <f t="shared" si="3"/>
        <v>1.7622684684127643E-2</v>
      </c>
      <c r="R66" s="107"/>
      <c r="S66" s="96"/>
      <c r="T66" s="96">
        <f t="shared" si="4"/>
        <v>-3.4221438689511219E-3</v>
      </c>
      <c r="U66" s="96">
        <f t="shared" si="5"/>
        <v>-3.4221438689511219E-3</v>
      </c>
      <c r="V66" s="97">
        <f t="shared" si="6"/>
        <v>-3.4221438689511219E-3</v>
      </c>
      <c r="W66" s="90"/>
      <c r="X66" s="254"/>
    </row>
    <row r="67" spans="2:24" ht="15" customHeight="1" x14ac:dyDescent="0.2">
      <c r="B67" s="103">
        <v>2012</v>
      </c>
      <c r="C67" s="105"/>
      <c r="D67" s="95"/>
      <c r="E67" s="306">
        <v>16945.095081967211</v>
      </c>
      <c r="F67" s="303">
        <v>16945.095081967211</v>
      </c>
      <c r="G67" s="304">
        <v>16945.095081967211</v>
      </c>
      <c r="H67" s="305"/>
      <c r="I67" s="306"/>
      <c r="J67" s="306">
        <f>E67*Prix!E$73/Prix!E69</f>
        <v>17216.62905995411</v>
      </c>
      <c r="K67" s="306">
        <f>F67*Prix!F$73/Prix!F69</f>
        <v>17216.62905995411</v>
      </c>
      <c r="L67" s="304">
        <f>G67*Prix!G$73/Prix!G69</f>
        <v>17216.62905995411</v>
      </c>
      <c r="M67" s="111"/>
      <c r="N67" s="96"/>
      <c r="O67" s="96">
        <f t="shared" si="1"/>
        <v>3.264755376105577E-2</v>
      </c>
      <c r="P67" s="96">
        <f t="shared" si="2"/>
        <v>3.264755376105577E-2</v>
      </c>
      <c r="Q67" s="112">
        <f t="shared" si="3"/>
        <v>3.264755376105577E-2</v>
      </c>
      <c r="R67" s="107"/>
      <c r="S67" s="96"/>
      <c r="T67" s="96">
        <f t="shared" si="4"/>
        <v>1.2853396797481542E-2</v>
      </c>
      <c r="U67" s="96">
        <f t="shared" si="5"/>
        <v>1.2853396797481542E-2</v>
      </c>
      <c r="V67" s="97">
        <f t="shared" si="6"/>
        <v>1.2853396797481542E-2</v>
      </c>
      <c r="W67" s="90"/>
      <c r="X67" s="254"/>
    </row>
    <row r="68" spans="2:24" ht="15" customHeight="1" x14ac:dyDescent="0.2">
      <c r="B68" s="103">
        <v>2013</v>
      </c>
      <c r="C68" s="105"/>
      <c r="D68" s="95"/>
      <c r="E68" s="306">
        <v>17162.599999999999</v>
      </c>
      <c r="F68" s="303">
        <v>17162.599999999999</v>
      </c>
      <c r="G68" s="304">
        <v>17162.599999999999</v>
      </c>
      <c r="H68" s="305"/>
      <c r="I68" s="306"/>
      <c r="J68" s="306">
        <f>E68*Prix!E$73/Prix!E70</f>
        <v>17286.84162477378</v>
      </c>
      <c r="K68" s="306">
        <f>F68*Prix!F$73/Prix!F70</f>
        <v>17286.84162477378</v>
      </c>
      <c r="L68" s="304">
        <f>G68*Prix!G$73/Prix!G70</f>
        <v>17286.84162477378</v>
      </c>
      <c r="M68" s="111"/>
      <c r="N68" s="96"/>
      <c r="O68" s="96">
        <f t="shared" si="1"/>
        <v>1.2835862943268772E-2</v>
      </c>
      <c r="P68" s="96">
        <f t="shared" si="2"/>
        <v>1.2835862943268772E-2</v>
      </c>
      <c r="Q68" s="112">
        <f t="shared" si="3"/>
        <v>1.2835862943268772E-2</v>
      </c>
      <c r="R68" s="107"/>
      <c r="S68" s="96"/>
      <c r="T68" s="96">
        <f t="shared" si="4"/>
        <v>4.0781830505360883E-3</v>
      </c>
      <c r="U68" s="96">
        <f t="shared" si="5"/>
        <v>4.0781830505360883E-3</v>
      </c>
      <c r="V68" s="97">
        <f t="shared" si="6"/>
        <v>4.0781830505360883E-3</v>
      </c>
      <c r="W68" s="90"/>
      <c r="X68" s="254"/>
    </row>
    <row r="69" spans="2:24" ht="15" customHeight="1" x14ac:dyDescent="0.2">
      <c r="B69" s="103">
        <v>2014</v>
      </c>
      <c r="C69" s="105"/>
      <c r="D69" s="95"/>
      <c r="E69" s="306">
        <v>17344.599999999999</v>
      </c>
      <c r="F69" s="303">
        <v>17344.599999999999</v>
      </c>
      <c r="G69" s="304">
        <v>17344.599999999999</v>
      </c>
      <c r="H69" s="305"/>
      <c r="I69" s="306"/>
      <c r="J69" s="306">
        <f>E69*Prix!E$73/Prix!E71</f>
        <v>17382.773389355742</v>
      </c>
      <c r="K69" s="306">
        <f>F69*Prix!F$73/Prix!F71</f>
        <v>17382.773389355742</v>
      </c>
      <c r="L69" s="304">
        <f>G69*Prix!G$73/Prix!G71</f>
        <v>17382.773389355742</v>
      </c>
      <c r="M69" s="111"/>
      <c r="N69" s="96"/>
      <c r="O69" s="96">
        <f t="shared" si="1"/>
        <v>1.0604453870625585E-2</v>
      </c>
      <c r="P69" s="96">
        <f t="shared" si="2"/>
        <v>1.0604453870625585E-2</v>
      </c>
      <c r="Q69" s="112">
        <f t="shared" si="3"/>
        <v>1.0604453870625585E-2</v>
      </c>
      <c r="R69" s="107"/>
      <c r="S69" s="96"/>
      <c r="T69" s="96">
        <f t="shared" si="4"/>
        <v>5.5494095835575408E-3</v>
      </c>
      <c r="U69" s="96">
        <f t="shared" si="5"/>
        <v>5.5494095835575408E-3</v>
      </c>
      <c r="V69" s="97">
        <f t="shared" si="6"/>
        <v>5.5494095835575408E-3</v>
      </c>
      <c r="W69" s="90"/>
      <c r="X69" s="254"/>
    </row>
    <row r="70" spans="2:24" ht="15" customHeight="1" x14ac:dyDescent="0.2">
      <c r="B70" s="103">
        <v>2015</v>
      </c>
      <c r="C70" s="105"/>
      <c r="D70" s="95"/>
      <c r="E70" s="306">
        <v>17490.199999999997</v>
      </c>
      <c r="F70" s="303">
        <v>17490.199999999997</v>
      </c>
      <c r="G70" s="304">
        <v>17490.199999999997</v>
      </c>
      <c r="H70" s="305"/>
      <c r="I70" s="306"/>
      <c r="J70" s="306">
        <f>E70*Prix!E$73/Prix!E72</f>
        <v>17521.682359999999</v>
      </c>
      <c r="K70" s="306">
        <f>F70*Prix!F$73/Prix!F72</f>
        <v>17521.682359999999</v>
      </c>
      <c r="L70" s="304">
        <f>G70*Prix!G$73/Prix!G72</f>
        <v>17521.682359999999</v>
      </c>
      <c r="M70" s="111"/>
      <c r="N70" s="96"/>
      <c r="O70" s="96">
        <f t="shared" si="1"/>
        <v>8.394543546694555E-3</v>
      </c>
      <c r="P70" s="96">
        <f t="shared" si="2"/>
        <v>8.394543546694555E-3</v>
      </c>
      <c r="Q70" s="112">
        <f t="shared" si="3"/>
        <v>8.394543546694555E-3</v>
      </c>
      <c r="R70" s="107"/>
      <c r="S70" s="96"/>
      <c r="T70" s="96">
        <f t="shared" si="4"/>
        <v>7.9911857292760402E-3</v>
      </c>
      <c r="U70" s="96">
        <f t="shared" si="5"/>
        <v>7.9911857292760402E-3</v>
      </c>
      <c r="V70" s="97">
        <f t="shared" si="6"/>
        <v>7.9911857292760402E-3</v>
      </c>
      <c r="W70" s="90"/>
      <c r="X70" s="254"/>
    </row>
    <row r="71" spans="2:24" ht="15" customHeight="1" x14ac:dyDescent="0.2">
      <c r="B71" s="103">
        <v>2016</v>
      </c>
      <c r="C71" s="105"/>
      <c r="D71" s="95"/>
      <c r="E71" s="306">
        <v>17599.399999999998</v>
      </c>
      <c r="F71" s="303">
        <v>17599.399999999998</v>
      </c>
      <c r="G71" s="304">
        <v>17599.399999999998</v>
      </c>
      <c r="H71" s="305"/>
      <c r="I71" s="306"/>
      <c r="J71" s="306">
        <f>E71*Prix!E$73/Prix!E73</f>
        <v>17599.399999999998</v>
      </c>
      <c r="K71" s="306">
        <f>F71*Prix!F$73/Prix!F73</f>
        <v>17599.399999999998</v>
      </c>
      <c r="L71" s="304">
        <f>G71*Prix!G$73/Prix!G73</f>
        <v>17599.399999999998</v>
      </c>
      <c r="M71" s="111"/>
      <c r="N71" s="96"/>
      <c r="O71" s="96">
        <f t="shared" si="1"/>
        <v>6.2434963579605096E-3</v>
      </c>
      <c r="P71" s="96">
        <f t="shared" si="2"/>
        <v>6.2434963579605096E-3</v>
      </c>
      <c r="Q71" s="112">
        <f t="shared" si="3"/>
        <v>6.2434963579605096E-3</v>
      </c>
      <c r="R71" s="107"/>
      <c r="S71" s="96"/>
      <c r="T71" s="96">
        <f t="shared" si="4"/>
        <v>4.4355124355763831E-3</v>
      </c>
      <c r="U71" s="96">
        <f t="shared" si="5"/>
        <v>4.4355124355763831E-3</v>
      </c>
      <c r="V71" s="97">
        <f t="shared" si="6"/>
        <v>4.4355124355763831E-3</v>
      </c>
      <c r="W71" s="93"/>
      <c r="X71" s="254"/>
    </row>
    <row r="72" spans="2:24" ht="15" customHeight="1" x14ac:dyDescent="0.2">
      <c r="B72" s="103">
        <v>2017</v>
      </c>
      <c r="C72" s="105"/>
      <c r="D72" s="95"/>
      <c r="E72" s="306">
        <v>17763.2</v>
      </c>
      <c r="F72" s="303">
        <v>17763.2</v>
      </c>
      <c r="G72" s="304">
        <v>17763.2</v>
      </c>
      <c r="H72" s="305"/>
      <c r="I72" s="306"/>
      <c r="J72" s="306">
        <f>E72*Prix!E$73/Prix!E74</f>
        <v>17580.689349930846</v>
      </c>
      <c r="K72" s="306">
        <f>F72*Prix!F$73/Prix!F74</f>
        <v>17580.689349930846</v>
      </c>
      <c r="L72" s="304">
        <f>G72*Prix!G$73/Prix!G74</f>
        <v>17580.689349930846</v>
      </c>
      <c r="M72" s="111"/>
      <c r="N72" s="96"/>
      <c r="O72" s="96">
        <f t="shared" ref="O72:O125" si="7">E72/E71-1</f>
        <v>9.3071354705276388E-3</v>
      </c>
      <c r="P72" s="96">
        <f t="shared" ref="P72:P125" si="8">F72/F71-1</f>
        <v>9.3071354705276388E-3</v>
      </c>
      <c r="Q72" s="112">
        <f t="shared" ref="Q72:Q125" si="9">G72/G71-1</f>
        <v>9.3071354705276388E-3</v>
      </c>
      <c r="R72" s="107"/>
      <c r="S72" s="96"/>
      <c r="T72" s="96">
        <f t="shared" ref="T72:T125" si="10">J72/J71-1</f>
        <v>-1.063141361020925E-3</v>
      </c>
      <c r="U72" s="96">
        <f t="shared" ref="U72:U125" si="11">K72/K71-1</f>
        <v>-1.063141361020925E-3</v>
      </c>
      <c r="V72" s="97">
        <f t="shared" ref="V72:V125" si="12">L72/L71-1</f>
        <v>-1.063141361020925E-3</v>
      </c>
      <c r="W72" s="93"/>
      <c r="X72" s="254"/>
    </row>
    <row r="73" spans="2:24" ht="15" customHeight="1" x14ac:dyDescent="0.2">
      <c r="B73" s="103">
        <v>2018</v>
      </c>
      <c r="C73" s="105"/>
      <c r="D73" s="95"/>
      <c r="E73" s="306">
        <v>17981.599999999999</v>
      </c>
      <c r="F73" s="303">
        <v>17981.599999999999</v>
      </c>
      <c r="G73" s="304">
        <v>17981.599999999999</v>
      </c>
      <c r="H73" s="305"/>
      <c r="I73" s="306"/>
      <c r="J73" s="306">
        <f>E73*Prix!E$73/Prix!E75</f>
        <v>17474.019672131148</v>
      </c>
      <c r="K73" s="306">
        <f>F73*Prix!F$73/Prix!F75</f>
        <v>17474.019672131148</v>
      </c>
      <c r="L73" s="304">
        <f>G73*Prix!G$73/Prix!G75</f>
        <v>17474.019672131148</v>
      </c>
      <c r="M73" s="111"/>
      <c r="N73" s="96"/>
      <c r="O73" s="96">
        <f t="shared" si="7"/>
        <v>1.2295081967212962E-2</v>
      </c>
      <c r="P73" s="96">
        <f t="shared" si="8"/>
        <v>1.2295081967212962E-2</v>
      </c>
      <c r="Q73" s="112">
        <f t="shared" si="9"/>
        <v>1.2295081967212962E-2</v>
      </c>
      <c r="R73" s="107"/>
      <c r="S73" s="96"/>
      <c r="T73" s="96">
        <f t="shared" si="10"/>
        <v>-6.0674343125298735E-3</v>
      </c>
      <c r="U73" s="96">
        <f t="shared" si="11"/>
        <v>-6.0674343125298735E-3</v>
      </c>
      <c r="V73" s="97">
        <f t="shared" si="12"/>
        <v>-6.0674343125298735E-3</v>
      </c>
      <c r="W73" s="93"/>
      <c r="X73" s="254"/>
    </row>
    <row r="74" spans="2:24" ht="15" customHeight="1" x14ac:dyDescent="0.2">
      <c r="B74" s="165">
        <v>2019</v>
      </c>
      <c r="C74" s="105"/>
      <c r="D74" s="167"/>
      <c r="E74" s="307">
        <v>18254.599999999999</v>
      </c>
      <c r="F74" s="308">
        <v>18254.599999999999</v>
      </c>
      <c r="G74" s="309">
        <v>18254.599999999999</v>
      </c>
      <c r="H74" s="310"/>
      <c r="I74" s="307"/>
      <c r="J74" s="307">
        <f>E74*Prix!E$73/Prix!E76</f>
        <v>17545.292411014103</v>
      </c>
      <c r="K74" s="307">
        <f>F74*Prix!F$73/Prix!F76</f>
        <v>17545.292411014103</v>
      </c>
      <c r="L74" s="309">
        <f>G74*Prix!G$73/Prix!G76</f>
        <v>17545.292411014103</v>
      </c>
      <c r="M74" s="169"/>
      <c r="N74" s="170"/>
      <c r="O74" s="170">
        <f t="shared" si="7"/>
        <v>1.5182186234817818E-2</v>
      </c>
      <c r="P74" s="170">
        <f t="shared" si="8"/>
        <v>1.5182186234817818E-2</v>
      </c>
      <c r="Q74" s="171">
        <f t="shared" si="9"/>
        <v>1.5182186234817818E-2</v>
      </c>
      <c r="R74" s="206"/>
      <c r="S74" s="170"/>
      <c r="T74" s="170">
        <f t="shared" si="10"/>
        <v>4.078783257674079E-3</v>
      </c>
      <c r="U74" s="170">
        <f t="shared" si="11"/>
        <v>4.078783257674079E-3</v>
      </c>
      <c r="V74" s="172">
        <f t="shared" si="12"/>
        <v>4.078783257674079E-3</v>
      </c>
      <c r="W74" s="93"/>
      <c r="X74" s="254"/>
    </row>
    <row r="75" spans="2:24" ht="15" customHeight="1" x14ac:dyDescent="0.2">
      <c r="B75" s="165">
        <v>2020</v>
      </c>
      <c r="C75" s="205"/>
      <c r="D75" s="167"/>
      <c r="E75" s="307">
        <v>18473</v>
      </c>
      <c r="F75" s="308">
        <v>18473</v>
      </c>
      <c r="G75" s="309">
        <v>18473</v>
      </c>
      <c r="H75" s="310"/>
      <c r="I75" s="307"/>
      <c r="J75" s="307">
        <f>E75*Prix!E$73/Prix!E77</f>
        <v>17670.439606607466</v>
      </c>
      <c r="K75" s="307">
        <f>F75*Prix!F$73/Prix!F77</f>
        <v>17670.439606607466</v>
      </c>
      <c r="L75" s="309">
        <f>G75*Prix!G$73/Prix!G77</f>
        <v>17670.439606607466</v>
      </c>
      <c r="M75" s="169"/>
      <c r="N75" s="170"/>
      <c r="O75" s="170">
        <f t="shared" si="7"/>
        <v>1.1964107676969205E-2</v>
      </c>
      <c r="P75" s="170">
        <f t="shared" si="8"/>
        <v>1.1964107676969205E-2</v>
      </c>
      <c r="Q75" s="171">
        <f t="shared" si="9"/>
        <v>1.1964107676969205E-2</v>
      </c>
      <c r="R75" s="206"/>
      <c r="S75" s="170"/>
      <c r="T75" s="170">
        <f t="shared" si="10"/>
        <v>7.132807630769511E-3</v>
      </c>
      <c r="U75" s="170">
        <f t="shared" si="11"/>
        <v>7.132807630769511E-3</v>
      </c>
      <c r="V75" s="172">
        <f t="shared" si="12"/>
        <v>7.132807630769511E-3</v>
      </c>
      <c r="W75" s="93"/>
      <c r="X75" s="254"/>
    </row>
    <row r="76" spans="2:24" ht="15" customHeight="1" x14ac:dyDescent="0.2">
      <c r="B76" s="165">
        <v>2021</v>
      </c>
      <c r="C76" s="205"/>
      <c r="D76" s="167"/>
      <c r="E76" s="307">
        <v>18760.5101369863</v>
      </c>
      <c r="F76" s="308">
        <v>18760.5101369863</v>
      </c>
      <c r="G76" s="309">
        <v>18760.5101369863</v>
      </c>
      <c r="H76" s="310"/>
      <c r="I76" s="307"/>
      <c r="J76" s="307">
        <f>E76*Prix!E$73/Prix!E78</f>
        <v>17655.499347330086</v>
      </c>
      <c r="K76" s="307">
        <f>F76*Prix!F$73/Prix!F78</f>
        <v>17655.499347330086</v>
      </c>
      <c r="L76" s="309">
        <f>G76*Prix!G$73/Prix!G78</f>
        <v>17655.499347330086</v>
      </c>
      <c r="M76" s="169"/>
      <c r="N76" s="170"/>
      <c r="O76" s="170">
        <f t="shared" si="7"/>
        <v>1.5563803225588702E-2</v>
      </c>
      <c r="P76" s="170">
        <f t="shared" si="8"/>
        <v>1.5563803225588702E-2</v>
      </c>
      <c r="Q76" s="171">
        <f t="shared" si="9"/>
        <v>1.5563803225588702E-2</v>
      </c>
      <c r="R76" s="206"/>
      <c r="S76" s="170"/>
      <c r="T76" s="170">
        <f t="shared" si="10"/>
        <v>-8.454944874033421E-4</v>
      </c>
      <c r="U76" s="170">
        <f t="shared" si="11"/>
        <v>-8.454944874033421E-4</v>
      </c>
      <c r="V76" s="172">
        <f t="shared" si="12"/>
        <v>-8.454944874033421E-4</v>
      </c>
      <c r="W76" s="93"/>
      <c r="X76" s="254"/>
    </row>
    <row r="77" spans="2:24" ht="15" customHeight="1" x14ac:dyDescent="0.2">
      <c r="B77" s="165">
        <v>2022</v>
      </c>
      <c r="C77" s="205"/>
      <c r="D77" s="167"/>
      <c r="E77" s="307">
        <v>19745.838216712327</v>
      </c>
      <c r="F77" s="308">
        <v>19745.838216712327</v>
      </c>
      <c r="G77" s="309">
        <v>19745.838216712327</v>
      </c>
      <c r="H77" s="310"/>
      <c r="I77" s="307"/>
      <c r="J77" s="307">
        <f>E77*Prix!E$73/Prix!E79</f>
        <v>17660.37025756844</v>
      </c>
      <c r="K77" s="307">
        <f>F77*Prix!F$73/Prix!F79</f>
        <v>17660.37025756844</v>
      </c>
      <c r="L77" s="309">
        <f>G77*Prix!G$73/Prix!G79</f>
        <v>17660.37025756844</v>
      </c>
      <c r="M77" s="169"/>
      <c r="N77" s="170"/>
      <c r="O77" s="170">
        <f t="shared" si="7"/>
        <v>5.2521390544890023E-2</v>
      </c>
      <c r="P77" s="170">
        <f t="shared" si="8"/>
        <v>5.2521390544890023E-2</v>
      </c>
      <c r="Q77" s="171">
        <f t="shared" si="9"/>
        <v>5.2521390544890023E-2</v>
      </c>
      <c r="R77" s="206"/>
      <c r="S77" s="170"/>
      <c r="T77" s="170">
        <f t="shared" si="10"/>
        <v>2.7588629143426857E-4</v>
      </c>
      <c r="U77" s="170">
        <f t="shared" si="11"/>
        <v>2.7588629143426857E-4</v>
      </c>
      <c r="V77" s="172">
        <f t="shared" si="12"/>
        <v>2.7588629143426857E-4</v>
      </c>
      <c r="W77" s="93"/>
      <c r="X77" s="254"/>
    </row>
    <row r="78" spans="2:24" s="282" customFormat="1" ht="15" customHeight="1" x14ac:dyDescent="0.2">
      <c r="B78" s="165">
        <v>2023</v>
      </c>
      <c r="C78" s="166"/>
      <c r="D78" s="167"/>
      <c r="E78" s="307">
        <v>20816.810958904109</v>
      </c>
      <c r="F78" s="308">
        <v>20816.810958904109</v>
      </c>
      <c r="G78" s="309">
        <v>20816.810958904109</v>
      </c>
      <c r="H78" s="310"/>
      <c r="I78" s="307"/>
      <c r="J78" s="307">
        <f>E78*Prix!E$73/Prix!E80</f>
        <v>17752.857085749671</v>
      </c>
      <c r="K78" s="307">
        <f>F78*Prix!F$73/Prix!F80</f>
        <v>17752.857085749671</v>
      </c>
      <c r="L78" s="309">
        <f>G78*Prix!G$73/Prix!G80</f>
        <v>17752.857085749671</v>
      </c>
      <c r="M78" s="169"/>
      <c r="N78" s="170"/>
      <c r="O78" s="170">
        <f t="shared" si="7"/>
        <v>5.4237897142565439E-2</v>
      </c>
      <c r="P78" s="170">
        <f t="shared" si="8"/>
        <v>5.4237897142565439E-2</v>
      </c>
      <c r="Q78" s="171">
        <f t="shared" si="9"/>
        <v>5.4237897142565439E-2</v>
      </c>
      <c r="R78" s="206"/>
      <c r="S78" s="206"/>
      <c r="T78" s="206">
        <f t="shared" si="10"/>
        <v>5.2369699407404102E-3</v>
      </c>
      <c r="U78" s="206">
        <f t="shared" si="11"/>
        <v>5.2369699407404102E-3</v>
      </c>
      <c r="V78" s="284">
        <f t="shared" si="12"/>
        <v>5.2369699407404102E-3</v>
      </c>
      <c r="W78" s="281"/>
      <c r="X78" s="285"/>
    </row>
    <row r="79" spans="2:24" s="282" customFormat="1" ht="15" customHeight="1" x14ac:dyDescent="0.2">
      <c r="B79" s="165">
        <v>2024</v>
      </c>
      <c r="C79" s="166"/>
      <c r="D79" s="167"/>
      <c r="E79" s="307">
        <v>21272.766666666666</v>
      </c>
      <c r="F79" s="308">
        <v>21272.766666666666</v>
      </c>
      <c r="G79" s="309">
        <v>21272.766666666666</v>
      </c>
      <c r="H79" s="310"/>
      <c r="I79" s="307"/>
      <c r="J79" s="307">
        <f>E79*Prix!E$73/Prix!E81</f>
        <v>17785.893545874369</v>
      </c>
      <c r="K79" s="307">
        <f>F79*Prix!F$73/Prix!F81</f>
        <v>17785.893545874369</v>
      </c>
      <c r="L79" s="309">
        <f>G79*Prix!G$73/Prix!G81</f>
        <v>17785.893545874369</v>
      </c>
      <c r="M79" s="169"/>
      <c r="N79" s="170"/>
      <c r="O79" s="170">
        <f t="shared" si="7"/>
        <v>2.1903244866021465E-2</v>
      </c>
      <c r="P79" s="170">
        <f t="shared" si="8"/>
        <v>2.1903244866021465E-2</v>
      </c>
      <c r="Q79" s="171">
        <f t="shared" si="9"/>
        <v>2.1903244866021465E-2</v>
      </c>
      <c r="R79" s="206"/>
      <c r="S79" s="206"/>
      <c r="T79" s="206">
        <f t="shared" si="10"/>
        <v>1.8609094843227147E-3</v>
      </c>
      <c r="U79" s="206">
        <f t="shared" si="11"/>
        <v>1.8609094843227147E-3</v>
      </c>
      <c r="V79" s="284">
        <f t="shared" si="12"/>
        <v>1.8609094843227147E-3</v>
      </c>
      <c r="W79" s="281"/>
      <c r="X79" s="285"/>
    </row>
    <row r="80" spans="2:24" s="282" customFormat="1" ht="15" customHeight="1" x14ac:dyDescent="0.2">
      <c r="B80" s="165">
        <v>2025</v>
      </c>
      <c r="C80" s="166"/>
      <c r="D80" s="167"/>
      <c r="E80" s="307">
        <v>21621.600000000002</v>
      </c>
      <c r="F80" s="308">
        <v>21621.600000000002</v>
      </c>
      <c r="G80" s="309">
        <v>21621.600000000002</v>
      </c>
      <c r="H80" s="310"/>
      <c r="I80" s="307"/>
      <c r="J80" s="307">
        <f>E80*Prix!E$73/Prix!E82</f>
        <v>17908.655543613066</v>
      </c>
      <c r="K80" s="307">
        <f>F80*Prix!F$73/Prix!F82</f>
        <v>17908.655543613066</v>
      </c>
      <c r="L80" s="309">
        <f>G80*Prix!G$73/Prix!G82</f>
        <v>17908.655543613066</v>
      </c>
      <c r="M80" s="169"/>
      <c r="N80" s="170"/>
      <c r="O80" s="170">
        <f t="shared" si="7"/>
        <v>1.6398117781263544E-2</v>
      </c>
      <c r="P80" s="170">
        <f t="shared" si="8"/>
        <v>1.6398117781263544E-2</v>
      </c>
      <c r="Q80" s="171">
        <f t="shared" si="9"/>
        <v>1.6398117781263544E-2</v>
      </c>
      <c r="R80" s="206"/>
      <c r="S80" s="206"/>
      <c r="T80" s="206">
        <f t="shared" si="10"/>
        <v>6.9022114307646376E-3</v>
      </c>
      <c r="U80" s="206">
        <f t="shared" si="11"/>
        <v>6.9022114307646376E-3</v>
      </c>
      <c r="V80" s="284">
        <f t="shared" si="12"/>
        <v>6.9022114307646376E-3</v>
      </c>
      <c r="W80" s="281"/>
      <c r="X80" s="285"/>
    </row>
    <row r="81" spans="2:24" ht="15" customHeight="1" x14ac:dyDescent="0.2">
      <c r="B81" s="165">
        <v>2026</v>
      </c>
      <c r="C81" s="166"/>
      <c r="D81" s="167"/>
      <c r="E81" s="307">
        <v>21876.399999999998</v>
      </c>
      <c r="F81" s="308">
        <v>21876.399999999998</v>
      </c>
      <c r="G81" s="309">
        <v>21876.399999999998</v>
      </c>
      <c r="H81" s="310"/>
      <c r="I81" s="307"/>
      <c r="J81" s="307">
        <f>E81*Prix!E$73/Prix!E83</f>
        <v>17787.081874851803</v>
      </c>
      <c r="K81" s="307">
        <f>F81*Prix!F$73/Prix!F83</f>
        <v>17787.081874851803</v>
      </c>
      <c r="L81" s="309">
        <f>G81*Prix!G$73/Prix!G83</f>
        <v>17787.081874851803</v>
      </c>
      <c r="M81" s="169"/>
      <c r="N81" s="170"/>
      <c r="O81" s="170">
        <f t="shared" si="7"/>
        <v>1.1784511784511675E-2</v>
      </c>
      <c r="P81" s="170">
        <f t="shared" si="8"/>
        <v>1.1784511784511675E-2</v>
      </c>
      <c r="Q81" s="171">
        <f t="shared" si="9"/>
        <v>1.1784511784511675E-2</v>
      </c>
      <c r="R81" s="206"/>
      <c r="S81" s="206"/>
      <c r="T81" s="206">
        <f t="shared" si="10"/>
        <v>-6.7885424712755826E-3</v>
      </c>
      <c r="U81" s="206">
        <f t="shared" si="11"/>
        <v>-6.7885424712755826E-3</v>
      </c>
      <c r="V81" s="284">
        <f t="shared" si="12"/>
        <v>-6.7885424712755826E-3</v>
      </c>
      <c r="W81" s="93"/>
      <c r="X81" s="254"/>
    </row>
    <row r="82" spans="2:24" ht="15" customHeight="1" x14ac:dyDescent="0.2">
      <c r="B82" s="113">
        <v>2027</v>
      </c>
      <c r="C82" s="114"/>
      <c r="D82" s="115"/>
      <c r="E82" s="311">
        <v>22165.168480000004</v>
      </c>
      <c r="F82" s="312">
        <v>22165.168480000004</v>
      </c>
      <c r="G82" s="313">
        <v>22165.168480000004</v>
      </c>
      <c r="H82" s="314"/>
      <c r="I82" s="311"/>
      <c r="J82" s="311">
        <f>E82*Prix!E$73/Prix!E84</f>
        <v>17736.316657415464</v>
      </c>
      <c r="K82" s="311">
        <f>F82*Prix!F$73/Prix!F84</f>
        <v>17736.316657415464</v>
      </c>
      <c r="L82" s="313">
        <f>G82*Prix!G$73/Prix!G84</f>
        <v>17736.316657415464</v>
      </c>
      <c r="M82" s="116"/>
      <c r="N82" s="117"/>
      <c r="O82" s="117">
        <f t="shared" si="7"/>
        <v>1.3200000000000323E-2</v>
      </c>
      <c r="P82" s="117">
        <f t="shared" si="8"/>
        <v>1.3200000000000323E-2</v>
      </c>
      <c r="Q82" s="118">
        <f t="shared" si="9"/>
        <v>1.3200000000000323E-2</v>
      </c>
      <c r="R82" s="119"/>
      <c r="S82" s="119"/>
      <c r="T82" s="119">
        <f t="shared" si="10"/>
        <v>-2.8540497982478819E-3</v>
      </c>
      <c r="U82" s="119">
        <f t="shared" si="11"/>
        <v>-2.8540497982478819E-3</v>
      </c>
      <c r="V82" s="252">
        <f t="shared" si="12"/>
        <v>-2.8540497982478819E-3</v>
      </c>
      <c r="W82" s="93"/>
      <c r="X82" s="254"/>
    </row>
    <row r="83" spans="2:24" ht="15" customHeight="1" x14ac:dyDescent="0.2">
      <c r="B83" s="113">
        <v>2028</v>
      </c>
      <c r="C83" s="114"/>
      <c r="D83" s="115"/>
      <c r="E83" s="311">
        <v>22506.512074592007</v>
      </c>
      <c r="F83" s="312">
        <v>22506.512074592007</v>
      </c>
      <c r="G83" s="313">
        <v>22506.512074592007</v>
      </c>
      <c r="H83" s="314"/>
      <c r="I83" s="311"/>
      <c r="J83" s="311">
        <f>E83*Prix!E$73/Prix!E85</f>
        <v>17699.710991586893</v>
      </c>
      <c r="K83" s="311">
        <f>F83*Prix!F$73/Prix!F85</f>
        <v>17699.710991586893</v>
      </c>
      <c r="L83" s="313">
        <f>G83*Prix!G$73/Prix!G85</f>
        <v>17699.710991586893</v>
      </c>
      <c r="M83" s="116"/>
      <c r="N83" s="117"/>
      <c r="O83" s="117">
        <f t="shared" si="7"/>
        <v>1.540000000000008E-2</v>
      </c>
      <c r="P83" s="117">
        <f t="shared" si="8"/>
        <v>1.540000000000008E-2</v>
      </c>
      <c r="Q83" s="118">
        <f t="shared" si="9"/>
        <v>1.540000000000008E-2</v>
      </c>
      <c r="R83" s="119"/>
      <c r="S83" s="119"/>
      <c r="T83" s="119">
        <f t="shared" si="10"/>
        <v>-2.0638820638819722E-3</v>
      </c>
      <c r="U83" s="119">
        <f t="shared" si="11"/>
        <v>-2.0638820638819722E-3</v>
      </c>
      <c r="V83" s="252">
        <f t="shared" si="12"/>
        <v>-2.0638820638819722E-3</v>
      </c>
      <c r="W83" s="93"/>
      <c r="X83" s="254"/>
    </row>
    <row r="84" spans="2:24" ht="15" customHeight="1" x14ac:dyDescent="0.2">
      <c r="B84" s="113">
        <v>2029</v>
      </c>
      <c r="C84" s="114"/>
      <c r="D84" s="115"/>
      <c r="E84" s="311">
        <v>22974.647525743523</v>
      </c>
      <c r="F84" s="312">
        <v>22974.647525743523</v>
      </c>
      <c r="G84" s="313">
        <v>22974.647525743523</v>
      </c>
      <c r="H84" s="314"/>
      <c r="I84" s="311"/>
      <c r="J84" s="311">
        <f>E84*Prix!E$73/Prix!E86</f>
        <v>17757.115459667715</v>
      </c>
      <c r="K84" s="311">
        <f>F84*Prix!F$73/Prix!F86</f>
        <v>17757.115459667715</v>
      </c>
      <c r="L84" s="313">
        <f>G84*Prix!G$73/Prix!G86</f>
        <v>17757.115459667715</v>
      </c>
      <c r="M84" s="116"/>
      <c r="N84" s="117"/>
      <c r="O84" s="117">
        <f t="shared" si="7"/>
        <v>2.0800000000000152E-2</v>
      </c>
      <c r="P84" s="117">
        <f t="shared" si="8"/>
        <v>2.0800000000000152E-2</v>
      </c>
      <c r="Q84" s="118">
        <f t="shared" si="9"/>
        <v>2.0800000000000152E-2</v>
      </c>
      <c r="R84" s="119"/>
      <c r="S84" s="119"/>
      <c r="T84" s="119">
        <f t="shared" si="10"/>
        <v>3.2432432432432101E-3</v>
      </c>
      <c r="U84" s="119">
        <f t="shared" si="11"/>
        <v>3.2432432432432101E-3</v>
      </c>
      <c r="V84" s="252">
        <f t="shared" si="12"/>
        <v>3.2432432432432101E-3</v>
      </c>
      <c r="W84" s="93"/>
      <c r="X84" s="254"/>
    </row>
    <row r="85" spans="2:24" ht="15" customHeight="1" x14ac:dyDescent="0.2">
      <c r="B85" s="113">
        <v>2030</v>
      </c>
      <c r="C85" s="114"/>
      <c r="D85" s="115"/>
      <c r="E85" s="311">
        <v>23379.328345631951</v>
      </c>
      <c r="F85" s="312">
        <v>23363.144473730645</v>
      </c>
      <c r="G85" s="313">
        <v>23346.960601829334</v>
      </c>
      <c r="H85" s="314"/>
      <c r="I85" s="311"/>
      <c r="J85" s="311">
        <f>E85*Prix!E$73/Prix!E87</f>
        <v>17759.109040116848</v>
      </c>
      <c r="K85" s="311">
        <f>F85*Prix!F$73/Prix!F87</f>
        <v>17746.815652490928</v>
      </c>
      <c r="L85" s="313">
        <f>G85*Prix!G$73/Prix!G87</f>
        <v>17734.522264864998</v>
      </c>
      <c r="M85" s="116"/>
      <c r="N85" s="117"/>
      <c r="O85" s="117">
        <f t="shared" si="7"/>
        <v>1.7614234100217452E-2</v>
      </c>
      <c r="P85" s="117">
        <f t="shared" si="8"/>
        <v>1.6909811023294363E-2</v>
      </c>
      <c r="Q85" s="118">
        <f t="shared" si="9"/>
        <v>1.6205387946371275E-2</v>
      </c>
      <c r="R85" s="119"/>
      <c r="S85" s="119"/>
      <c r="T85" s="119">
        <f t="shared" si="10"/>
        <v>1.1226938596298197E-4</v>
      </c>
      <c r="U85" s="119">
        <f t="shared" si="11"/>
        <v>-5.8003830634434372E-4</v>
      </c>
      <c r="V85" s="252">
        <f t="shared" si="12"/>
        <v>-1.2723459986524466E-3</v>
      </c>
      <c r="W85" s="93"/>
      <c r="X85" s="254"/>
    </row>
    <row r="86" spans="2:24" ht="15" customHeight="1" x14ac:dyDescent="0.2">
      <c r="B86" s="113">
        <v>2031</v>
      </c>
      <c r="C86" s="114"/>
      <c r="D86" s="115"/>
      <c r="E86" s="311">
        <v>23814.658703155717</v>
      </c>
      <c r="F86" s="312">
        <v>23776.230098375727</v>
      </c>
      <c r="G86" s="313">
        <v>23737.831894376643</v>
      </c>
      <c r="H86" s="314"/>
      <c r="I86" s="311"/>
      <c r="J86" s="311">
        <f>E86*Prix!E$73/Prix!E88</f>
        <v>17778.662572997429</v>
      </c>
      <c r="K86" s="311">
        <f>F86*Prix!F$73/Prix!F88</f>
        <v>17749.973973842993</v>
      </c>
      <c r="L86" s="313">
        <f>G86*Prix!G$73/Prix!G88</f>
        <v>17721.308070173403</v>
      </c>
      <c r="M86" s="116"/>
      <c r="N86" s="117"/>
      <c r="O86" s="117">
        <f t="shared" si="7"/>
        <v>1.8620310690195652E-2</v>
      </c>
      <c r="P86" s="117">
        <f t="shared" si="8"/>
        <v>1.7681079920965015E-2</v>
      </c>
      <c r="Q86" s="118">
        <f t="shared" si="9"/>
        <v>1.6741849151734156E-2</v>
      </c>
      <c r="R86" s="119"/>
      <c r="S86" s="119"/>
      <c r="T86" s="119">
        <f t="shared" si="10"/>
        <v>1.1010424473667513E-3</v>
      </c>
      <c r="U86" s="119">
        <f t="shared" si="11"/>
        <v>1.7796552428950285E-4</v>
      </c>
      <c r="V86" s="252">
        <f t="shared" si="12"/>
        <v>-7.4511139878707944E-4</v>
      </c>
      <c r="W86" s="93"/>
      <c r="X86" s="254"/>
    </row>
    <row r="87" spans="2:24" ht="15" customHeight="1" x14ac:dyDescent="0.2">
      <c r="B87" s="113">
        <v>2032</v>
      </c>
      <c r="C87" s="114"/>
      <c r="D87" s="115"/>
      <c r="E87" s="311">
        <v>24282.054417809013</v>
      </c>
      <c r="F87" s="312">
        <v>24214.957389743093</v>
      </c>
      <c r="G87" s="313">
        <v>24147.981521052276</v>
      </c>
      <c r="H87" s="314"/>
      <c r="I87" s="311"/>
      <c r="J87" s="311">
        <f>E87*Prix!E$73/Prix!E89</f>
        <v>17815.81669776767</v>
      </c>
      <c r="K87" s="311">
        <f>F87*Prix!F$73/Prix!F89</f>
        <v>17766.58740553321</v>
      </c>
      <c r="L87" s="313">
        <f>G87*Prix!G$73/Prix!G89</f>
        <v>17717.447008298361</v>
      </c>
      <c r="M87" s="116"/>
      <c r="N87" s="117"/>
      <c r="O87" s="117">
        <f t="shared" si="7"/>
        <v>1.9626387280173851E-2</v>
      </c>
      <c r="P87" s="117">
        <f t="shared" si="8"/>
        <v>1.8452348818635445E-2</v>
      </c>
      <c r="Q87" s="118">
        <f t="shared" si="9"/>
        <v>1.7278310357096816E-2</v>
      </c>
      <c r="R87" s="119"/>
      <c r="S87" s="119"/>
      <c r="T87" s="119">
        <f t="shared" si="10"/>
        <v>2.0898155087700765E-3</v>
      </c>
      <c r="U87" s="119">
        <f t="shared" si="11"/>
        <v>9.3596935492401556E-4</v>
      </c>
      <c r="V87" s="252">
        <f t="shared" si="12"/>
        <v>-2.1787679892215639E-4</v>
      </c>
      <c r="W87" s="93"/>
      <c r="X87" s="254"/>
    </row>
    <row r="88" spans="2:24" ht="15" customHeight="1" x14ac:dyDescent="0.2">
      <c r="B88" s="113">
        <v>2033</v>
      </c>
      <c r="C88" s="114"/>
      <c r="D88" s="115"/>
      <c r="E88" s="311">
        <v>24783.053028277529</v>
      </c>
      <c r="F88" s="312">
        <v>24680.456473620154</v>
      </c>
      <c r="G88" s="313">
        <v>24578.172295544329</v>
      </c>
      <c r="H88" s="314"/>
      <c r="I88" s="311"/>
      <c r="J88" s="311">
        <f>E88*Prix!E$73/Prix!E90</f>
        <v>17870.66426742174</v>
      </c>
      <c r="K88" s="311">
        <f>F88*Prix!F$73/Prix!F90</f>
        <v>17796.683528197067</v>
      </c>
      <c r="L88" s="313">
        <f>G88*Prix!G$73/Prix!G90</f>
        <v>17722.928038743183</v>
      </c>
      <c r="M88" s="116"/>
      <c r="N88" s="117"/>
      <c r="O88" s="117">
        <f t="shared" si="7"/>
        <v>2.0632463870152273E-2</v>
      </c>
      <c r="P88" s="117">
        <f t="shared" si="8"/>
        <v>1.9223617716306096E-2</v>
      </c>
      <c r="Q88" s="118">
        <f t="shared" si="9"/>
        <v>1.7814771562460141E-2</v>
      </c>
      <c r="R88" s="119"/>
      <c r="S88" s="119"/>
      <c r="T88" s="119">
        <f t="shared" si="10"/>
        <v>3.0785885701745119E-3</v>
      </c>
      <c r="U88" s="119">
        <f t="shared" si="11"/>
        <v>1.6939731855587503E-3</v>
      </c>
      <c r="V88" s="252">
        <f t="shared" si="12"/>
        <v>3.0935780094365484E-4</v>
      </c>
      <c r="W88" s="93"/>
      <c r="X88" s="254"/>
    </row>
    <row r="89" spans="2:24" ht="15" customHeight="1" x14ac:dyDescent="0.2">
      <c r="B89" s="113">
        <v>2034</v>
      </c>
      <c r="C89" s="114"/>
      <c r="D89" s="115"/>
      <c r="E89" s="311">
        <v>25319.322123955473</v>
      </c>
      <c r="F89" s="312">
        <v>25173.939402391377</v>
      </c>
      <c r="G89" s="313">
        <v>25029.212056347511</v>
      </c>
      <c r="H89" s="314"/>
      <c r="I89" s="311"/>
      <c r="J89" s="311">
        <f>E89*Prix!E$73/Prix!E91</f>
        <v>17943.350721593859</v>
      </c>
      <c r="K89" s="311">
        <f>F89*Prix!F$73/Prix!F91</f>
        <v>17840.320587172675</v>
      </c>
      <c r="L89" s="313">
        <f>G89*Prix!G$73/Prix!G91</f>
        <v>17737.754905660466</v>
      </c>
      <c r="M89" s="116"/>
      <c r="N89" s="117"/>
      <c r="O89" s="117">
        <f t="shared" si="7"/>
        <v>2.1638540460130473E-2</v>
      </c>
      <c r="P89" s="117">
        <f t="shared" si="8"/>
        <v>1.9994886613976748E-2</v>
      </c>
      <c r="Q89" s="118">
        <f t="shared" si="9"/>
        <v>1.8351232767822578E-2</v>
      </c>
      <c r="R89" s="119"/>
      <c r="S89" s="119"/>
      <c r="T89" s="119">
        <f t="shared" si="10"/>
        <v>4.0673616315778371E-3</v>
      </c>
      <c r="U89" s="119">
        <f t="shared" si="11"/>
        <v>2.4519770161934851E-3</v>
      </c>
      <c r="V89" s="252">
        <f t="shared" si="12"/>
        <v>8.3659240080824482E-4</v>
      </c>
      <c r="W89" s="93"/>
      <c r="X89" s="254"/>
    </row>
    <row r="90" spans="2:24" ht="15" customHeight="1" x14ac:dyDescent="0.2">
      <c r="B90" s="113">
        <v>2035</v>
      </c>
      <c r="C90" s="114"/>
      <c r="D90" s="115"/>
      <c r="E90" s="311">
        <v>25892.668477420793</v>
      </c>
      <c r="F90" s="312">
        <v>25696.705342862217</v>
      </c>
      <c r="G90" s="313">
        <v>25501.956154057774</v>
      </c>
      <c r="H90" s="314"/>
      <c r="I90" s="311"/>
      <c r="J90" s="311">
        <f>E90*Prix!E$73/Prix!E92</f>
        <v>18034.074719685643</v>
      </c>
      <c r="K90" s="311">
        <f>F90*Prix!F$73/Prix!F92</f>
        <v>17897.587674558759</v>
      </c>
      <c r="L90" s="313">
        <f>G90*Prix!G$73/Prix!G92</f>
        <v>17761.946134732141</v>
      </c>
      <c r="M90" s="116"/>
      <c r="N90" s="117"/>
      <c r="O90" s="117">
        <f t="shared" si="7"/>
        <v>2.2644617050108895E-2</v>
      </c>
      <c r="P90" s="117">
        <f t="shared" si="8"/>
        <v>2.0766155511647177E-2</v>
      </c>
      <c r="Q90" s="118">
        <f t="shared" si="9"/>
        <v>1.8887693973185682E-2</v>
      </c>
      <c r="R90" s="119"/>
      <c r="S90" s="119"/>
      <c r="T90" s="119">
        <f t="shared" si="10"/>
        <v>5.0561346929813844E-3</v>
      </c>
      <c r="U90" s="119">
        <f t="shared" si="11"/>
        <v>3.2099808468273316E-3</v>
      </c>
      <c r="V90" s="252">
        <f t="shared" si="12"/>
        <v>1.363827000673945E-3</v>
      </c>
      <c r="W90" s="93"/>
      <c r="X90" s="254"/>
    </row>
    <row r="91" spans="2:24" ht="15" customHeight="1" x14ac:dyDescent="0.2">
      <c r="B91" s="113">
        <v>2036</v>
      </c>
      <c r="C91" s="114"/>
      <c r="D91" s="115"/>
      <c r="E91" s="311">
        <v>26505.048047104607</v>
      </c>
      <c r="F91" s="312">
        <v>26250.146191752629</v>
      </c>
      <c r="G91" s="313">
        <v>25997.310107750734</v>
      </c>
      <c r="H91" s="314"/>
      <c r="I91" s="311"/>
      <c r="J91" s="311">
        <f>E91*Prix!E$73/Prix!E93</f>
        <v>18143.08903780183</v>
      </c>
      <c r="K91" s="311">
        <f>F91*Prix!F$73/Prix!F93</f>
        <v>17968.605028214948</v>
      </c>
      <c r="L91" s="313">
        <f>G91*Prix!G$73/Prix!G93</f>
        <v>17795.53506901838</v>
      </c>
      <c r="M91" s="116"/>
      <c r="N91" s="117"/>
      <c r="O91" s="117">
        <f t="shared" si="7"/>
        <v>2.3650693640086873E-2</v>
      </c>
      <c r="P91" s="117">
        <f t="shared" si="8"/>
        <v>2.1537424409318051E-2</v>
      </c>
      <c r="Q91" s="118">
        <f t="shared" si="9"/>
        <v>1.9424155178548563E-2</v>
      </c>
      <c r="R91" s="119"/>
      <c r="S91" s="119"/>
      <c r="T91" s="119">
        <f t="shared" si="10"/>
        <v>6.0449077543851537E-3</v>
      </c>
      <c r="U91" s="119">
        <f t="shared" si="11"/>
        <v>3.9679846774622884E-3</v>
      </c>
      <c r="V91" s="252">
        <f t="shared" si="12"/>
        <v>1.8910616005392011E-3</v>
      </c>
      <c r="W91" s="93"/>
      <c r="X91" s="254"/>
    </row>
    <row r="92" spans="2:24" ht="15" customHeight="1" x14ac:dyDescent="0.2">
      <c r="B92" s="113">
        <v>2037</v>
      </c>
      <c r="C92" s="114"/>
      <c r="D92" s="115"/>
      <c r="E92" s="311">
        <v>27158.576926738904</v>
      </c>
      <c r="F92" s="312">
        <v>26835.752652408042</v>
      </c>
      <c r="G92" s="313">
        <v>26516.232441825126</v>
      </c>
      <c r="H92" s="314"/>
      <c r="I92" s="311"/>
      <c r="J92" s="311">
        <f>E92*Prix!E$73/Prix!E94</f>
        <v>18270.701735106166</v>
      </c>
      <c r="K92" s="311">
        <f>F92*Prix!F$73/Prix!F94</f>
        <v>18053.524449084816</v>
      </c>
      <c r="L92" s="313">
        <f>G92*Prix!G$73/Prix!G94</f>
        <v>17838.569943859944</v>
      </c>
      <c r="M92" s="116"/>
      <c r="N92" s="117"/>
      <c r="O92" s="117">
        <f t="shared" si="7"/>
        <v>2.4656770230065295E-2</v>
      </c>
      <c r="P92" s="117">
        <f t="shared" si="8"/>
        <v>2.2308693306988259E-2</v>
      </c>
      <c r="Q92" s="118">
        <f t="shared" si="9"/>
        <v>1.9960616383911223E-2</v>
      </c>
      <c r="R92" s="119"/>
      <c r="S92" s="119"/>
      <c r="T92" s="119">
        <f t="shared" si="10"/>
        <v>7.033680815788923E-3</v>
      </c>
      <c r="U92" s="119">
        <f t="shared" si="11"/>
        <v>4.7259885080963571E-3</v>
      </c>
      <c r="V92" s="252">
        <f t="shared" si="12"/>
        <v>2.4182962004040132E-3</v>
      </c>
      <c r="W92" s="93"/>
      <c r="X92" s="254"/>
    </row>
    <row r="93" spans="2:24" ht="15" customHeight="1" x14ac:dyDescent="0.2">
      <c r="B93" s="113">
        <v>2038</v>
      </c>
      <c r="C93" s="114"/>
      <c r="D93" s="115"/>
      <c r="E93" s="311">
        <v>27855.543326260176</v>
      </c>
      <c r="F93" s="312">
        <v>27455.120809359192</v>
      </c>
      <c r="G93" s="313">
        <v>27059.737715560448</v>
      </c>
      <c r="H93" s="314"/>
      <c r="I93" s="311"/>
      <c r="J93" s="311">
        <f>E93*Prix!E$73/Prix!E95</f>
        <v>18417.277597079999</v>
      </c>
      <c r="K93" s="311">
        <f>F93*Prix!F$73/Prix!F95</f>
        <v>18152.529838850689</v>
      </c>
      <c r="L93" s="313">
        <f>G93*Prix!G$73/Prix!G95</f>
        <v>17891.114001062342</v>
      </c>
      <c r="M93" s="116"/>
      <c r="N93" s="117"/>
      <c r="O93" s="117">
        <f t="shared" si="7"/>
        <v>2.5662846820043717E-2</v>
      </c>
      <c r="P93" s="117">
        <f t="shared" si="8"/>
        <v>2.307996220465891E-2</v>
      </c>
      <c r="Q93" s="118">
        <f t="shared" si="9"/>
        <v>2.0497077589274326E-2</v>
      </c>
      <c r="R93" s="119"/>
      <c r="S93" s="119"/>
      <c r="T93" s="119">
        <f t="shared" si="10"/>
        <v>8.0224538771926923E-3</v>
      </c>
      <c r="U93" s="119">
        <f t="shared" si="11"/>
        <v>5.4839923387308698E-3</v>
      </c>
      <c r="V93" s="252">
        <f t="shared" si="12"/>
        <v>2.9455308002692693E-3</v>
      </c>
      <c r="W93" s="93"/>
      <c r="X93" s="254"/>
    </row>
    <row r="94" spans="2:24" ht="15" customHeight="1" x14ac:dyDescent="0.2">
      <c r="B94" s="113">
        <v>2039</v>
      </c>
      <c r="C94" s="114"/>
      <c r="D94" s="115"/>
      <c r="E94" s="311">
        <v>28598.420677772749</v>
      </c>
      <c r="F94" s="312">
        <v>28109.959240725595</v>
      </c>
      <c r="G94" s="313">
        <v>27628.8997585734</v>
      </c>
      <c r="H94" s="314"/>
      <c r="I94" s="311"/>
      <c r="J94" s="311">
        <f>E94*Prix!E$73/Prix!E96</f>
        <v>18583.239865098411</v>
      </c>
      <c r="K94" s="311">
        <f>F94*Prix!F$73/Prix!F96</f>
        <v>18265.837860569085</v>
      </c>
      <c r="L94" s="313">
        <f>G94*Prix!G$73/Prix!G96</f>
        <v>17953.245642735103</v>
      </c>
      <c r="M94" s="116"/>
      <c r="N94" s="117"/>
      <c r="O94" s="117">
        <f t="shared" si="7"/>
        <v>2.6668923410021694E-2</v>
      </c>
      <c r="P94" s="117">
        <f t="shared" si="8"/>
        <v>2.3851231102329562E-2</v>
      </c>
      <c r="Q94" s="118">
        <f t="shared" si="9"/>
        <v>2.103353879463743E-2</v>
      </c>
      <c r="R94" s="119"/>
      <c r="S94" s="119"/>
      <c r="T94" s="119">
        <f t="shared" si="10"/>
        <v>9.0112269385962396E-3</v>
      </c>
      <c r="U94" s="119">
        <f t="shared" si="11"/>
        <v>6.2419961693653825E-3</v>
      </c>
      <c r="V94" s="252">
        <f t="shared" si="12"/>
        <v>3.4727654001349695E-3</v>
      </c>
      <c r="W94" s="93"/>
      <c r="X94" s="254"/>
    </row>
    <row r="95" spans="2:24" ht="15" customHeight="1" x14ac:dyDescent="0.2">
      <c r="B95" s="113">
        <v>2040</v>
      </c>
      <c r="C95" s="114"/>
      <c r="D95" s="115"/>
      <c r="E95" s="311">
        <v>29389.881970030114</v>
      </c>
      <c r="F95" s="312">
        <v>28802.096712130362</v>
      </c>
      <c r="G95" s="313">
        <v>28224.85512636583</v>
      </c>
      <c r="H95" s="314"/>
      <c r="I95" s="311"/>
      <c r="J95" s="311">
        <f>E95*Prix!E$73/Prix!E97</f>
        <v>18769.072263749393</v>
      </c>
      <c r="K95" s="311">
        <f>F95*Prix!F$73/Prix!F97</f>
        <v>18393.698725593069</v>
      </c>
      <c r="L95" s="313">
        <f>G95*Prix!G$73/Prix!G97</f>
        <v>18025.058625306043</v>
      </c>
      <c r="M95" s="116"/>
      <c r="N95" s="117"/>
      <c r="O95" s="117">
        <f t="shared" si="7"/>
        <v>2.7675000000000116E-2</v>
      </c>
      <c r="P95" s="117">
        <f t="shared" si="8"/>
        <v>2.4622499999999992E-2</v>
      </c>
      <c r="Q95" s="118">
        <f t="shared" si="9"/>
        <v>2.1570000000000089E-2</v>
      </c>
      <c r="R95" s="119"/>
      <c r="S95" s="119"/>
      <c r="T95" s="119">
        <f t="shared" si="10"/>
        <v>1.0000000000000009E-2</v>
      </c>
      <c r="U95" s="119">
        <f t="shared" si="11"/>
        <v>7.0000000000001172E-3</v>
      </c>
      <c r="V95" s="252">
        <f t="shared" si="12"/>
        <v>4.0000000000000036E-3</v>
      </c>
      <c r="W95" s="93"/>
      <c r="X95" s="254"/>
    </row>
    <row r="96" spans="2:24" ht="15" customHeight="1" x14ac:dyDescent="0.2">
      <c r="B96" s="113">
        <v>2041</v>
      </c>
      <c r="C96" s="114"/>
      <c r="D96" s="115"/>
      <c r="E96" s="311">
        <v>30203.246953550704</v>
      </c>
      <c r="F96" s="312">
        <v>29511.276338424796</v>
      </c>
      <c r="G96" s="313">
        <v>28833.665251441544</v>
      </c>
      <c r="H96" s="314"/>
      <c r="I96" s="311"/>
      <c r="J96" s="311">
        <f>E96*Prix!E$73/Prix!E98</f>
        <v>18956.762986386893</v>
      </c>
      <c r="K96" s="311">
        <f>F96*Prix!F$73/Prix!F98</f>
        <v>18522.454616672221</v>
      </c>
      <c r="L96" s="313">
        <f>G96*Prix!G$73/Prix!G98</f>
        <v>18097.15885980727</v>
      </c>
      <c r="M96" s="116"/>
      <c r="N96" s="117"/>
      <c r="O96" s="117">
        <f t="shared" si="7"/>
        <v>2.7675000000000338E-2</v>
      </c>
      <c r="P96" s="117">
        <f t="shared" si="8"/>
        <v>2.4622500000000214E-2</v>
      </c>
      <c r="Q96" s="118">
        <f t="shared" si="9"/>
        <v>2.1570000000000089E-2</v>
      </c>
      <c r="R96" s="119"/>
      <c r="S96" s="119"/>
      <c r="T96" s="119">
        <f t="shared" si="10"/>
        <v>1.0000000000000453E-2</v>
      </c>
      <c r="U96" s="119">
        <f t="shared" si="11"/>
        <v>7.0000000000001172E-3</v>
      </c>
      <c r="V96" s="252">
        <f t="shared" si="12"/>
        <v>4.0000000000002256E-3</v>
      </c>
      <c r="W96" s="93"/>
      <c r="X96" s="254"/>
    </row>
    <row r="97" spans="2:24" ht="15" customHeight="1" x14ac:dyDescent="0.2">
      <c r="B97" s="113">
        <v>2042</v>
      </c>
      <c r="C97" s="114"/>
      <c r="D97" s="115"/>
      <c r="E97" s="311">
        <v>31039.121812990226</v>
      </c>
      <c r="F97" s="312">
        <v>30237.91774006766</v>
      </c>
      <c r="G97" s="313">
        <v>29455.607410915141</v>
      </c>
      <c r="H97" s="314"/>
      <c r="I97" s="311"/>
      <c r="J97" s="311">
        <f>E97*Prix!E$73/Prix!E99</f>
        <v>19146.330616250765</v>
      </c>
      <c r="K97" s="311">
        <f>F97*Prix!F$73/Prix!F99</f>
        <v>18652.111798988928</v>
      </c>
      <c r="L97" s="313">
        <f>G97*Prix!G$73/Prix!G99</f>
        <v>18169.547495246497</v>
      </c>
      <c r="M97" s="116"/>
      <c r="N97" s="117"/>
      <c r="O97" s="117">
        <f t="shared" si="7"/>
        <v>2.7675000000000116E-2</v>
      </c>
      <c r="P97" s="117">
        <f t="shared" si="8"/>
        <v>2.4622499999999992E-2</v>
      </c>
      <c r="Q97" s="118">
        <f t="shared" si="9"/>
        <v>2.1570000000000089E-2</v>
      </c>
      <c r="R97" s="119"/>
      <c r="S97" s="119"/>
      <c r="T97" s="119">
        <f t="shared" si="10"/>
        <v>1.0000000000000231E-2</v>
      </c>
      <c r="U97" s="119">
        <f t="shared" si="11"/>
        <v>7.0000000000001172E-3</v>
      </c>
      <c r="V97" s="252">
        <f t="shared" si="12"/>
        <v>3.9999999999997815E-3</v>
      </c>
      <c r="W97" s="93"/>
      <c r="X97" s="254"/>
    </row>
    <row r="98" spans="2:24" ht="15" customHeight="1" x14ac:dyDescent="0.2">
      <c r="B98" s="113">
        <v>2043</v>
      </c>
      <c r="C98" s="114"/>
      <c r="D98" s="115"/>
      <c r="E98" s="311">
        <v>31898.12950916473</v>
      </c>
      <c r="F98" s="312">
        <v>30982.450869622473</v>
      </c>
      <c r="G98" s="313">
        <v>30090.964862768582</v>
      </c>
      <c r="H98" s="314"/>
      <c r="I98" s="311"/>
      <c r="J98" s="311">
        <f>E98*Prix!E$73/Prix!E100</f>
        <v>19337.793922413272</v>
      </c>
      <c r="K98" s="311">
        <f>F98*Prix!F$73/Prix!F100</f>
        <v>18782.676581581847</v>
      </c>
      <c r="L98" s="313">
        <f>G98*Prix!G$73/Prix!G100</f>
        <v>18242.225685227484</v>
      </c>
      <c r="M98" s="116"/>
      <c r="N98" s="117"/>
      <c r="O98" s="117">
        <f t="shared" si="7"/>
        <v>2.7674999999999894E-2</v>
      </c>
      <c r="P98" s="117">
        <f t="shared" si="8"/>
        <v>2.4622499999999992E-2</v>
      </c>
      <c r="Q98" s="118">
        <f t="shared" si="9"/>
        <v>2.1570000000000089E-2</v>
      </c>
      <c r="R98" s="119"/>
      <c r="S98" s="119"/>
      <c r="T98" s="119">
        <f t="shared" si="10"/>
        <v>1.0000000000000009E-2</v>
      </c>
      <c r="U98" s="119">
        <f t="shared" si="11"/>
        <v>6.9999999999998952E-3</v>
      </c>
      <c r="V98" s="252">
        <f t="shared" si="12"/>
        <v>4.0000000000000036E-3</v>
      </c>
      <c r="W98" s="93"/>
      <c r="X98" s="254"/>
    </row>
    <row r="99" spans="2:24" ht="15" customHeight="1" x14ac:dyDescent="0.2">
      <c r="B99" s="113">
        <v>2044</v>
      </c>
      <c r="C99" s="114"/>
      <c r="D99" s="115"/>
      <c r="E99" s="311">
        <v>32780.910243330865</v>
      </c>
      <c r="F99" s="312">
        <v>31745.316266159745</v>
      </c>
      <c r="G99" s="313">
        <v>30740.026974858498</v>
      </c>
      <c r="H99" s="314"/>
      <c r="I99" s="311"/>
      <c r="J99" s="311">
        <f>E99*Prix!E$73/Prix!E101</f>
        <v>19531.171861637406</v>
      </c>
      <c r="K99" s="311">
        <f>F99*Prix!F$73/Prix!F101</f>
        <v>18914.155317652916</v>
      </c>
      <c r="L99" s="313">
        <f>G99*Prix!G$73/Prix!G101</f>
        <v>18315.194587968392</v>
      </c>
      <c r="M99" s="116"/>
      <c r="N99" s="117"/>
      <c r="O99" s="117">
        <f t="shared" si="7"/>
        <v>2.7675000000000116E-2</v>
      </c>
      <c r="P99" s="117">
        <f t="shared" si="8"/>
        <v>2.462249999999977E-2</v>
      </c>
      <c r="Q99" s="118">
        <f t="shared" si="9"/>
        <v>2.1569999999999867E-2</v>
      </c>
      <c r="R99" s="119"/>
      <c r="S99" s="119"/>
      <c r="T99" s="119">
        <f t="shared" si="10"/>
        <v>1.0000000000000009E-2</v>
      </c>
      <c r="U99" s="119">
        <f t="shared" si="11"/>
        <v>6.9999999999996732E-3</v>
      </c>
      <c r="V99" s="252">
        <f t="shared" si="12"/>
        <v>3.9999999999997815E-3</v>
      </c>
      <c r="W99" s="93"/>
      <c r="X99" s="254"/>
    </row>
    <row r="100" spans="2:24" ht="15" customHeight="1" x14ac:dyDescent="0.2">
      <c r="B100" s="113">
        <v>2045</v>
      </c>
      <c r="C100" s="114"/>
      <c r="D100" s="115"/>
      <c r="E100" s="311">
        <v>33688.121934315044</v>
      </c>
      <c r="F100" s="312">
        <v>32526.965315923262</v>
      </c>
      <c r="G100" s="313">
        <v>31403.089356706201</v>
      </c>
      <c r="H100" s="314"/>
      <c r="I100" s="311"/>
      <c r="J100" s="311">
        <f>E100*Prix!E$73/Prix!E102</f>
        <v>19726.483580253778</v>
      </c>
      <c r="K100" s="311">
        <f>F100*Prix!F$73/Prix!F102</f>
        <v>19046.554404876486</v>
      </c>
      <c r="L100" s="313">
        <f>G100*Prix!G$73/Prix!G102</f>
        <v>18388.455366320268</v>
      </c>
      <c r="M100" s="116"/>
      <c r="N100" s="117"/>
      <c r="O100" s="117">
        <f t="shared" si="7"/>
        <v>2.7674999999999894E-2</v>
      </c>
      <c r="P100" s="117">
        <f t="shared" si="8"/>
        <v>2.4622499999999992E-2</v>
      </c>
      <c r="Q100" s="118">
        <f t="shared" si="9"/>
        <v>2.1570000000000089E-2</v>
      </c>
      <c r="R100" s="119"/>
      <c r="S100" s="119"/>
      <c r="T100" s="119">
        <f t="shared" si="10"/>
        <v>1.0000000000000009E-2</v>
      </c>
      <c r="U100" s="119">
        <f t="shared" si="11"/>
        <v>6.9999999999998952E-3</v>
      </c>
      <c r="V100" s="252">
        <f t="shared" si="12"/>
        <v>4.0000000000002256E-3</v>
      </c>
      <c r="W100" s="93"/>
      <c r="X100" s="254"/>
    </row>
    <row r="101" spans="2:24" ht="15" customHeight="1" x14ac:dyDescent="0.2">
      <c r="B101" s="113">
        <v>2046</v>
      </c>
      <c r="C101" s="114"/>
      <c r="D101" s="115"/>
      <c r="E101" s="311">
        <v>34620.440708847214</v>
      </c>
      <c r="F101" s="312">
        <v>33327.860519414578</v>
      </c>
      <c r="G101" s="313">
        <v>32080.453994130356</v>
      </c>
      <c r="H101" s="314"/>
      <c r="I101" s="311"/>
      <c r="J101" s="311">
        <f>E101*Prix!E$73/Prix!E103</f>
        <v>19923.748416056311</v>
      </c>
      <c r="K101" s="311">
        <f>F101*Prix!F$73/Prix!F103</f>
        <v>19179.880285710617</v>
      </c>
      <c r="L101" s="313">
        <f>G101*Prix!G$73/Prix!G103</f>
        <v>18462.009187785548</v>
      </c>
      <c r="M101" s="116"/>
      <c r="N101" s="117"/>
      <c r="O101" s="117">
        <f t="shared" si="7"/>
        <v>2.7675000000000116E-2</v>
      </c>
      <c r="P101" s="117">
        <f t="shared" si="8"/>
        <v>2.462249999999977E-2</v>
      </c>
      <c r="Q101" s="118">
        <f t="shared" si="9"/>
        <v>2.1570000000000089E-2</v>
      </c>
      <c r="R101" s="119"/>
      <c r="S101" s="119"/>
      <c r="T101" s="119">
        <f t="shared" si="10"/>
        <v>9.9999999999997868E-3</v>
      </c>
      <c r="U101" s="119">
        <f t="shared" si="11"/>
        <v>6.9999999999996732E-3</v>
      </c>
      <c r="V101" s="252">
        <f t="shared" si="12"/>
        <v>4.0000000000000036E-3</v>
      </c>
      <c r="W101" s="93"/>
      <c r="X101" s="254"/>
    </row>
    <row r="102" spans="2:24" ht="15" customHeight="1" x14ac:dyDescent="0.2">
      <c r="B102" s="113">
        <v>2047</v>
      </c>
      <c r="C102" s="114"/>
      <c r="D102" s="115"/>
      <c r="E102" s="311">
        <v>35578.561405464563</v>
      </c>
      <c r="F102" s="312">
        <v>34148.475765053867</v>
      </c>
      <c r="G102" s="313">
        <v>32772.429386783748</v>
      </c>
      <c r="H102" s="314"/>
      <c r="I102" s="311"/>
      <c r="J102" s="311">
        <f>E102*Prix!E$73/Prix!E104</f>
        <v>20122.985900216874</v>
      </c>
      <c r="K102" s="311">
        <f>F102*Prix!F$73/Prix!F104</f>
        <v>19314.13944771059</v>
      </c>
      <c r="L102" s="313">
        <f>G102*Prix!G$73/Prix!G104</f>
        <v>18535.857224536689</v>
      </c>
      <c r="M102" s="116"/>
      <c r="N102" s="117"/>
      <c r="O102" s="117">
        <f t="shared" si="7"/>
        <v>2.7675000000000116E-2</v>
      </c>
      <c r="P102" s="117">
        <f t="shared" si="8"/>
        <v>2.4622499999999992E-2</v>
      </c>
      <c r="Q102" s="118">
        <f t="shared" si="9"/>
        <v>2.1570000000000089E-2</v>
      </c>
      <c r="R102" s="119"/>
      <c r="S102" s="119"/>
      <c r="T102" s="119">
        <f t="shared" si="10"/>
        <v>1.0000000000000009E-2</v>
      </c>
      <c r="U102" s="119">
        <f t="shared" si="11"/>
        <v>6.9999999999998952E-3</v>
      </c>
      <c r="V102" s="252">
        <f t="shared" si="12"/>
        <v>3.9999999999997815E-3</v>
      </c>
      <c r="W102" s="93"/>
      <c r="X102" s="254"/>
    </row>
    <row r="103" spans="2:24" ht="15" customHeight="1" x14ac:dyDescent="0.2">
      <c r="B103" s="113">
        <v>2048</v>
      </c>
      <c r="C103" s="114"/>
      <c r="D103" s="115"/>
      <c r="E103" s="311">
        <v>36563.198092360799</v>
      </c>
      <c r="F103" s="312">
        <v>34989.296609578909</v>
      </c>
      <c r="G103" s="313">
        <v>33479.330688656679</v>
      </c>
      <c r="H103" s="314"/>
      <c r="I103" s="311"/>
      <c r="J103" s="311">
        <f>E103*Prix!E$73/Prix!E105</f>
        <v>20324.215759219045</v>
      </c>
      <c r="K103" s="311">
        <f>F103*Prix!F$73/Prix!F105</f>
        <v>19449.338423844565</v>
      </c>
      <c r="L103" s="313">
        <f>G103*Prix!G$73/Prix!G105</f>
        <v>18610.000653434836</v>
      </c>
      <c r="M103" s="116"/>
      <c r="N103" s="117"/>
      <c r="O103" s="117">
        <f t="shared" si="7"/>
        <v>2.7675000000000116E-2</v>
      </c>
      <c r="P103" s="117">
        <f t="shared" si="8"/>
        <v>2.4622499999999992E-2</v>
      </c>
      <c r="Q103" s="118">
        <f t="shared" si="9"/>
        <v>2.1570000000000089E-2</v>
      </c>
      <c r="R103" s="119"/>
      <c r="S103" s="119"/>
      <c r="T103" s="119">
        <f t="shared" si="10"/>
        <v>1.0000000000000009E-2</v>
      </c>
      <c r="U103" s="119">
        <f t="shared" si="11"/>
        <v>7.0000000000001172E-3</v>
      </c>
      <c r="V103" s="252">
        <f t="shared" si="12"/>
        <v>4.0000000000000036E-3</v>
      </c>
      <c r="W103" s="93"/>
      <c r="X103" s="254"/>
    </row>
    <row r="104" spans="2:24" ht="15" customHeight="1" x14ac:dyDescent="0.2">
      <c r="B104" s="113">
        <v>2049</v>
      </c>
      <c r="C104" s="114"/>
      <c r="D104" s="115"/>
      <c r="E104" s="311">
        <v>37575.084599566886</v>
      </c>
      <c r="F104" s="312">
        <v>35850.820565348258</v>
      </c>
      <c r="G104" s="313">
        <v>34201.47985161101</v>
      </c>
      <c r="H104" s="314"/>
      <c r="I104" s="311"/>
      <c r="J104" s="311">
        <f>E104*Prix!E$73/Prix!E106</f>
        <v>20527.457916811236</v>
      </c>
      <c r="K104" s="311">
        <f>F104*Prix!F$73/Prix!F106</f>
        <v>19585.483792811472</v>
      </c>
      <c r="L104" s="313">
        <f>G104*Prix!G$73/Prix!G106</f>
        <v>18684.440656048577</v>
      </c>
      <c r="M104" s="116"/>
      <c r="N104" s="117"/>
      <c r="O104" s="117">
        <f t="shared" si="7"/>
        <v>2.7675000000000116E-2</v>
      </c>
      <c r="P104" s="117">
        <f t="shared" si="8"/>
        <v>2.462249999999977E-2</v>
      </c>
      <c r="Q104" s="118">
        <f t="shared" si="9"/>
        <v>2.1570000000000089E-2</v>
      </c>
      <c r="R104" s="119"/>
      <c r="S104" s="119"/>
      <c r="T104" s="119">
        <f t="shared" si="10"/>
        <v>1.0000000000000009E-2</v>
      </c>
      <c r="U104" s="119">
        <f t="shared" si="11"/>
        <v>6.9999999999996732E-3</v>
      </c>
      <c r="V104" s="252">
        <f t="shared" si="12"/>
        <v>4.0000000000000036E-3</v>
      </c>
      <c r="W104" s="93"/>
      <c r="X104" s="254"/>
    </row>
    <row r="105" spans="2:24" ht="15" customHeight="1" x14ac:dyDescent="0.2">
      <c r="B105" s="113">
        <v>2050</v>
      </c>
      <c r="C105" s="114"/>
      <c r="D105" s="115"/>
      <c r="E105" s="311">
        <v>38614.9750658599</v>
      </c>
      <c r="F105" s="312">
        <v>36733.557394718548</v>
      </c>
      <c r="G105" s="313">
        <v>34939.20577201026</v>
      </c>
      <c r="H105" s="314"/>
      <c r="I105" s="311"/>
      <c r="J105" s="311">
        <f>E105*Prix!E$73/Prix!E107</f>
        <v>20732.732495979348</v>
      </c>
      <c r="K105" s="311">
        <f>F105*Prix!F$73/Prix!F107</f>
        <v>19722.58217936115</v>
      </c>
      <c r="L105" s="313">
        <f>G105*Prix!G$73/Prix!G107</f>
        <v>18759.178418672771</v>
      </c>
      <c r="M105" s="116"/>
      <c r="N105" s="117"/>
      <c r="O105" s="117">
        <f t="shared" si="7"/>
        <v>2.7675000000000116E-2</v>
      </c>
      <c r="P105" s="117">
        <f t="shared" si="8"/>
        <v>2.4622499999999992E-2</v>
      </c>
      <c r="Q105" s="118">
        <f t="shared" si="9"/>
        <v>2.1570000000000089E-2</v>
      </c>
      <c r="R105" s="119"/>
      <c r="S105" s="119"/>
      <c r="T105" s="119">
        <f t="shared" si="10"/>
        <v>1.0000000000000009E-2</v>
      </c>
      <c r="U105" s="119">
        <f t="shared" si="11"/>
        <v>6.9999999999998952E-3</v>
      </c>
      <c r="V105" s="252">
        <f t="shared" si="12"/>
        <v>4.0000000000000036E-3</v>
      </c>
      <c r="W105" s="93"/>
      <c r="X105" s="254"/>
    </row>
    <row r="106" spans="2:24" ht="15" customHeight="1" x14ac:dyDescent="0.2">
      <c r="B106" s="113">
        <v>2051</v>
      </c>
      <c r="C106" s="114"/>
      <c r="D106" s="115"/>
      <c r="E106" s="311">
        <v>39683.644500807575</v>
      </c>
      <c r="F106" s="312">
        <v>37638.02941167001</v>
      </c>
      <c r="G106" s="313">
        <v>35692.844440512526</v>
      </c>
      <c r="H106" s="314"/>
      <c r="I106" s="311"/>
      <c r="J106" s="311">
        <f>E106*Prix!E$73/Prix!E108</f>
        <v>20940.059820939139</v>
      </c>
      <c r="K106" s="311">
        <f>F106*Prix!F$73/Prix!F108</f>
        <v>19860.640254616679</v>
      </c>
      <c r="L106" s="313">
        <f>G106*Prix!G$73/Prix!G108</f>
        <v>18834.215132347465</v>
      </c>
      <c r="M106" s="116"/>
      <c r="N106" s="117"/>
      <c r="O106" s="117">
        <f t="shared" si="7"/>
        <v>2.7675000000000116E-2</v>
      </c>
      <c r="P106" s="117">
        <f t="shared" si="8"/>
        <v>2.4622500000000214E-2</v>
      </c>
      <c r="Q106" s="118">
        <f t="shared" si="9"/>
        <v>2.1570000000000089E-2</v>
      </c>
      <c r="R106" s="119"/>
      <c r="S106" s="119"/>
      <c r="T106" s="119">
        <f t="shared" si="10"/>
        <v>1.0000000000000009E-2</v>
      </c>
      <c r="U106" s="119">
        <f t="shared" si="11"/>
        <v>7.0000000000001172E-3</v>
      </c>
      <c r="V106" s="252">
        <f t="shared" si="12"/>
        <v>4.0000000000002256E-3</v>
      </c>
      <c r="W106" s="93"/>
      <c r="X106" s="254"/>
    </row>
    <row r="107" spans="2:24" ht="15" customHeight="1" x14ac:dyDescent="0.2">
      <c r="B107" s="113">
        <v>2052</v>
      </c>
      <c r="C107" s="114"/>
      <c r="D107" s="115"/>
      <c r="E107" s="311">
        <v>40781.88936236743</v>
      </c>
      <c r="F107" s="312">
        <v>38564.771790858853</v>
      </c>
      <c r="G107" s="313">
        <v>36462.739095094381</v>
      </c>
      <c r="H107" s="314"/>
      <c r="I107" s="311"/>
      <c r="J107" s="311">
        <f>E107*Prix!E$73/Prix!E109</f>
        <v>21149.46041914853</v>
      </c>
      <c r="K107" s="311">
        <f>F107*Prix!F$73/Prix!F109</f>
        <v>19999.664736398994</v>
      </c>
      <c r="L107" s="313">
        <f>G107*Prix!G$73/Prix!G109</f>
        <v>18909.551992876855</v>
      </c>
      <c r="M107" s="116"/>
      <c r="N107" s="117"/>
      <c r="O107" s="117">
        <f t="shared" si="7"/>
        <v>2.7675000000000116E-2</v>
      </c>
      <c r="P107" s="117">
        <f t="shared" si="8"/>
        <v>2.4622499999999992E-2</v>
      </c>
      <c r="Q107" s="118">
        <f t="shared" si="9"/>
        <v>2.1569999999999867E-2</v>
      </c>
      <c r="R107" s="119"/>
      <c r="S107" s="119"/>
      <c r="T107" s="119">
        <f t="shared" si="10"/>
        <v>1.0000000000000009E-2</v>
      </c>
      <c r="U107" s="119">
        <f t="shared" si="11"/>
        <v>6.9999999999998952E-3</v>
      </c>
      <c r="V107" s="252">
        <f t="shared" si="12"/>
        <v>4.0000000000000036E-3</v>
      </c>
      <c r="W107" s="93"/>
      <c r="X107" s="254"/>
    </row>
    <row r="108" spans="2:24" ht="15" customHeight="1" x14ac:dyDescent="0.2">
      <c r="B108" s="113">
        <v>2053</v>
      </c>
      <c r="C108" s="114"/>
      <c r="D108" s="115"/>
      <c r="E108" s="311">
        <v>41910.528150470956</v>
      </c>
      <c r="F108" s="312">
        <v>39514.332884279276</v>
      </c>
      <c r="G108" s="313">
        <v>37249.240377375572</v>
      </c>
      <c r="H108" s="314"/>
      <c r="I108" s="311"/>
      <c r="J108" s="311">
        <f>E108*Prix!E$73/Prix!E110</f>
        <v>21360.955023340022</v>
      </c>
      <c r="K108" s="311">
        <f>F108*Prix!F$73/Prix!F110</f>
        <v>20139.662389553785</v>
      </c>
      <c r="L108" s="313">
        <f>G108*Prix!G$73/Prix!G110</f>
        <v>18985.190200848363</v>
      </c>
      <c r="M108" s="116"/>
      <c r="N108" s="117"/>
      <c r="O108" s="117">
        <f t="shared" si="7"/>
        <v>2.7675000000000116E-2</v>
      </c>
      <c r="P108" s="117">
        <f t="shared" si="8"/>
        <v>2.4622499999999992E-2</v>
      </c>
      <c r="Q108" s="118">
        <f t="shared" si="9"/>
        <v>2.1570000000000089E-2</v>
      </c>
      <c r="R108" s="119"/>
      <c r="S108" s="119"/>
      <c r="T108" s="119">
        <f t="shared" si="10"/>
        <v>1.0000000000000231E-2</v>
      </c>
      <c r="U108" s="119">
        <f t="shared" si="11"/>
        <v>6.9999999999998952E-3</v>
      </c>
      <c r="V108" s="252">
        <f t="shared" si="12"/>
        <v>4.0000000000000036E-3</v>
      </c>
      <c r="W108" s="93"/>
      <c r="X108" s="254"/>
    </row>
    <row r="109" spans="2:24" ht="15" customHeight="1" x14ac:dyDescent="0.2">
      <c r="B109" s="113">
        <v>2054</v>
      </c>
      <c r="C109" s="114"/>
      <c r="D109" s="115"/>
      <c r="E109" s="311">
        <v>43070.402017035245</v>
      </c>
      <c r="F109" s="312">
        <v>40487.274545722445</v>
      </c>
      <c r="G109" s="313">
        <v>38052.70649231557</v>
      </c>
      <c r="H109" s="314"/>
      <c r="I109" s="311"/>
      <c r="J109" s="311">
        <f>E109*Prix!E$73/Prix!E111</f>
        <v>21574.564573573422</v>
      </c>
      <c r="K109" s="311">
        <f>F109*Prix!F$73/Prix!F111</f>
        <v>20280.640026280664</v>
      </c>
      <c r="L109" s="313">
        <f>G109*Prix!G$73/Prix!G111</f>
        <v>19061.130961651757</v>
      </c>
      <c r="M109" s="116"/>
      <c r="N109" s="117"/>
      <c r="O109" s="117">
        <f t="shared" si="7"/>
        <v>2.7675000000000116E-2</v>
      </c>
      <c r="P109" s="117">
        <f t="shared" si="8"/>
        <v>2.4622499999999992E-2</v>
      </c>
      <c r="Q109" s="118">
        <f t="shared" si="9"/>
        <v>2.1570000000000089E-2</v>
      </c>
      <c r="R109" s="119"/>
      <c r="S109" s="119"/>
      <c r="T109" s="119">
        <f t="shared" si="10"/>
        <v>1.0000000000000009E-2</v>
      </c>
      <c r="U109" s="119">
        <f t="shared" si="11"/>
        <v>7.0000000000001172E-3</v>
      </c>
      <c r="V109" s="252">
        <f t="shared" si="12"/>
        <v>4.0000000000000036E-3</v>
      </c>
      <c r="W109" s="93"/>
      <c r="X109" s="254"/>
    </row>
    <row r="110" spans="2:24" ht="15" customHeight="1" x14ac:dyDescent="0.2">
      <c r="B110" s="113">
        <v>2055</v>
      </c>
      <c r="C110" s="114"/>
      <c r="D110" s="115"/>
      <c r="E110" s="311">
        <v>44262.375392856702</v>
      </c>
      <c r="F110" s="312">
        <v>41484.172463224495</v>
      </c>
      <c r="G110" s="313">
        <v>38873.503371354818</v>
      </c>
      <c r="H110" s="314"/>
      <c r="I110" s="311"/>
      <c r="J110" s="311">
        <f>E110*Prix!E$73/Prix!E112</f>
        <v>21790.310219309154</v>
      </c>
      <c r="K110" s="311">
        <f>F110*Prix!F$73/Prix!F112</f>
        <v>20422.604506464628</v>
      </c>
      <c r="L110" s="313">
        <f>G110*Prix!G$73/Prix!G112</f>
        <v>19137.375485498364</v>
      </c>
      <c r="M110" s="116"/>
      <c r="N110" s="117"/>
      <c r="O110" s="117">
        <f t="shared" si="7"/>
        <v>2.7675000000000116E-2</v>
      </c>
      <c r="P110" s="117">
        <f t="shared" si="8"/>
        <v>2.4622499999999992E-2</v>
      </c>
      <c r="Q110" s="118">
        <f t="shared" si="9"/>
        <v>2.1570000000000089E-2</v>
      </c>
      <c r="R110" s="119"/>
      <c r="S110" s="119"/>
      <c r="T110" s="119">
        <f t="shared" si="10"/>
        <v>1.0000000000000009E-2</v>
      </c>
      <c r="U110" s="119">
        <f t="shared" si="11"/>
        <v>6.9999999999998952E-3</v>
      </c>
      <c r="V110" s="252">
        <f t="shared" si="12"/>
        <v>4.0000000000000036E-3</v>
      </c>
      <c r="W110" s="93"/>
      <c r="X110" s="254"/>
    </row>
    <row r="111" spans="2:24" ht="15" customHeight="1" x14ac:dyDescent="0.2">
      <c r="B111" s="113">
        <v>2056</v>
      </c>
      <c r="C111" s="114"/>
      <c r="D111" s="115"/>
      <c r="E111" s="311">
        <v>45487.336631854014</v>
      </c>
      <c r="F111" s="312">
        <v>42505.616499700242</v>
      </c>
      <c r="G111" s="313">
        <v>39712.004839074943</v>
      </c>
      <c r="H111" s="314"/>
      <c r="I111" s="311"/>
      <c r="J111" s="311">
        <f>E111*Prix!E$73/Prix!E113</f>
        <v>22008.213321502251</v>
      </c>
      <c r="K111" s="311">
        <f>F111*Prix!F$73/Prix!F113</f>
        <v>20565.562738009878</v>
      </c>
      <c r="L111" s="313">
        <f>G111*Prix!G$73/Prix!G113</f>
        <v>19213.924987440358</v>
      </c>
      <c r="M111" s="116"/>
      <c r="N111" s="117"/>
      <c r="O111" s="117">
        <f t="shared" si="7"/>
        <v>2.7675000000000116E-2</v>
      </c>
      <c r="P111" s="117">
        <f t="shared" si="8"/>
        <v>2.4622499999999992E-2</v>
      </c>
      <c r="Q111" s="118">
        <f t="shared" si="9"/>
        <v>2.1570000000000089E-2</v>
      </c>
      <c r="R111" s="119"/>
      <c r="S111" s="119"/>
      <c r="T111" s="119">
        <f t="shared" si="10"/>
        <v>1.0000000000000231E-2</v>
      </c>
      <c r="U111" s="119">
        <f t="shared" si="11"/>
        <v>6.9999999999998952E-3</v>
      </c>
      <c r="V111" s="252">
        <f t="shared" si="12"/>
        <v>4.0000000000000036E-3</v>
      </c>
      <c r="W111" s="93"/>
      <c r="X111" s="254"/>
    </row>
    <row r="112" spans="2:24" ht="15" customHeight="1" x14ac:dyDescent="0.2">
      <c r="B112" s="113">
        <v>2057</v>
      </c>
      <c r="C112" s="114"/>
      <c r="D112" s="115"/>
      <c r="E112" s="311">
        <v>46746.198673140578</v>
      </c>
      <c r="F112" s="312">
        <v>43552.21104196411</v>
      </c>
      <c r="G112" s="313">
        <v>40568.592783453787</v>
      </c>
      <c r="H112" s="314"/>
      <c r="I112" s="311"/>
      <c r="J112" s="311">
        <f>E112*Prix!E$73/Prix!E114</f>
        <v>22228.295454717274</v>
      </c>
      <c r="K112" s="311">
        <f>F112*Prix!F$73/Prix!F114</f>
        <v>20709.521677175944</v>
      </c>
      <c r="L112" s="313">
        <f>G112*Prix!G$73/Prix!G114</f>
        <v>19290.780687390117</v>
      </c>
      <c r="M112" s="116"/>
      <c r="N112" s="117"/>
      <c r="O112" s="117">
        <f t="shared" si="7"/>
        <v>2.7675000000000116E-2</v>
      </c>
      <c r="P112" s="117">
        <f t="shared" si="8"/>
        <v>2.4622499999999992E-2</v>
      </c>
      <c r="Q112" s="118">
        <f t="shared" si="9"/>
        <v>2.1569999999999867E-2</v>
      </c>
      <c r="R112" s="119"/>
      <c r="S112" s="119"/>
      <c r="T112" s="119">
        <f t="shared" si="10"/>
        <v>1.0000000000000009E-2</v>
      </c>
      <c r="U112" s="119">
        <f t="shared" si="11"/>
        <v>6.9999999999998952E-3</v>
      </c>
      <c r="V112" s="252">
        <f t="shared" si="12"/>
        <v>4.0000000000000036E-3</v>
      </c>
      <c r="W112" s="93"/>
      <c r="X112" s="254"/>
    </row>
    <row r="113" spans="2:24" ht="15" customHeight="1" x14ac:dyDescent="0.2">
      <c r="B113" s="113">
        <v>2058</v>
      </c>
      <c r="C113" s="114"/>
      <c r="D113" s="115"/>
      <c r="E113" s="311">
        <v>48039.899721419744</v>
      </c>
      <c r="F113" s="312">
        <v>44624.575358344868</v>
      </c>
      <c r="G113" s="313">
        <v>41443.657329792892</v>
      </c>
      <c r="H113" s="314"/>
      <c r="I113" s="311"/>
      <c r="J113" s="311">
        <f>E113*Prix!E$73/Prix!E115</f>
        <v>22450.578409264446</v>
      </c>
      <c r="K113" s="311">
        <f>F113*Prix!F$73/Prix!F115</f>
        <v>20854.488328916177</v>
      </c>
      <c r="L113" s="313">
        <f>G113*Prix!G$73/Prix!G115</f>
        <v>19367.943810139681</v>
      </c>
      <c r="M113" s="116"/>
      <c r="N113" s="117"/>
      <c r="O113" s="117">
        <f t="shared" si="7"/>
        <v>2.7675000000000116E-2</v>
      </c>
      <c r="P113" s="117">
        <f t="shared" si="8"/>
        <v>2.4622499999999992E-2</v>
      </c>
      <c r="Q113" s="118">
        <f t="shared" si="9"/>
        <v>2.1570000000000089E-2</v>
      </c>
      <c r="R113" s="119"/>
      <c r="S113" s="119"/>
      <c r="T113" s="119">
        <f t="shared" si="10"/>
        <v>1.0000000000000009E-2</v>
      </c>
      <c r="U113" s="119">
        <f t="shared" si="11"/>
        <v>7.0000000000001172E-3</v>
      </c>
      <c r="V113" s="252">
        <f t="shared" si="12"/>
        <v>4.0000000000002256E-3</v>
      </c>
      <c r="W113" s="93"/>
      <c r="X113" s="254"/>
    </row>
    <row r="114" spans="2:24" ht="15" customHeight="1" x14ac:dyDescent="0.2">
      <c r="B114" s="113">
        <v>2059</v>
      </c>
      <c r="C114" s="114"/>
      <c r="D114" s="115"/>
      <c r="E114" s="311">
        <v>49369.403946210041</v>
      </c>
      <c r="F114" s="312">
        <v>45723.343965105712</v>
      </c>
      <c r="G114" s="313">
        <v>42337.597018396533</v>
      </c>
      <c r="H114" s="314"/>
      <c r="I114" s="311"/>
      <c r="J114" s="311">
        <f>E114*Prix!E$73/Prix!E116</f>
        <v>22675.084193357088</v>
      </c>
      <c r="K114" s="311">
        <f>F114*Prix!F$73/Prix!F116</f>
        <v>21000.469747218584</v>
      </c>
      <c r="L114" s="313">
        <f>G114*Prix!G$73/Prix!G116</f>
        <v>19445.41558538024</v>
      </c>
      <c r="M114" s="116"/>
      <c r="N114" s="117"/>
      <c r="O114" s="117">
        <f t="shared" si="7"/>
        <v>2.7675000000000116E-2</v>
      </c>
      <c r="P114" s="117">
        <f t="shared" si="8"/>
        <v>2.4622499999999992E-2</v>
      </c>
      <c r="Q114" s="118">
        <f t="shared" si="9"/>
        <v>2.1570000000000311E-2</v>
      </c>
      <c r="R114" s="119"/>
      <c r="S114" s="119"/>
      <c r="T114" s="119">
        <f t="shared" si="10"/>
        <v>9.9999999999997868E-3</v>
      </c>
      <c r="U114" s="119">
        <f t="shared" si="11"/>
        <v>6.9999999999996732E-3</v>
      </c>
      <c r="V114" s="252">
        <f t="shared" si="12"/>
        <v>4.0000000000000036E-3</v>
      </c>
      <c r="W114" s="93"/>
      <c r="X114" s="254"/>
    </row>
    <row r="115" spans="2:24" ht="15" customHeight="1" x14ac:dyDescent="0.2">
      <c r="B115" s="113">
        <v>2060</v>
      </c>
      <c r="C115" s="114"/>
      <c r="D115" s="115"/>
      <c r="E115" s="311">
        <v>50735.702200421409</v>
      </c>
      <c r="F115" s="312">
        <v>46849.167001886519</v>
      </c>
      <c r="G115" s="313">
        <v>43250.818986083352</v>
      </c>
      <c r="H115" s="314"/>
      <c r="I115" s="311"/>
      <c r="J115" s="311">
        <f>E115*Prix!E$73/Prix!E117</f>
        <v>22901.83503529066</v>
      </c>
      <c r="K115" s="311">
        <f>F115*Prix!F$73/Prix!F117</f>
        <v>21147.473035449111</v>
      </c>
      <c r="L115" s="313">
        <f>G115*Prix!G$73/Prix!G117</f>
        <v>19523.197247721764</v>
      </c>
      <c r="M115" s="116"/>
      <c r="N115" s="117"/>
      <c r="O115" s="117">
        <f t="shared" si="7"/>
        <v>2.7675000000000116E-2</v>
      </c>
      <c r="P115" s="117">
        <f t="shared" si="8"/>
        <v>2.462249999999977E-2</v>
      </c>
      <c r="Q115" s="118">
        <f t="shared" si="9"/>
        <v>2.1570000000000089E-2</v>
      </c>
      <c r="R115" s="119"/>
      <c r="S115" s="119"/>
      <c r="T115" s="119">
        <f t="shared" si="10"/>
        <v>1.0000000000000009E-2</v>
      </c>
      <c r="U115" s="119">
        <f t="shared" si="11"/>
        <v>6.9999999999998952E-3</v>
      </c>
      <c r="V115" s="252">
        <f t="shared" si="12"/>
        <v>4.0000000000002256E-3</v>
      </c>
      <c r="W115" s="93"/>
      <c r="X115" s="254"/>
    </row>
    <row r="116" spans="2:24" ht="15" customHeight="1" x14ac:dyDescent="0.2">
      <c r="B116" s="113">
        <v>2061</v>
      </c>
      <c r="C116" s="114"/>
      <c r="D116" s="115"/>
      <c r="E116" s="311">
        <v>52139.812758818072</v>
      </c>
      <c r="F116" s="312">
        <v>48002.710616390475</v>
      </c>
      <c r="G116" s="313">
        <v>44183.739151613176</v>
      </c>
      <c r="H116" s="314"/>
      <c r="I116" s="311"/>
      <c r="J116" s="311">
        <f>E116*Prix!E$73/Prix!E118</f>
        <v>23130.853385643568</v>
      </c>
      <c r="K116" s="311">
        <f>F116*Prix!F$73/Prix!F118</f>
        <v>21295.505346697253</v>
      </c>
      <c r="L116" s="313">
        <f>G116*Prix!G$73/Prix!G118</f>
        <v>19601.290036712653</v>
      </c>
      <c r="M116" s="116"/>
      <c r="N116" s="117"/>
      <c r="O116" s="117">
        <f t="shared" si="7"/>
        <v>2.7675000000000116E-2</v>
      </c>
      <c r="P116" s="117">
        <f t="shared" si="8"/>
        <v>2.4622500000000214E-2</v>
      </c>
      <c r="Q116" s="118">
        <f t="shared" si="9"/>
        <v>2.1570000000000089E-2</v>
      </c>
      <c r="R116" s="119"/>
      <c r="S116" s="119"/>
      <c r="T116" s="119">
        <f t="shared" si="10"/>
        <v>1.0000000000000009E-2</v>
      </c>
      <c r="U116" s="119">
        <f t="shared" si="11"/>
        <v>6.9999999999998952E-3</v>
      </c>
      <c r="V116" s="252">
        <f t="shared" si="12"/>
        <v>4.0000000000000036E-3</v>
      </c>
      <c r="X116" s="254"/>
    </row>
    <row r="117" spans="2:24" ht="15" customHeight="1" x14ac:dyDescent="0.2">
      <c r="B117" s="113">
        <v>2062</v>
      </c>
      <c r="C117" s="114"/>
      <c r="D117" s="115"/>
      <c r="E117" s="311">
        <v>53582.782076918367</v>
      </c>
      <c r="F117" s="312">
        <v>49184.65735854255</v>
      </c>
      <c r="G117" s="313">
        <v>45136.782405113481</v>
      </c>
      <c r="H117" s="314"/>
      <c r="I117" s="311"/>
      <c r="J117" s="311">
        <f>E117*Prix!E$73/Prix!E119</f>
        <v>23362.161919500006</v>
      </c>
      <c r="K117" s="311">
        <f>F117*Prix!F$73/Prix!F119</f>
        <v>21444.573884124136</v>
      </c>
      <c r="L117" s="313">
        <f>G117*Prix!G$73/Prix!G119</f>
        <v>19679.695196859506</v>
      </c>
      <c r="M117" s="116"/>
      <c r="N117" s="117"/>
      <c r="O117" s="117">
        <f t="shared" si="7"/>
        <v>2.7675000000000116E-2</v>
      </c>
      <c r="P117" s="117">
        <f t="shared" si="8"/>
        <v>2.4622499999999992E-2</v>
      </c>
      <c r="Q117" s="118">
        <f t="shared" si="9"/>
        <v>2.1570000000000311E-2</v>
      </c>
      <c r="R117" s="119"/>
      <c r="S117" s="119"/>
      <c r="T117" s="119">
        <f t="shared" si="10"/>
        <v>1.0000000000000009E-2</v>
      </c>
      <c r="U117" s="119">
        <f t="shared" si="11"/>
        <v>7.0000000000001172E-3</v>
      </c>
      <c r="V117" s="252">
        <f t="shared" si="12"/>
        <v>4.0000000000000036E-3</v>
      </c>
      <c r="X117" s="254"/>
    </row>
    <row r="118" spans="2:24" ht="15" customHeight="1" x14ac:dyDescent="0.2">
      <c r="B118" s="113">
        <v>2063</v>
      </c>
      <c r="C118" s="114"/>
      <c r="D118" s="115"/>
      <c r="E118" s="311">
        <v>55065.685570897098</v>
      </c>
      <c r="F118" s="312">
        <v>50395.706584353269</v>
      </c>
      <c r="G118" s="313">
        <v>46110.382801591782</v>
      </c>
      <c r="H118" s="314"/>
      <c r="I118" s="311"/>
      <c r="J118" s="311">
        <f>E118*Prix!E$73/Prix!E120</f>
        <v>23595.783538695014</v>
      </c>
      <c r="K118" s="311">
        <f>F118*Prix!F$73/Prix!F120</f>
        <v>21594.685901313009</v>
      </c>
      <c r="L118" s="313">
        <f>G118*Prix!G$73/Prix!G120</f>
        <v>19758.413977646946</v>
      </c>
      <c r="M118" s="116"/>
      <c r="N118" s="117"/>
      <c r="O118" s="117">
        <f t="shared" si="7"/>
        <v>2.7675000000000338E-2</v>
      </c>
      <c r="P118" s="117">
        <f t="shared" si="8"/>
        <v>2.4622499999999992E-2</v>
      </c>
      <c r="Q118" s="118">
        <f t="shared" si="9"/>
        <v>2.1570000000000089E-2</v>
      </c>
      <c r="R118" s="119"/>
      <c r="S118" s="119"/>
      <c r="T118" s="119">
        <f t="shared" si="10"/>
        <v>1.0000000000000231E-2</v>
      </c>
      <c r="U118" s="119">
        <f t="shared" si="11"/>
        <v>7.0000000000001172E-3</v>
      </c>
      <c r="V118" s="252">
        <f t="shared" si="12"/>
        <v>4.0000000000000036E-3</v>
      </c>
      <c r="X118" s="254"/>
    </row>
    <row r="119" spans="2:24" ht="15" customHeight="1" x14ac:dyDescent="0.2">
      <c r="B119" s="113">
        <v>2064</v>
      </c>
      <c r="C119" s="114"/>
      <c r="D119" s="115"/>
      <c r="E119" s="311">
        <v>56589.628419071676</v>
      </c>
      <c r="F119" s="312">
        <v>51636.574869726501</v>
      </c>
      <c r="G119" s="313">
        <v>47104.983758622126</v>
      </c>
      <c r="H119" s="314"/>
      <c r="I119" s="311"/>
      <c r="J119" s="311">
        <f>E119*Prix!E$73/Prix!E121</f>
        <v>23831.741374081957</v>
      </c>
      <c r="K119" s="311">
        <f>F119*Prix!F$73/Prix!F121</f>
        <v>21745.848702622192</v>
      </c>
      <c r="L119" s="313">
        <f>G119*Prix!G$73/Prix!G121</f>
        <v>19837.447633557535</v>
      </c>
      <c r="M119" s="116"/>
      <c r="N119" s="117"/>
      <c r="O119" s="117">
        <f t="shared" si="7"/>
        <v>2.7675000000000116E-2</v>
      </c>
      <c r="P119" s="117">
        <f t="shared" si="8"/>
        <v>2.462249999999977E-2</v>
      </c>
      <c r="Q119" s="118">
        <f t="shared" si="9"/>
        <v>2.1570000000000089E-2</v>
      </c>
      <c r="R119" s="119"/>
      <c r="S119" s="119"/>
      <c r="T119" s="119">
        <f t="shared" si="10"/>
        <v>9.9999999999997868E-3</v>
      </c>
      <c r="U119" s="119">
        <f t="shared" si="11"/>
        <v>6.9999999999996732E-3</v>
      </c>
      <c r="V119" s="252">
        <f t="shared" si="12"/>
        <v>4.0000000000000036E-3</v>
      </c>
      <c r="X119" s="254"/>
    </row>
    <row r="120" spans="2:24" ht="15" customHeight="1" x14ac:dyDescent="0.2">
      <c r="B120" s="113">
        <v>2065</v>
      </c>
      <c r="C120" s="114"/>
      <c r="D120" s="115"/>
      <c r="E120" s="311">
        <v>58155.746385569488</v>
      </c>
      <c r="F120" s="312">
        <v>52907.996434456334</v>
      </c>
      <c r="G120" s="313">
        <v>48121.038258295615</v>
      </c>
      <c r="H120" s="314"/>
      <c r="I120" s="311"/>
      <c r="J120" s="311">
        <f>E120*Prix!E$73/Prix!E122</f>
        <v>24070.058787822774</v>
      </c>
      <c r="K120" s="311">
        <f>F120*Prix!F$73/Prix!F122</f>
        <v>21898.069643540544</v>
      </c>
      <c r="L120" s="313">
        <f>G120*Prix!G$73/Prix!G122</f>
        <v>19916.797424091768</v>
      </c>
      <c r="M120" s="116"/>
      <c r="N120" s="117"/>
      <c r="O120" s="117">
        <f t="shared" si="7"/>
        <v>2.7675000000000116E-2</v>
      </c>
      <c r="P120" s="117">
        <f t="shared" si="8"/>
        <v>2.462249999999977E-2</v>
      </c>
      <c r="Q120" s="118">
        <f t="shared" si="9"/>
        <v>2.1570000000000311E-2</v>
      </c>
      <c r="R120" s="119"/>
      <c r="S120" s="119"/>
      <c r="T120" s="119">
        <f t="shared" si="10"/>
        <v>9.9999999999997868E-3</v>
      </c>
      <c r="U120" s="119">
        <f t="shared" si="11"/>
        <v>6.9999999999998952E-3</v>
      </c>
      <c r="V120" s="252">
        <f t="shared" si="12"/>
        <v>4.0000000000002256E-3</v>
      </c>
      <c r="X120" s="254"/>
    </row>
    <row r="121" spans="2:24" ht="15" customHeight="1" x14ac:dyDescent="0.2">
      <c r="B121" s="113">
        <v>2066</v>
      </c>
      <c r="C121" s="114"/>
      <c r="D121" s="115"/>
      <c r="E121" s="311">
        <v>59765.206666790124</v>
      </c>
      <c r="F121" s="312">
        <v>54210.723576663731</v>
      </c>
      <c r="G121" s="313">
        <v>49159.009053527057</v>
      </c>
      <c r="H121" s="314"/>
      <c r="I121" s="311"/>
      <c r="J121" s="311">
        <f>E121*Prix!E$73/Prix!E123</f>
        <v>24310.759375701004</v>
      </c>
      <c r="K121" s="311">
        <f>F121*Prix!F$73/Prix!F123</f>
        <v>22051.356131045322</v>
      </c>
      <c r="L121" s="313">
        <f>G121*Prix!G$73/Prix!G123</f>
        <v>19996.464613788135</v>
      </c>
      <c r="M121" s="116"/>
      <c r="N121" s="117"/>
      <c r="O121" s="117">
        <f t="shared" si="7"/>
        <v>2.7674999999999894E-2</v>
      </c>
      <c r="P121" s="117">
        <f t="shared" si="8"/>
        <v>2.4622499999999992E-2</v>
      </c>
      <c r="Q121" s="118">
        <f t="shared" si="9"/>
        <v>2.1570000000000089E-2</v>
      </c>
      <c r="R121" s="119"/>
      <c r="S121" s="119"/>
      <c r="T121" s="119">
        <f t="shared" si="10"/>
        <v>1.0000000000000009E-2</v>
      </c>
      <c r="U121" s="119">
        <f t="shared" si="11"/>
        <v>6.9999999999996732E-3</v>
      </c>
      <c r="V121" s="252">
        <f t="shared" si="12"/>
        <v>4.0000000000000036E-3</v>
      </c>
      <c r="X121" s="254"/>
    </row>
    <row r="122" spans="2:24" ht="15" customHeight="1" x14ac:dyDescent="0.2">
      <c r="B122" s="113">
        <v>2067</v>
      </c>
      <c r="C122" s="114"/>
      <c r="D122" s="115"/>
      <c r="E122" s="311">
        <v>61419.208761293543</v>
      </c>
      <c r="F122" s="312">
        <v>55545.527117930134</v>
      </c>
      <c r="G122" s="313">
        <v>50219.368878811641</v>
      </c>
      <c r="H122" s="314"/>
      <c r="I122" s="311"/>
      <c r="J122" s="311">
        <f>E122*Prix!E$73/Prix!E124</f>
        <v>24553.866969458013</v>
      </c>
      <c r="K122" s="311">
        <f>F122*Prix!F$73/Prix!F124</f>
        <v>22205.715623962642</v>
      </c>
      <c r="L122" s="313">
        <f>G122*Prix!G$73/Prix!G124</f>
        <v>20076.45047224329</v>
      </c>
      <c r="M122" s="116"/>
      <c r="N122" s="117"/>
      <c r="O122" s="117">
        <f t="shared" si="7"/>
        <v>2.7675000000000116E-2</v>
      </c>
      <c r="P122" s="117">
        <f t="shared" si="8"/>
        <v>2.4622499999999992E-2</v>
      </c>
      <c r="Q122" s="118">
        <f t="shared" si="9"/>
        <v>2.1570000000000089E-2</v>
      </c>
      <c r="R122" s="119"/>
      <c r="S122" s="119"/>
      <c r="T122" s="119">
        <f t="shared" si="10"/>
        <v>1.0000000000000009E-2</v>
      </c>
      <c r="U122" s="119">
        <f t="shared" si="11"/>
        <v>7.0000000000001172E-3</v>
      </c>
      <c r="V122" s="252">
        <f t="shared" si="12"/>
        <v>4.0000000000000036E-3</v>
      </c>
      <c r="X122" s="254"/>
    </row>
    <row r="123" spans="2:24" ht="15" customHeight="1" x14ac:dyDescent="0.2">
      <c r="B123" s="113">
        <v>2068</v>
      </c>
      <c r="C123" s="114"/>
      <c r="D123" s="115"/>
      <c r="E123" s="311">
        <v>63118.985363762346</v>
      </c>
      <c r="F123" s="312">
        <v>56913.19685939137</v>
      </c>
      <c r="G123" s="313">
        <v>51302.600665527614</v>
      </c>
      <c r="H123" s="314"/>
      <c r="I123" s="311"/>
      <c r="J123" s="311">
        <f>E123*Prix!E$73/Prix!E125</f>
        <v>24799.405639152592</v>
      </c>
      <c r="K123" s="311">
        <f>F123*Prix!F$73/Prix!F125</f>
        <v>22361.155633330378</v>
      </c>
      <c r="L123" s="313">
        <f>G123*Prix!G$73/Prix!G125</f>
        <v>20156.756274132262</v>
      </c>
      <c r="M123" s="116"/>
      <c r="N123" s="117"/>
      <c r="O123" s="117">
        <f t="shared" si="7"/>
        <v>2.7675000000000116E-2</v>
      </c>
      <c r="P123" s="117">
        <f t="shared" si="8"/>
        <v>2.4622499999999992E-2</v>
      </c>
      <c r="Q123" s="118">
        <f t="shared" si="9"/>
        <v>2.1570000000000089E-2</v>
      </c>
      <c r="R123" s="119"/>
      <c r="S123" s="119"/>
      <c r="T123" s="119">
        <f t="shared" si="10"/>
        <v>1.0000000000000009E-2</v>
      </c>
      <c r="U123" s="119">
        <f t="shared" si="11"/>
        <v>6.9999999999998952E-3</v>
      </c>
      <c r="V123" s="252">
        <f t="shared" si="12"/>
        <v>4.0000000000000036E-3</v>
      </c>
      <c r="X123" s="254"/>
    </row>
    <row r="124" spans="2:24" ht="15" customHeight="1" x14ac:dyDescent="0.2">
      <c r="B124" s="113">
        <v>2069</v>
      </c>
      <c r="C124" s="114"/>
      <c r="D124" s="115"/>
      <c r="E124" s="311">
        <v>64865.803283704467</v>
      </c>
      <c r="F124" s="312">
        <v>58314.542049061733</v>
      </c>
      <c r="G124" s="313">
        <v>52409.19776188305</v>
      </c>
      <c r="H124" s="314"/>
      <c r="I124" s="311"/>
      <c r="J124" s="311">
        <f>E124*Prix!E$73/Prix!E126</f>
        <v>25047.399695544114</v>
      </c>
      <c r="K124" s="311">
        <f>F124*Prix!F$73/Prix!F126</f>
        <v>22517.683722763686</v>
      </c>
      <c r="L124" s="313">
        <f>G124*Prix!G$73/Prix!G126</f>
        <v>20237.383299228793</v>
      </c>
      <c r="M124" s="116"/>
      <c r="N124" s="117"/>
      <c r="O124" s="117">
        <f t="shared" si="7"/>
        <v>2.7674999999999894E-2</v>
      </c>
      <c r="P124" s="117">
        <f t="shared" si="8"/>
        <v>2.4622499999999992E-2</v>
      </c>
      <c r="Q124" s="118">
        <f t="shared" si="9"/>
        <v>2.1570000000000089E-2</v>
      </c>
      <c r="R124" s="119"/>
      <c r="S124" s="119"/>
      <c r="T124" s="119">
        <f t="shared" si="10"/>
        <v>9.9999999999997868E-3</v>
      </c>
      <c r="U124" s="119">
        <f t="shared" si="11"/>
        <v>6.9999999999998952E-3</v>
      </c>
      <c r="V124" s="252">
        <f t="shared" si="12"/>
        <v>4.0000000000002256E-3</v>
      </c>
      <c r="X124" s="254"/>
    </row>
    <row r="125" spans="2:24" ht="15" customHeight="1" thickBot="1" x14ac:dyDescent="0.25">
      <c r="B125" s="121">
        <v>2070</v>
      </c>
      <c r="C125" s="122"/>
      <c r="D125" s="123"/>
      <c r="E125" s="315">
        <v>66660.964389581</v>
      </c>
      <c r="F125" s="316">
        <v>59750.391860664757</v>
      </c>
      <c r="G125" s="317">
        <v>53539.664157606872</v>
      </c>
      <c r="H125" s="318"/>
      <c r="I125" s="315"/>
      <c r="J125" s="315">
        <f>E125*Prix!E$73/Prix!E127</f>
        <v>25297.873692499561</v>
      </c>
      <c r="K125" s="315">
        <f>F125*Prix!F$73/Prix!F127</f>
        <v>22675.307508823033</v>
      </c>
      <c r="L125" s="317">
        <f>G125*Prix!G$73/Prix!G127</f>
        <v>20318.332832425705</v>
      </c>
      <c r="M125" s="124"/>
      <c r="N125" s="125"/>
      <c r="O125" s="125">
        <f t="shared" si="7"/>
        <v>2.7675000000000116E-2</v>
      </c>
      <c r="P125" s="125">
        <f t="shared" si="8"/>
        <v>2.4622499999999992E-2</v>
      </c>
      <c r="Q125" s="126">
        <f t="shared" si="9"/>
        <v>2.1570000000000089E-2</v>
      </c>
      <c r="R125" s="293"/>
      <c r="S125" s="293"/>
      <c r="T125" s="293">
        <f t="shared" si="10"/>
        <v>1.0000000000000231E-2</v>
      </c>
      <c r="U125" s="293">
        <f t="shared" si="11"/>
        <v>7.0000000000001172E-3</v>
      </c>
      <c r="V125" s="294">
        <f t="shared" si="12"/>
        <v>3.9999999999997815E-3</v>
      </c>
      <c r="X125" s="254"/>
    </row>
    <row r="126" spans="2:24" x14ac:dyDescent="0.2">
      <c r="B126" s="94"/>
      <c r="X126" s="254"/>
    </row>
    <row r="127" spans="2:24" x14ac:dyDescent="0.2">
      <c r="B127" s="94"/>
    </row>
    <row r="128" spans="2:24" x14ac:dyDescent="0.2">
      <c r="B128" s="94"/>
    </row>
    <row r="129" spans="2:2" x14ac:dyDescent="0.2">
      <c r="B129" s="94"/>
    </row>
    <row r="130" spans="2:2" x14ac:dyDescent="0.2">
      <c r="B130" s="94"/>
    </row>
    <row r="131" spans="2:2" x14ac:dyDescent="0.2">
      <c r="B131" s="94"/>
    </row>
    <row r="132" spans="2:2" x14ac:dyDescent="0.2">
      <c r="B132" s="94"/>
    </row>
    <row r="133" spans="2:2" x14ac:dyDescent="0.2">
      <c r="B133" s="94"/>
    </row>
    <row r="134" spans="2:2" x14ac:dyDescent="0.2">
      <c r="B134" s="94"/>
    </row>
    <row r="135" spans="2:2" x14ac:dyDescent="0.2">
      <c r="B135" s="94"/>
    </row>
    <row r="136" spans="2:2" x14ac:dyDescent="0.2">
      <c r="B136" s="94"/>
    </row>
    <row r="137" spans="2:2" x14ac:dyDescent="0.2">
      <c r="B137" s="94"/>
    </row>
    <row r="138" spans="2:2" x14ac:dyDescent="0.2">
      <c r="B138" s="94"/>
    </row>
    <row r="139" spans="2:2" x14ac:dyDescent="0.2">
      <c r="B139" s="94"/>
    </row>
    <row r="140" spans="2:2" x14ac:dyDescent="0.2">
      <c r="B140" s="94"/>
    </row>
  </sheetData>
  <mergeCells count="5">
    <mergeCell ref="B4:B5"/>
    <mergeCell ref="C4:G4"/>
    <mergeCell ref="R4:V4"/>
    <mergeCell ref="H4:L4"/>
    <mergeCell ref="M4:Q4"/>
  </mergeCells>
  <phoneticPr fontId="0" type="noConversion"/>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X142"/>
  <sheetViews>
    <sheetView topLeftCell="A56" workbookViewId="0">
      <selection activeCell="E15" sqref="E15"/>
    </sheetView>
  </sheetViews>
  <sheetFormatPr baseColWidth="10" defaultRowHeight="15" x14ac:dyDescent="0.25"/>
  <cols>
    <col min="1" max="1" width="1.85546875" style="174" customWidth="1"/>
    <col min="2" max="2" width="9.7109375" style="174" customWidth="1"/>
    <col min="3" max="12" width="13" style="174" customWidth="1"/>
    <col min="13" max="260" width="11.42578125" style="174"/>
    <col min="261" max="261" width="1.85546875" style="174" customWidth="1"/>
    <col min="262" max="262" width="9.7109375" style="174" customWidth="1"/>
    <col min="263" max="270" width="13" style="174" customWidth="1"/>
    <col min="271" max="516" width="11.42578125" style="174"/>
    <col min="517" max="517" width="1.85546875" style="174" customWidth="1"/>
    <col min="518" max="518" width="9.7109375" style="174" customWidth="1"/>
    <col min="519" max="526" width="13" style="174" customWidth="1"/>
    <col min="527" max="772" width="11.42578125" style="174"/>
    <col min="773" max="773" width="1.85546875" style="174" customWidth="1"/>
    <col min="774" max="774" width="9.7109375" style="174" customWidth="1"/>
    <col min="775" max="782" width="13" style="174" customWidth="1"/>
    <col min="783" max="1028" width="11.42578125" style="174"/>
    <col min="1029" max="1029" width="1.85546875" style="174" customWidth="1"/>
    <col min="1030" max="1030" width="9.7109375" style="174" customWidth="1"/>
    <col min="1031" max="1038" width="13" style="174" customWidth="1"/>
    <col min="1039" max="1284" width="11.42578125" style="174"/>
    <col min="1285" max="1285" width="1.85546875" style="174" customWidth="1"/>
    <col min="1286" max="1286" width="9.7109375" style="174" customWidth="1"/>
    <col min="1287" max="1294" width="13" style="174" customWidth="1"/>
    <col min="1295" max="1540" width="11.42578125" style="174"/>
    <col min="1541" max="1541" width="1.85546875" style="174" customWidth="1"/>
    <col min="1542" max="1542" width="9.7109375" style="174" customWidth="1"/>
    <col min="1543" max="1550" width="13" style="174" customWidth="1"/>
    <col min="1551" max="1796" width="11.42578125" style="174"/>
    <col min="1797" max="1797" width="1.85546875" style="174" customWidth="1"/>
    <col min="1798" max="1798" width="9.7109375" style="174" customWidth="1"/>
    <col min="1799" max="1806" width="13" style="174" customWidth="1"/>
    <col min="1807" max="2052" width="11.42578125" style="174"/>
    <col min="2053" max="2053" width="1.85546875" style="174" customWidth="1"/>
    <col min="2054" max="2054" width="9.7109375" style="174" customWidth="1"/>
    <col min="2055" max="2062" width="13" style="174" customWidth="1"/>
    <col min="2063" max="2308" width="11.42578125" style="174"/>
    <col min="2309" max="2309" width="1.85546875" style="174" customWidth="1"/>
    <col min="2310" max="2310" width="9.7109375" style="174" customWidth="1"/>
    <col min="2311" max="2318" width="13" style="174" customWidth="1"/>
    <col min="2319" max="2564" width="11.42578125" style="174"/>
    <col min="2565" max="2565" width="1.85546875" style="174" customWidth="1"/>
    <col min="2566" max="2566" width="9.7109375" style="174" customWidth="1"/>
    <col min="2567" max="2574" width="13" style="174" customWidth="1"/>
    <col min="2575" max="2820" width="11.42578125" style="174"/>
    <col min="2821" max="2821" width="1.85546875" style="174" customWidth="1"/>
    <col min="2822" max="2822" width="9.7109375" style="174" customWidth="1"/>
    <col min="2823" max="2830" width="13" style="174" customWidth="1"/>
    <col min="2831" max="3076" width="11.42578125" style="174"/>
    <col min="3077" max="3077" width="1.85546875" style="174" customWidth="1"/>
    <col min="3078" max="3078" width="9.7109375" style="174" customWidth="1"/>
    <col min="3079" max="3086" width="13" style="174" customWidth="1"/>
    <col min="3087" max="3332" width="11.42578125" style="174"/>
    <col min="3333" max="3333" width="1.85546875" style="174" customWidth="1"/>
    <col min="3334" max="3334" width="9.7109375" style="174" customWidth="1"/>
    <col min="3335" max="3342" width="13" style="174" customWidth="1"/>
    <col min="3343" max="3588" width="11.42578125" style="174"/>
    <col min="3589" max="3589" width="1.85546875" style="174" customWidth="1"/>
    <col min="3590" max="3590" width="9.7109375" style="174" customWidth="1"/>
    <col min="3591" max="3598" width="13" style="174" customWidth="1"/>
    <col min="3599" max="3844" width="11.42578125" style="174"/>
    <col min="3845" max="3845" width="1.85546875" style="174" customWidth="1"/>
    <col min="3846" max="3846" width="9.7109375" style="174" customWidth="1"/>
    <col min="3847" max="3854" width="13" style="174" customWidth="1"/>
    <col min="3855" max="4100" width="11.42578125" style="174"/>
    <col min="4101" max="4101" width="1.85546875" style="174" customWidth="1"/>
    <col min="4102" max="4102" width="9.7109375" style="174" customWidth="1"/>
    <col min="4103" max="4110" width="13" style="174" customWidth="1"/>
    <col min="4111" max="4356" width="11.42578125" style="174"/>
    <col min="4357" max="4357" width="1.85546875" style="174" customWidth="1"/>
    <col min="4358" max="4358" width="9.7109375" style="174" customWidth="1"/>
    <col min="4359" max="4366" width="13" style="174" customWidth="1"/>
    <col min="4367" max="4612" width="11.42578125" style="174"/>
    <col min="4613" max="4613" width="1.85546875" style="174" customWidth="1"/>
    <col min="4614" max="4614" width="9.7109375" style="174" customWidth="1"/>
    <col min="4615" max="4622" width="13" style="174" customWidth="1"/>
    <col min="4623" max="4868" width="11.42578125" style="174"/>
    <col min="4869" max="4869" width="1.85546875" style="174" customWidth="1"/>
    <col min="4870" max="4870" width="9.7109375" style="174" customWidth="1"/>
    <col min="4871" max="4878" width="13" style="174" customWidth="1"/>
    <col min="4879" max="5124" width="11.42578125" style="174"/>
    <col min="5125" max="5125" width="1.85546875" style="174" customWidth="1"/>
    <col min="5126" max="5126" width="9.7109375" style="174" customWidth="1"/>
    <col min="5127" max="5134" width="13" style="174" customWidth="1"/>
    <col min="5135" max="5380" width="11.42578125" style="174"/>
    <col min="5381" max="5381" width="1.85546875" style="174" customWidth="1"/>
    <col min="5382" max="5382" width="9.7109375" style="174" customWidth="1"/>
    <col min="5383" max="5390" width="13" style="174" customWidth="1"/>
    <col min="5391" max="5636" width="11.42578125" style="174"/>
    <col min="5637" max="5637" width="1.85546875" style="174" customWidth="1"/>
    <col min="5638" max="5638" width="9.7109375" style="174" customWidth="1"/>
    <col min="5639" max="5646" width="13" style="174" customWidth="1"/>
    <col min="5647" max="5892" width="11.42578125" style="174"/>
    <col min="5893" max="5893" width="1.85546875" style="174" customWidth="1"/>
    <col min="5894" max="5894" width="9.7109375" style="174" customWidth="1"/>
    <col min="5895" max="5902" width="13" style="174" customWidth="1"/>
    <col min="5903" max="6148" width="11.42578125" style="174"/>
    <col min="6149" max="6149" width="1.85546875" style="174" customWidth="1"/>
    <col min="6150" max="6150" width="9.7109375" style="174" customWidth="1"/>
    <col min="6151" max="6158" width="13" style="174" customWidth="1"/>
    <col min="6159" max="6404" width="11.42578125" style="174"/>
    <col min="6405" max="6405" width="1.85546875" style="174" customWidth="1"/>
    <col min="6406" max="6406" width="9.7109375" style="174" customWidth="1"/>
    <col min="6407" max="6414" width="13" style="174" customWidth="1"/>
    <col min="6415" max="6660" width="11.42578125" style="174"/>
    <col min="6661" max="6661" width="1.85546875" style="174" customWidth="1"/>
    <col min="6662" max="6662" width="9.7109375" style="174" customWidth="1"/>
    <col min="6663" max="6670" width="13" style="174" customWidth="1"/>
    <col min="6671" max="6916" width="11.42578125" style="174"/>
    <col min="6917" max="6917" width="1.85546875" style="174" customWidth="1"/>
    <col min="6918" max="6918" width="9.7109375" style="174" customWidth="1"/>
    <col min="6919" max="6926" width="13" style="174" customWidth="1"/>
    <col min="6927" max="7172" width="11.42578125" style="174"/>
    <col min="7173" max="7173" width="1.85546875" style="174" customWidth="1"/>
    <col min="7174" max="7174" width="9.7109375" style="174" customWidth="1"/>
    <col min="7175" max="7182" width="13" style="174" customWidth="1"/>
    <col min="7183" max="7428" width="11.42578125" style="174"/>
    <col min="7429" max="7429" width="1.85546875" style="174" customWidth="1"/>
    <col min="7430" max="7430" width="9.7109375" style="174" customWidth="1"/>
    <col min="7431" max="7438" width="13" style="174" customWidth="1"/>
    <col min="7439" max="7684" width="11.42578125" style="174"/>
    <col min="7685" max="7685" width="1.85546875" style="174" customWidth="1"/>
    <col min="7686" max="7686" width="9.7109375" style="174" customWidth="1"/>
    <col min="7687" max="7694" width="13" style="174" customWidth="1"/>
    <col min="7695" max="7940" width="11.42578125" style="174"/>
    <col min="7941" max="7941" width="1.85546875" style="174" customWidth="1"/>
    <col min="7942" max="7942" width="9.7109375" style="174" customWidth="1"/>
    <col min="7943" max="7950" width="13" style="174" customWidth="1"/>
    <col min="7951" max="8196" width="11.42578125" style="174"/>
    <col min="8197" max="8197" width="1.85546875" style="174" customWidth="1"/>
    <col min="8198" max="8198" width="9.7109375" style="174" customWidth="1"/>
    <col min="8199" max="8206" width="13" style="174" customWidth="1"/>
    <col min="8207" max="8452" width="11.42578125" style="174"/>
    <col min="8453" max="8453" width="1.85546875" style="174" customWidth="1"/>
    <col min="8454" max="8454" width="9.7109375" style="174" customWidth="1"/>
    <col min="8455" max="8462" width="13" style="174" customWidth="1"/>
    <col min="8463" max="8708" width="11.42578125" style="174"/>
    <col min="8709" max="8709" width="1.85546875" style="174" customWidth="1"/>
    <col min="8710" max="8710" width="9.7109375" style="174" customWidth="1"/>
    <col min="8711" max="8718" width="13" style="174" customWidth="1"/>
    <col min="8719" max="8964" width="11.42578125" style="174"/>
    <col min="8965" max="8965" width="1.85546875" style="174" customWidth="1"/>
    <col min="8966" max="8966" width="9.7109375" style="174" customWidth="1"/>
    <col min="8967" max="8974" width="13" style="174" customWidth="1"/>
    <col min="8975" max="9220" width="11.42578125" style="174"/>
    <col min="9221" max="9221" width="1.85546875" style="174" customWidth="1"/>
    <col min="9222" max="9222" width="9.7109375" style="174" customWidth="1"/>
    <col min="9223" max="9230" width="13" style="174" customWidth="1"/>
    <col min="9231" max="9476" width="11.42578125" style="174"/>
    <col min="9477" max="9477" width="1.85546875" style="174" customWidth="1"/>
    <col min="9478" max="9478" width="9.7109375" style="174" customWidth="1"/>
    <col min="9479" max="9486" width="13" style="174" customWidth="1"/>
    <col min="9487" max="9732" width="11.42578125" style="174"/>
    <col min="9733" max="9733" width="1.85546875" style="174" customWidth="1"/>
    <col min="9734" max="9734" width="9.7109375" style="174" customWidth="1"/>
    <col min="9735" max="9742" width="13" style="174" customWidth="1"/>
    <col min="9743" max="9988" width="11.42578125" style="174"/>
    <col min="9989" max="9989" width="1.85546875" style="174" customWidth="1"/>
    <col min="9990" max="9990" width="9.7109375" style="174" customWidth="1"/>
    <col min="9991" max="9998" width="13" style="174" customWidth="1"/>
    <col min="9999" max="10244" width="11.42578125" style="174"/>
    <col min="10245" max="10245" width="1.85546875" style="174" customWidth="1"/>
    <col min="10246" max="10246" width="9.7109375" style="174" customWidth="1"/>
    <col min="10247" max="10254" width="13" style="174" customWidth="1"/>
    <col min="10255" max="10500" width="11.42578125" style="174"/>
    <col min="10501" max="10501" width="1.85546875" style="174" customWidth="1"/>
    <col min="10502" max="10502" width="9.7109375" style="174" customWidth="1"/>
    <col min="10503" max="10510" width="13" style="174" customWidth="1"/>
    <col min="10511" max="10756" width="11.42578125" style="174"/>
    <col min="10757" max="10757" width="1.85546875" style="174" customWidth="1"/>
    <col min="10758" max="10758" width="9.7109375" style="174" customWidth="1"/>
    <col min="10759" max="10766" width="13" style="174" customWidth="1"/>
    <col min="10767" max="11012" width="11.42578125" style="174"/>
    <col min="11013" max="11013" width="1.85546875" style="174" customWidth="1"/>
    <col min="11014" max="11014" width="9.7109375" style="174" customWidth="1"/>
    <col min="11015" max="11022" width="13" style="174" customWidth="1"/>
    <col min="11023" max="11268" width="11.42578125" style="174"/>
    <col min="11269" max="11269" width="1.85546875" style="174" customWidth="1"/>
    <col min="11270" max="11270" width="9.7109375" style="174" customWidth="1"/>
    <col min="11271" max="11278" width="13" style="174" customWidth="1"/>
    <col min="11279" max="11524" width="11.42578125" style="174"/>
    <col min="11525" max="11525" width="1.85546875" style="174" customWidth="1"/>
    <col min="11526" max="11526" width="9.7109375" style="174" customWidth="1"/>
    <col min="11527" max="11534" width="13" style="174" customWidth="1"/>
    <col min="11535" max="11780" width="11.42578125" style="174"/>
    <col min="11781" max="11781" width="1.85546875" style="174" customWidth="1"/>
    <col min="11782" max="11782" width="9.7109375" style="174" customWidth="1"/>
    <col min="11783" max="11790" width="13" style="174" customWidth="1"/>
    <col min="11791" max="12036" width="11.42578125" style="174"/>
    <col min="12037" max="12037" width="1.85546875" style="174" customWidth="1"/>
    <col min="12038" max="12038" width="9.7109375" style="174" customWidth="1"/>
    <col min="12039" max="12046" width="13" style="174" customWidth="1"/>
    <col min="12047" max="12292" width="11.42578125" style="174"/>
    <col min="12293" max="12293" width="1.85546875" style="174" customWidth="1"/>
    <col min="12294" max="12294" width="9.7109375" style="174" customWidth="1"/>
    <col min="12295" max="12302" width="13" style="174" customWidth="1"/>
    <col min="12303" max="12548" width="11.42578125" style="174"/>
    <col min="12549" max="12549" width="1.85546875" style="174" customWidth="1"/>
    <col min="12550" max="12550" width="9.7109375" style="174" customWidth="1"/>
    <col min="12551" max="12558" width="13" style="174" customWidth="1"/>
    <col min="12559" max="12804" width="11.42578125" style="174"/>
    <col min="12805" max="12805" width="1.85546875" style="174" customWidth="1"/>
    <col min="12806" max="12806" width="9.7109375" style="174" customWidth="1"/>
    <col min="12807" max="12814" width="13" style="174" customWidth="1"/>
    <col min="12815" max="13060" width="11.42578125" style="174"/>
    <col min="13061" max="13061" width="1.85546875" style="174" customWidth="1"/>
    <col min="13062" max="13062" width="9.7109375" style="174" customWidth="1"/>
    <col min="13063" max="13070" width="13" style="174" customWidth="1"/>
    <col min="13071" max="13316" width="11.42578125" style="174"/>
    <col min="13317" max="13317" width="1.85546875" style="174" customWidth="1"/>
    <col min="13318" max="13318" width="9.7109375" style="174" customWidth="1"/>
    <col min="13319" max="13326" width="13" style="174" customWidth="1"/>
    <col min="13327" max="13572" width="11.42578125" style="174"/>
    <col min="13573" max="13573" width="1.85546875" style="174" customWidth="1"/>
    <col min="13574" max="13574" width="9.7109375" style="174" customWidth="1"/>
    <col min="13575" max="13582" width="13" style="174" customWidth="1"/>
    <col min="13583" max="13828" width="11.42578125" style="174"/>
    <col min="13829" max="13829" width="1.85546875" style="174" customWidth="1"/>
    <col min="13830" max="13830" width="9.7109375" style="174" customWidth="1"/>
    <col min="13831" max="13838" width="13" style="174" customWidth="1"/>
    <col min="13839" max="14084" width="11.42578125" style="174"/>
    <col min="14085" max="14085" width="1.85546875" style="174" customWidth="1"/>
    <col min="14086" max="14086" width="9.7109375" style="174" customWidth="1"/>
    <col min="14087" max="14094" width="13" style="174" customWidth="1"/>
    <col min="14095" max="14340" width="11.42578125" style="174"/>
    <col min="14341" max="14341" width="1.85546875" style="174" customWidth="1"/>
    <col min="14342" max="14342" width="9.7109375" style="174" customWidth="1"/>
    <col min="14343" max="14350" width="13" style="174" customWidth="1"/>
    <col min="14351" max="14596" width="11.42578125" style="174"/>
    <col min="14597" max="14597" width="1.85546875" style="174" customWidth="1"/>
    <col min="14598" max="14598" width="9.7109375" style="174" customWidth="1"/>
    <col min="14599" max="14606" width="13" style="174" customWidth="1"/>
    <col min="14607" max="14852" width="11.42578125" style="174"/>
    <col min="14853" max="14853" width="1.85546875" style="174" customWidth="1"/>
    <col min="14854" max="14854" width="9.7109375" style="174" customWidth="1"/>
    <col min="14855" max="14862" width="13" style="174" customWidth="1"/>
    <col min="14863" max="15108" width="11.42578125" style="174"/>
    <col min="15109" max="15109" width="1.85546875" style="174" customWidth="1"/>
    <col min="15110" max="15110" width="9.7109375" style="174" customWidth="1"/>
    <col min="15111" max="15118" width="13" style="174" customWidth="1"/>
    <col min="15119" max="15364" width="11.42578125" style="174"/>
    <col min="15365" max="15365" width="1.85546875" style="174" customWidth="1"/>
    <col min="15366" max="15366" width="9.7109375" style="174" customWidth="1"/>
    <col min="15367" max="15374" width="13" style="174" customWidth="1"/>
    <col min="15375" max="15620" width="11.42578125" style="174"/>
    <col min="15621" max="15621" width="1.85546875" style="174" customWidth="1"/>
    <col min="15622" max="15622" width="9.7109375" style="174" customWidth="1"/>
    <col min="15623" max="15630" width="13" style="174" customWidth="1"/>
    <col min="15631" max="15876" width="11.42578125" style="174"/>
    <col min="15877" max="15877" width="1.85546875" style="174" customWidth="1"/>
    <col min="15878" max="15878" width="9.7109375" style="174" customWidth="1"/>
    <col min="15879" max="15886" width="13" style="174" customWidth="1"/>
    <col min="15887" max="16132" width="11.42578125" style="174"/>
    <col min="16133" max="16133" width="1.85546875" style="174" customWidth="1"/>
    <col min="16134" max="16134" width="9.7109375" style="174" customWidth="1"/>
    <col min="16135" max="16142" width="13" style="174" customWidth="1"/>
    <col min="16143" max="16384" width="11.42578125" style="174"/>
  </cols>
  <sheetData>
    <row r="1" spans="2:23" x14ac:dyDescent="0.25">
      <c r="B1" s="173" t="s">
        <v>45</v>
      </c>
    </row>
    <row r="2" spans="2:23" x14ac:dyDescent="0.25">
      <c r="B2" s="174" t="s">
        <v>46</v>
      </c>
    </row>
    <row r="3" spans="2:23" ht="15.75" thickBot="1" x14ac:dyDescent="0.3"/>
    <row r="4" spans="2:23" ht="19.5" customHeight="1" x14ac:dyDescent="0.25">
      <c r="B4" s="430" t="s">
        <v>0</v>
      </c>
      <c r="C4" s="432" t="s">
        <v>47</v>
      </c>
      <c r="D4" s="433"/>
      <c r="E4" s="433"/>
      <c r="F4" s="433"/>
      <c r="G4" s="433"/>
      <c r="H4" s="432" t="s">
        <v>48</v>
      </c>
      <c r="I4" s="433"/>
      <c r="J4" s="433"/>
      <c r="K4" s="433"/>
      <c r="L4" s="433"/>
      <c r="M4" s="434" t="s">
        <v>7</v>
      </c>
      <c r="N4" s="435"/>
      <c r="O4" s="436"/>
      <c r="P4" s="436"/>
      <c r="Q4" s="436"/>
      <c r="R4" s="434" t="s">
        <v>10</v>
      </c>
      <c r="S4" s="435"/>
      <c r="T4" s="436"/>
      <c r="U4" s="436"/>
      <c r="V4" s="437"/>
    </row>
    <row r="5" spans="2:23" ht="33" customHeight="1" thickBot="1" x14ac:dyDescent="0.3">
      <c r="B5" s="431"/>
      <c r="C5" s="61"/>
      <c r="D5" s="62"/>
      <c r="E5" s="62" t="s">
        <v>9</v>
      </c>
      <c r="F5" s="200" t="s">
        <v>76</v>
      </c>
      <c r="G5" s="63" t="s">
        <v>87</v>
      </c>
      <c r="H5" s="61"/>
      <c r="I5" s="275"/>
      <c r="J5" s="62" t="s">
        <v>9</v>
      </c>
      <c r="K5" s="200" t="s">
        <v>76</v>
      </c>
      <c r="L5" s="63" t="s">
        <v>87</v>
      </c>
      <c r="M5" s="61"/>
      <c r="N5" s="275"/>
      <c r="O5" s="62" t="s">
        <v>9</v>
      </c>
      <c r="P5" s="200" t="s">
        <v>76</v>
      </c>
      <c r="Q5" s="63" t="s">
        <v>87</v>
      </c>
      <c r="R5" s="61"/>
      <c r="S5" s="275"/>
      <c r="T5" s="62" t="s">
        <v>9</v>
      </c>
      <c r="U5" s="200" t="s">
        <v>76</v>
      </c>
      <c r="V5" s="67" t="s">
        <v>87</v>
      </c>
    </row>
    <row r="6" spans="2:23" ht="15" customHeight="1" x14ac:dyDescent="0.25">
      <c r="B6" s="175">
        <v>1949</v>
      </c>
      <c r="C6" s="176"/>
      <c r="D6" s="177"/>
      <c r="E6" s="42">
        <v>393.59412570916726</v>
      </c>
      <c r="F6" s="319">
        <v>393.59412570916726</v>
      </c>
      <c r="G6" s="320">
        <v>393.59412570916726</v>
      </c>
      <c r="H6" s="321"/>
      <c r="I6" s="322"/>
      <c r="J6" s="319">
        <f>E6*Prix!E$73/Prix!E6</f>
        <v>7933.6538256628528</v>
      </c>
      <c r="K6" s="319">
        <f>F6*Prix!F$73/Prix!F6</f>
        <v>7933.6538256628528</v>
      </c>
      <c r="L6" s="320">
        <f>G6*Prix!G$73/Prix!G6</f>
        <v>7933.6538256628528</v>
      </c>
      <c r="M6" s="178"/>
      <c r="N6" s="280"/>
      <c r="O6" s="179"/>
      <c r="P6" s="179"/>
      <c r="Q6" s="179"/>
      <c r="R6" s="199"/>
      <c r="S6" s="276"/>
      <c r="T6" s="180"/>
      <c r="U6" s="180"/>
      <c r="V6" s="181"/>
      <c r="W6" s="182"/>
    </row>
    <row r="7" spans="2:23" ht="15" customHeight="1" x14ac:dyDescent="0.25">
      <c r="B7" s="175">
        <v>1950</v>
      </c>
      <c r="C7" s="176"/>
      <c r="D7" s="177"/>
      <c r="E7" s="306">
        <v>402.46540550676343</v>
      </c>
      <c r="F7" s="319">
        <v>402.46540550676343</v>
      </c>
      <c r="G7" s="319">
        <v>402.46540550676343</v>
      </c>
      <c r="H7" s="321"/>
      <c r="I7" s="322"/>
      <c r="J7" s="319">
        <f>E7*Prix!E$73/Prix!E7</f>
        <v>7370.9294924437963</v>
      </c>
      <c r="K7" s="319">
        <f>F7*Prix!F$73/Prix!F7</f>
        <v>7370.9294924437963</v>
      </c>
      <c r="L7" s="319">
        <f>G7*Prix!G$73/Prix!G7</f>
        <v>7370.9294924437963</v>
      </c>
      <c r="M7" s="187"/>
      <c r="N7" s="277"/>
      <c r="O7" s="188">
        <f t="shared" ref="O7:O70" si="0">E7/E6-1</f>
        <v>2.2539157010059929E-2</v>
      </c>
      <c r="P7" s="188">
        <f t="shared" ref="P7:P70" si="1">F7/F6-1</f>
        <v>2.2539157010059929E-2</v>
      </c>
      <c r="Q7" s="188">
        <f t="shared" ref="Q7:Q70" si="2">G7/G6-1</f>
        <v>2.2539157010059929E-2</v>
      </c>
      <c r="R7" s="187"/>
      <c r="S7" s="277"/>
      <c r="T7" s="188">
        <f t="shared" ref="T7:T70" si="3">J7/J6-1</f>
        <v>-7.0928773246801136E-2</v>
      </c>
      <c r="U7" s="188">
        <f t="shared" ref="U7:U70" si="4">K7/K6-1</f>
        <v>-7.0928773246801136E-2</v>
      </c>
      <c r="V7" s="189">
        <f t="shared" ref="V7:V70" si="5">L7/L6-1</f>
        <v>-7.0928773246801136E-2</v>
      </c>
      <c r="W7" s="182"/>
    </row>
    <row r="8" spans="2:23" ht="15" customHeight="1" x14ac:dyDescent="0.25">
      <c r="B8" s="175">
        <v>1951</v>
      </c>
      <c r="C8" s="176"/>
      <c r="D8" s="177"/>
      <c r="E8" s="306">
        <v>526.21224064950297</v>
      </c>
      <c r="F8" s="319">
        <v>526.21224064950297</v>
      </c>
      <c r="G8" s="319">
        <v>526.21224064950297</v>
      </c>
      <c r="H8" s="321"/>
      <c r="I8" s="322"/>
      <c r="J8" s="319">
        <f>E8*Prix!E$73/Prix!E8</f>
        <v>8301.7231918531033</v>
      </c>
      <c r="K8" s="319">
        <f>F8*Prix!F$73/Prix!F8</f>
        <v>8301.7231918531033</v>
      </c>
      <c r="L8" s="319">
        <f>G8*Prix!G$73/Prix!G8</f>
        <v>8301.7231918531033</v>
      </c>
      <c r="M8" s="187"/>
      <c r="N8" s="277"/>
      <c r="O8" s="188">
        <f t="shared" si="0"/>
        <v>0.30747198007471965</v>
      </c>
      <c r="P8" s="188">
        <f t="shared" si="1"/>
        <v>0.30747198007471965</v>
      </c>
      <c r="Q8" s="188">
        <f t="shared" si="2"/>
        <v>0.30747198007471965</v>
      </c>
      <c r="R8" s="187"/>
      <c r="S8" s="277"/>
      <c r="T8" s="188">
        <f t="shared" si="3"/>
        <v>0.12627901275727793</v>
      </c>
      <c r="U8" s="188">
        <f t="shared" si="4"/>
        <v>0.12627901275727793</v>
      </c>
      <c r="V8" s="189">
        <f t="shared" si="5"/>
        <v>0.12627901275727793</v>
      </c>
      <c r="W8" s="182"/>
    </row>
    <row r="9" spans="2:23" ht="15" customHeight="1" x14ac:dyDescent="0.25">
      <c r="B9" s="183">
        <v>1952</v>
      </c>
      <c r="C9" s="184"/>
      <c r="D9" s="185"/>
      <c r="E9" s="306">
        <v>676.97360310278248</v>
      </c>
      <c r="F9" s="323">
        <v>676.97360310278248</v>
      </c>
      <c r="G9" s="323">
        <v>676.97360310278248</v>
      </c>
      <c r="H9" s="324"/>
      <c r="I9" s="325"/>
      <c r="J9" s="323">
        <f>E9*Prix!E$73/Prix!E9</f>
        <v>9538.567589147222</v>
      </c>
      <c r="K9" s="323">
        <f>F9*Prix!F$73/Prix!F9</f>
        <v>9538.567589147222</v>
      </c>
      <c r="L9" s="323">
        <f>G9*Prix!G$73/Prix!G9</f>
        <v>9538.567589147222</v>
      </c>
      <c r="M9" s="187"/>
      <c r="N9" s="277"/>
      <c r="O9" s="188">
        <f t="shared" si="0"/>
        <v>0.28650295604525455</v>
      </c>
      <c r="P9" s="188">
        <f t="shared" si="1"/>
        <v>0.28650295604525455</v>
      </c>
      <c r="Q9" s="188">
        <f t="shared" si="2"/>
        <v>0.28650295604525455</v>
      </c>
      <c r="R9" s="187"/>
      <c r="S9" s="277"/>
      <c r="T9" s="188">
        <f t="shared" si="3"/>
        <v>0.14898646566629625</v>
      </c>
      <c r="U9" s="188">
        <f t="shared" si="4"/>
        <v>0.14898646566629625</v>
      </c>
      <c r="V9" s="189">
        <f t="shared" si="5"/>
        <v>0.14898646566629625</v>
      </c>
      <c r="W9" s="182"/>
    </row>
    <row r="10" spans="2:23" ht="15" customHeight="1" x14ac:dyDescent="0.25">
      <c r="B10" s="183">
        <v>1953</v>
      </c>
      <c r="C10" s="184"/>
      <c r="D10" s="185"/>
      <c r="E10" s="306">
        <v>695.16751860259137</v>
      </c>
      <c r="F10" s="323">
        <v>695.16751860259137</v>
      </c>
      <c r="G10" s="323">
        <v>695.16751860259137</v>
      </c>
      <c r="H10" s="324"/>
      <c r="I10" s="325"/>
      <c r="J10" s="323">
        <f>E10*Prix!E$73/Prix!E10</f>
        <v>9963.0732494431486</v>
      </c>
      <c r="K10" s="323">
        <f>F10*Prix!F$73/Prix!F10</f>
        <v>9963.0732494431486</v>
      </c>
      <c r="L10" s="323">
        <f>G10*Prix!G$73/Prix!G10</f>
        <v>9963.0732494431486</v>
      </c>
      <c r="M10" s="187"/>
      <c r="N10" s="277"/>
      <c r="O10" s="188">
        <f t="shared" si="0"/>
        <v>2.6875369167158825E-2</v>
      </c>
      <c r="P10" s="188">
        <f t="shared" si="1"/>
        <v>2.6875369167158825E-2</v>
      </c>
      <c r="Q10" s="188">
        <f t="shared" si="2"/>
        <v>2.6875369167158825E-2</v>
      </c>
      <c r="R10" s="187"/>
      <c r="S10" s="277"/>
      <c r="T10" s="188">
        <f t="shared" si="3"/>
        <v>4.4504130869599257E-2</v>
      </c>
      <c r="U10" s="188">
        <f t="shared" si="4"/>
        <v>4.4504130869599257E-2</v>
      </c>
      <c r="V10" s="189">
        <f t="shared" si="5"/>
        <v>4.4504130869599257E-2</v>
      </c>
      <c r="W10" s="182"/>
    </row>
    <row r="11" spans="2:23" ht="15" customHeight="1" x14ac:dyDescent="0.25">
      <c r="B11" s="183">
        <v>1954</v>
      </c>
      <c r="C11" s="184"/>
      <c r="D11" s="185"/>
      <c r="E11" s="306">
        <v>695.16751860259137</v>
      </c>
      <c r="F11" s="323">
        <v>695.16751860259137</v>
      </c>
      <c r="G11" s="323">
        <v>695.16751860259137</v>
      </c>
      <c r="H11" s="324"/>
      <c r="I11" s="325"/>
      <c r="J11" s="323">
        <f>E11*Prix!E$73/Prix!E11</f>
        <v>9920.4960133344175</v>
      </c>
      <c r="K11" s="323">
        <f>F11*Prix!F$73/Prix!F11</f>
        <v>9920.4960133344175</v>
      </c>
      <c r="L11" s="323">
        <f>G11*Prix!G$73/Prix!G11</f>
        <v>9920.4960133344175</v>
      </c>
      <c r="M11" s="187"/>
      <c r="N11" s="277"/>
      <c r="O11" s="188">
        <f t="shared" si="0"/>
        <v>0</v>
      </c>
      <c r="P11" s="188">
        <f t="shared" si="1"/>
        <v>0</v>
      </c>
      <c r="Q11" s="188">
        <f t="shared" si="2"/>
        <v>0</v>
      </c>
      <c r="R11" s="187"/>
      <c r="S11" s="277"/>
      <c r="T11" s="188">
        <f t="shared" si="3"/>
        <v>-4.2735042735042583E-3</v>
      </c>
      <c r="U11" s="188">
        <f t="shared" si="4"/>
        <v>-4.2735042735042583E-3</v>
      </c>
      <c r="V11" s="189">
        <f t="shared" si="5"/>
        <v>-4.2735042735042583E-3</v>
      </c>
      <c r="W11" s="182"/>
    </row>
    <row r="12" spans="2:23" ht="15" customHeight="1" x14ac:dyDescent="0.25">
      <c r="B12" s="183">
        <v>1955</v>
      </c>
      <c r="C12" s="184"/>
      <c r="D12" s="185"/>
      <c r="E12" s="306">
        <v>722.83388271712852</v>
      </c>
      <c r="F12" s="323">
        <v>722.83388271712852</v>
      </c>
      <c r="G12" s="323">
        <v>722.83388271712852</v>
      </c>
      <c r="H12" s="324"/>
      <c r="I12" s="325"/>
      <c r="J12" s="323">
        <f>E12*Prix!E$73/Prix!E12</f>
        <v>10213.469445783066</v>
      </c>
      <c r="K12" s="323">
        <f>F12*Prix!F$73/Prix!F12</f>
        <v>10213.469445783066</v>
      </c>
      <c r="L12" s="323">
        <f>G12*Prix!G$73/Prix!G12</f>
        <v>10213.469445783066</v>
      </c>
      <c r="M12" s="187"/>
      <c r="N12" s="277"/>
      <c r="O12" s="188">
        <f t="shared" si="0"/>
        <v>3.9798125450612787E-2</v>
      </c>
      <c r="P12" s="188">
        <f t="shared" si="1"/>
        <v>3.9798125450612787E-2</v>
      </c>
      <c r="Q12" s="188">
        <f t="shared" si="2"/>
        <v>3.9798125450612787E-2</v>
      </c>
      <c r="R12" s="187"/>
      <c r="S12" s="277"/>
      <c r="T12" s="188">
        <f t="shared" si="3"/>
        <v>2.9532135495529133E-2</v>
      </c>
      <c r="U12" s="188">
        <f t="shared" si="4"/>
        <v>2.9532135495529133E-2</v>
      </c>
      <c r="V12" s="189">
        <f t="shared" si="5"/>
        <v>2.9532135495529133E-2</v>
      </c>
      <c r="W12" s="182"/>
    </row>
    <row r="13" spans="2:23" ht="15" customHeight="1" x14ac:dyDescent="0.25">
      <c r="B13" s="183">
        <v>1956</v>
      </c>
      <c r="C13" s="184"/>
      <c r="D13" s="185"/>
      <c r="E13" s="306">
        <v>804.93081101352686</v>
      </c>
      <c r="F13" s="323">
        <v>804.93081101352686</v>
      </c>
      <c r="G13" s="323">
        <v>804.93081101352686</v>
      </c>
      <c r="H13" s="324"/>
      <c r="I13" s="325"/>
      <c r="J13" s="323">
        <f>E13*Prix!E$73/Prix!E13</f>
        <v>10926.554017254082</v>
      </c>
      <c r="K13" s="323">
        <f>F13*Prix!F$73/Prix!F13</f>
        <v>10926.554017254082</v>
      </c>
      <c r="L13" s="323">
        <f>G13*Prix!G$73/Prix!G13</f>
        <v>10926.554017254082</v>
      </c>
      <c r="M13" s="187"/>
      <c r="N13" s="277"/>
      <c r="O13" s="188">
        <f t="shared" si="0"/>
        <v>0.11357648037720147</v>
      </c>
      <c r="P13" s="188">
        <f t="shared" si="1"/>
        <v>0.11357648037720147</v>
      </c>
      <c r="Q13" s="188">
        <f t="shared" si="2"/>
        <v>0.11357648037720147</v>
      </c>
      <c r="R13" s="187"/>
      <c r="S13" s="277"/>
      <c r="T13" s="188">
        <f t="shared" si="3"/>
        <v>6.9818054996525492E-2</v>
      </c>
      <c r="U13" s="188">
        <f t="shared" si="4"/>
        <v>6.9818054996525492E-2</v>
      </c>
      <c r="V13" s="189">
        <f t="shared" si="5"/>
        <v>6.9818054996525492E-2</v>
      </c>
      <c r="W13" s="182"/>
    </row>
    <row r="14" spans="2:23" ht="15" customHeight="1" x14ac:dyDescent="0.25">
      <c r="B14" s="183">
        <v>1957</v>
      </c>
      <c r="C14" s="184"/>
      <c r="D14" s="185"/>
      <c r="E14" s="306">
        <v>804.93081101352686</v>
      </c>
      <c r="F14" s="323">
        <v>804.93081101352686</v>
      </c>
      <c r="G14" s="323">
        <v>804.93081101352686</v>
      </c>
      <c r="H14" s="324"/>
      <c r="I14" s="325"/>
      <c r="J14" s="323">
        <f>E14*Prix!E$73/Prix!E14</f>
        <v>10596.316510819333</v>
      </c>
      <c r="K14" s="323">
        <f>F14*Prix!F$73/Prix!F14</f>
        <v>10596.316510819333</v>
      </c>
      <c r="L14" s="323">
        <f>G14*Prix!G$73/Prix!G14</f>
        <v>10596.316510819333</v>
      </c>
      <c r="M14" s="187"/>
      <c r="N14" s="277"/>
      <c r="O14" s="188">
        <f t="shared" si="0"/>
        <v>0</v>
      </c>
      <c r="P14" s="188">
        <f t="shared" si="1"/>
        <v>0</v>
      </c>
      <c r="Q14" s="188">
        <f t="shared" si="2"/>
        <v>0</v>
      </c>
      <c r="R14" s="187"/>
      <c r="S14" s="277"/>
      <c r="T14" s="188">
        <f t="shared" si="3"/>
        <v>-3.0223390275952666E-2</v>
      </c>
      <c r="U14" s="188">
        <f t="shared" si="4"/>
        <v>-3.0223390275952666E-2</v>
      </c>
      <c r="V14" s="189">
        <f t="shared" si="5"/>
        <v>-3.0223390275952666E-2</v>
      </c>
      <c r="W14" s="182"/>
    </row>
    <row r="15" spans="2:23" ht="15" customHeight="1" x14ac:dyDescent="0.25">
      <c r="B15" s="183">
        <v>1958</v>
      </c>
      <c r="C15" s="184"/>
      <c r="D15" s="185"/>
      <c r="E15" s="306">
        <v>914.69410342446224</v>
      </c>
      <c r="F15" s="323">
        <v>914.69410342446224</v>
      </c>
      <c r="G15" s="323">
        <v>914.69410342446224</v>
      </c>
      <c r="H15" s="324"/>
      <c r="I15" s="325"/>
      <c r="J15" s="323">
        <f>E15*Prix!E$73/Prix!E15</f>
        <v>10472.463460692874</v>
      </c>
      <c r="K15" s="323">
        <f>F15*Prix!F$73/Prix!F15</f>
        <v>10472.463460692874</v>
      </c>
      <c r="L15" s="323">
        <f>G15*Prix!G$73/Prix!G15</f>
        <v>10472.463460692874</v>
      </c>
      <c r="M15" s="187"/>
      <c r="N15" s="277"/>
      <c r="O15" s="188">
        <f t="shared" si="0"/>
        <v>0.13636363636363624</v>
      </c>
      <c r="P15" s="188">
        <f t="shared" si="1"/>
        <v>0.13636363636363624</v>
      </c>
      <c r="Q15" s="188">
        <f t="shared" si="2"/>
        <v>0.13636363636363624</v>
      </c>
      <c r="R15" s="187"/>
      <c r="S15" s="277"/>
      <c r="T15" s="188">
        <f t="shared" si="3"/>
        <v>-1.1688311688311637E-2</v>
      </c>
      <c r="U15" s="188">
        <f t="shared" si="4"/>
        <v>-1.1688311688311637E-2</v>
      </c>
      <c r="V15" s="189">
        <f t="shared" si="5"/>
        <v>-1.1688311688311637E-2</v>
      </c>
      <c r="W15" s="182"/>
    </row>
    <row r="16" spans="2:23" ht="15" customHeight="1" x14ac:dyDescent="0.25">
      <c r="B16" s="183">
        <v>1959</v>
      </c>
      <c r="C16" s="184"/>
      <c r="D16" s="185"/>
      <c r="E16" s="306">
        <v>1006.1635137669085</v>
      </c>
      <c r="F16" s="323">
        <v>1006.1635137669085</v>
      </c>
      <c r="G16" s="323">
        <v>1006.1635137669085</v>
      </c>
      <c r="H16" s="324"/>
      <c r="I16" s="325"/>
      <c r="J16" s="323">
        <f>E16*Prix!E$73/Prix!E16</f>
        <v>10850.103424022487</v>
      </c>
      <c r="K16" s="323">
        <f>F16*Prix!F$73/Prix!F16</f>
        <v>10850.103424022487</v>
      </c>
      <c r="L16" s="323">
        <f>G16*Prix!G$73/Prix!G16</f>
        <v>10850.103424022487</v>
      </c>
      <c r="M16" s="187"/>
      <c r="N16" s="277"/>
      <c r="O16" s="188">
        <f t="shared" si="0"/>
        <v>0.10000000000000009</v>
      </c>
      <c r="P16" s="188">
        <f t="shared" si="1"/>
        <v>0.10000000000000009</v>
      </c>
      <c r="Q16" s="188">
        <f t="shared" si="2"/>
        <v>0.10000000000000009</v>
      </c>
      <c r="R16" s="187"/>
      <c r="S16" s="277"/>
      <c r="T16" s="188">
        <f t="shared" si="3"/>
        <v>3.6060279870828715E-2</v>
      </c>
      <c r="U16" s="188">
        <f t="shared" si="4"/>
        <v>3.6060279870828715E-2</v>
      </c>
      <c r="V16" s="189">
        <f t="shared" si="5"/>
        <v>3.6060279870828715E-2</v>
      </c>
      <c r="W16" s="182"/>
    </row>
    <row r="17" spans="2:23" ht="15" customHeight="1" x14ac:dyDescent="0.25">
      <c r="B17" s="183">
        <v>1960</v>
      </c>
      <c r="C17" s="184"/>
      <c r="D17" s="185"/>
      <c r="E17" s="306">
        <v>1042.9512110412475</v>
      </c>
      <c r="F17" s="323">
        <v>1042.9512110412475</v>
      </c>
      <c r="G17" s="323">
        <v>1042.9512110412475</v>
      </c>
      <c r="H17" s="324"/>
      <c r="I17" s="325"/>
      <c r="J17" s="323">
        <f>E17*Prix!E$73/Prix!E17</f>
        <v>10849.725059409362</v>
      </c>
      <c r="K17" s="323">
        <f>F17*Prix!F$73/Prix!F17</f>
        <v>10849.725059409362</v>
      </c>
      <c r="L17" s="323">
        <f>G17*Prix!G$73/Prix!G17</f>
        <v>10849.725059409362</v>
      </c>
      <c r="M17" s="187"/>
      <c r="N17" s="277"/>
      <c r="O17" s="188">
        <f t="shared" si="0"/>
        <v>3.6562344759065946E-2</v>
      </c>
      <c r="P17" s="188">
        <f t="shared" si="1"/>
        <v>3.6562344759065946E-2</v>
      </c>
      <c r="Q17" s="188">
        <f t="shared" si="2"/>
        <v>3.6562344759065946E-2</v>
      </c>
      <c r="R17" s="187"/>
      <c r="S17" s="277"/>
      <c r="T17" s="188">
        <f t="shared" si="3"/>
        <v>-3.4871982168116489E-5</v>
      </c>
      <c r="U17" s="188">
        <f t="shared" si="4"/>
        <v>-3.4871982168116489E-5</v>
      </c>
      <c r="V17" s="189">
        <f t="shared" si="5"/>
        <v>-3.4871982168116489E-5</v>
      </c>
      <c r="W17" s="182"/>
    </row>
    <row r="18" spans="2:23" ht="15" customHeight="1" x14ac:dyDescent="0.25">
      <c r="B18" s="183">
        <v>1961</v>
      </c>
      <c r="C18" s="184"/>
      <c r="D18" s="185"/>
      <c r="E18" s="306">
        <v>1235.4635424335888</v>
      </c>
      <c r="F18" s="323">
        <v>1235.4635424335888</v>
      </c>
      <c r="G18" s="323">
        <v>1235.4635424335888</v>
      </c>
      <c r="H18" s="324"/>
      <c r="I18" s="325"/>
      <c r="J18" s="323">
        <f>E18*Prix!E$73/Prix!E18</f>
        <v>12439.069113668036</v>
      </c>
      <c r="K18" s="323">
        <f>F18*Prix!F$73/Prix!F18</f>
        <v>12439.069113668036</v>
      </c>
      <c r="L18" s="323">
        <f>G18*Prix!G$73/Prix!G18</f>
        <v>12439.069113668036</v>
      </c>
      <c r="M18" s="187"/>
      <c r="N18" s="277"/>
      <c r="O18" s="188">
        <f t="shared" si="0"/>
        <v>0.18458421578526529</v>
      </c>
      <c r="P18" s="188">
        <f t="shared" si="1"/>
        <v>0.18458421578526529</v>
      </c>
      <c r="Q18" s="188">
        <f t="shared" si="2"/>
        <v>0.18458421578526529</v>
      </c>
      <c r="R18" s="187"/>
      <c r="S18" s="277"/>
      <c r="T18" s="188">
        <f t="shared" si="3"/>
        <v>0.14648703497609139</v>
      </c>
      <c r="U18" s="188">
        <f t="shared" si="4"/>
        <v>0.14648703497609139</v>
      </c>
      <c r="V18" s="189">
        <f t="shared" si="5"/>
        <v>0.14648703497609139</v>
      </c>
      <c r="W18" s="182"/>
    </row>
    <row r="19" spans="2:23" ht="15" customHeight="1" x14ac:dyDescent="0.25">
      <c r="B19" s="183">
        <v>1962</v>
      </c>
      <c r="C19" s="184"/>
      <c r="D19" s="185"/>
      <c r="E19" s="306">
        <v>1463.5105654791396</v>
      </c>
      <c r="F19" s="323">
        <v>1463.5105654791396</v>
      </c>
      <c r="G19" s="323">
        <v>1463.5105654791396</v>
      </c>
      <c r="H19" s="324"/>
      <c r="I19" s="325"/>
      <c r="J19" s="323">
        <f>E19*Prix!E$73/Prix!E19</f>
        <v>14070.48833490405</v>
      </c>
      <c r="K19" s="323">
        <f>F19*Prix!F$73/Prix!F19</f>
        <v>14070.48833490405</v>
      </c>
      <c r="L19" s="323">
        <f>G19*Prix!G$73/Prix!G19</f>
        <v>14070.48833490405</v>
      </c>
      <c r="M19" s="187"/>
      <c r="N19" s="277"/>
      <c r="O19" s="188">
        <f t="shared" si="0"/>
        <v>0.18458417849898567</v>
      </c>
      <c r="P19" s="188">
        <f t="shared" si="1"/>
        <v>0.18458417849898567</v>
      </c>
      <c r="Q19" s="188">
        <f t="shared" si="2"/>
        <v>0.18458417849898567</v>
      </c>
      <c r="R19" s="187"/>
      <c r="S19" s="277"/>
      <c r="T19" s="188">
        <f t="shared" si="3"/>
        <v>0.13115283839394487</v>
      </c>
      <c r="U19" s="188">
        <f t="shared" si="4"/>
        <v>0.13115283839394487</v>
      </c>
      <c r="V19" s="189">
        <f t="shared" si="5"/>
        <v>0.13115283839394487</v>
      </c>
      <c r="W19" s="182"/>
    </row>
    <row r="20" spans="2:23" ht="15" customHeight="1" x14ac:dyDescent="0.25">
      <c r="B20" s="183">
        <v>1963</v>
      </c>
      <c r="C20" s="184"/>
      <c r="D20" s="185"/>
      <c r="E20" s="306">
        <v>1591.5677399585643</v>
      </c>
      <c r="F20" s="323">
        <v>1591.5677399585643</v>
      </c>
      <c r="G20" s="323">
        <v>1591.5677399585643</v>
      </c>
      <c r="H20" s="324"/>
      <c r="I20" s="325"/>
      <c r="J20" s="323">
        <f>E20*Prix!E$73/Prix!E20</f>
        <v>14601.030786542948</v>
      </c>
      <c r="K20" s="323">
        <f>F20*Prix!F$73/Prix!F20</f>
        <v>14601.030786542948</v>
      </c>
      <c r="L20" s="323">
        <f>G20*Prix!G$73/Prix!G20</f>
        <v>14601.030786542948</v>
      </c>
      <c r="M20" s="187"/>
      <c r="N20" s="277"/>
      <c r="O20" s="188">
        <f t="shared" si="0"/>
        <v>8.7499999999999911E-2</v>
      </c>
      <c r="P20" s="188">
        <f t="shared" si="1"/>
        <v>8.7499999999999911E-2</v>
      </c>
      <c r="Q20" s="188">
        <f t="shared" si="2"/>
        <v>8.7499999999999911E-2</v>
      </c>
      <c r="R20" s="187"/>
      <c r="S20" s="277"/>
      <c r="T20" s="188">
        <f t="shared" si="3"/>
        <v>3.7706043956044155E-2</v>
      </c>
      <c r="U20" s="188">
        <f t="shared" si="4"/>
        <v>3.7706043956044155E-2</v>
      </c>
      <c r="V20" s="189">
        <f t="shared" si="5"/>
        <v>3.7706043956044155E-2</v>
      </c>
      <c r="W20" s="182"/>
    </row>
    <row r="21" spans="2:23" ht="15" customHeight="1" x14ac:dyDescent="0.25">
      <c r="B21" s="183">
        <v>1964</v>
      </c>
      <c r="C21" s="184"/>
      <c r="D21" s="185"/>
      <c r="E21" s="306">
        <v>1737.9187965064784</v>
      </c>
      <c r="F21" s="323">
        <v>1737.9187965064784</v>
      </c>
      <c r="G21" s="323">
        <v>1737.9187965064784</v>
      </c>
      <c r="H21" s="324"/>
      <c r="I21" s="325"/>
      <c r="J21" s="323">
        <f>E21*Prix!E$73/Prix!E21</f>
        <v>15407.496020709646</v>
      </c>
      <c r="K21" s="323">
        <f>F21*Prix!F$73/Prix!F21</f>
        <v>15407.496020709646</v>
      </c>
      <c r="L21" s="323">
        <f>G21*Prix!G$73/Prix!G21</f>
        <v>15407.496020709646</v>
      </c>
      <c r="M21" s="187"/>
      <c r="N21" s="277"/>
      <c r="O21" s="188">
        <f t="shared" si="0"/>
        <v>9.1954022988505857E-2</v>
      </c>
      <c r="P21" s="188">
        <f t="shared" si="1"/>
        <v>9.1954022988505857E-2</v>
      </c>
      <c r="Q21" s="188">
        <f t="shared" si="2"/>
        <v>9.1954022988505857E-2</v>
      </c>
      <c r="R21" s="187"/>
      <c r="S21" s="277"/>
      <c r="T21" s="188">
        <f t="shared" si="3"/>
        <v>5.5233445224290412E-2</v>
      </c>
      <c r="U21" s="188">
        <f t="shared" si="4"/>
        <v>5.5233445224290412E-2</v>
      </c>
      <c r="V21" s="189">
        <f t="shared" si="5"/>
        <v>5.5233445224290412E-2</v>
      </c>
      <c r="W21" s="182"/>
    </row>
    <row r="22" spans="2:23" ht="15" customHeight="1" x14ac:dyDescent="0.25">
      <c r="B22" s="183">
        <v>1965</v>
      </c>
      <c r="C22" s="184"/>
      <c r="D22" s="185"/>
      <c r="E22" s="306">
        <v>1865.9759709859031</v>
      </c>
      <c r="F22" s="323">
        <v>1865.9759709859031</v>
      </c>
      <c r="G22" s="323">
        <v>1865.9759709859031</v>
      </c>
      <c r="H22" s="324"/>
      <c r="I22" s="325"/>
      <c r="J22" s="323">
        <f>E22*Prix!E$73/Prix!E22</f>
        <v>16142.786940705337</v>
      </c>
      <c r="K22" s="323">
        <f>F22*Prix!F$73/Prix!F22</f>
        <v>16142.786940705337</v>
      </c>
      <c r="L22" s="323">
        <f>G22*Prix!G$73/Prix!G22</f>
        <v>16142.786940705337</v>
      </c>
      <c r="M22" s="187"/>
      <c r="N22" s="277"/>
      <c r="O22" s="188">
        <f t="shared" si="0"/>
        <v>7.3684210526315796E-2</v>
      </c>
      <c r="P22" s="188">
        <f t="shared" si="1"/>
        <v>7.3684210526315796E-2</v>
      </c>
      <c r="Q22" s="188">
        <f t="shared" si="2"/>
        <v>7.3684210526315796E-2</v>
      </c>
      <c r="R22" s="187"/>
      <c r="S22" s="277"/>
      <c r="T22" s="188">
        <f t="shared" si="3"/>
        <v>4.7722934278702001E-2</v>
      </c>
      <c r="U22" s="188">
        <f t="shared" si="4"/>
        <v>4.7722934278702001E-2</v>
      </c>
      <c r="V22" s="189">
        <f t="shared" si="5"/>
        <v>4.7722934278702001E-2</v>
      </c>
      <c r="W22" s="182"/>
    </row>
    <row r="23" spans="2:23" ht="15" customHeight="1" x14ac:dyDescent="0.25">
      <c r="B23" s="183">
        <v>1966</v>
      </c>
      <c r="C23" s="184"/>
      <c r="D23" s="185"/>
      <c r="E23" s="306">
        <v>1975.7392633968386</v>
      </c>
      <c r="F23" s="323">
        <v>1975.7392633968386</v>
      </c>
      <c r="G23" s="323">
        <v>1975.7392633968386</v>
      </c>
      <c r="H23" s="324"/>
      <c r="I23" s="325"/>
      <c r="J23" s="323">
        <f>E23*Prix!E$73/Prix!E23</f>
        <v>16646.724929108099</v>
      </c>
      <c r="K23" s="323">
        <f>F23*Prix!F$73/Prix!F23</f>
        <v>16646.724929108099</v>
      </c>
      <c r="L23" s="323">
        <f>G23*Prix!G$73/Prix!G23</f>
        <v>16646.724929108099</v>
      </c>
      <c r="M23" s="187"/>
      <c r="N23" s="277"/>
      <c r="O23" s="188">
        <f t="shared" si="0"/>
        <v>5.8823529411764719E-2</v>
      </c>
      <c r="P23" s="188">
        <f t="shared" si="1"/>
        <v>5.8823529411764719E-2</v>
      </c>
      <c r="Q23" s="188">
        <f t="shared" si="2"/>
        <v>5.8823529411764719E-2</v>
      </c>
      <c r="R23" s="187"/>
      <c r="S23" s="277"/>
      <c r="T23" s="188">
        <f t="shared" si="3"/>
        <v>3.121753327066723E-2</v>
      </c>
      <c r="U23" s="188">
        <f t="shared" si="4"/>
        <v>3.121753327066723E-2</v>
      </c>
      <c r="V23" s="189">
        <f t="shared" si="5"/>
        <v>3.121753327066723E-2</v>
      </c>
      <c r="W23" s="182"/>
    </row>
    <row r="24" spans="2:23" ht="15" customHeight="1" x14ac:dyDescent="0.25">
      <c r="B24" s="183">
        <v>1967</v>
      </c>
      <c r="C24" s="184"/>
      <c r="D24" s="185"/>
      <c r="E24" s="306">
        <v>2085.5025558077741</v>
      </c>
      <c r="F24" s="323">
        <v>2085.5025558077741</v>
      </c>
      <c r="G24" s="323">
        <v>2085.5025558077741</v>
      </c>
      <c r="H24" s="324"/>
      <c r="I24" s="325"/>
      <c r="J24" s="323">
        <f>E24*Prix!E$73/Prix!E24</f>
        <v>17097.025044257185</v>
      </c>
      <c r="K24" s="323">
        <f>F24*Prix!F$73/Prix!F24</f>
        <v>17097.025044257185</v>
      </c>
      <c r="L24" s="323">
        <f>G24*Prix!G$73/Prix!G24</f>
        <v>17097.025044257185</v>
      </c>
      <c r="M24" s="187"/>
      <c r="N24" s="277"/>
      <c r="O24" s="188">
        <f t="shared" si="0"/>
        <v>5.555555555555558E-2</v>
      </c>
      <c r="P24" s="188">
        <f t="shared" si="1"/>
        <v>5.555555555555558E-2</v>
      </c>
      <c r="Q24" s="188">
        <f t="shared" si="2"/>
        <v>5.555555555555558E-2</v>
      </c>
      <c r="R24" s="187"/>
      <c r="S24" s="277"/>
      <c r="T24" s="188">
        <f t="shared" si="3"/>
        <v>2.7050372795053512E-2</v>
      </c>
      <c r="U24" s="188">
        <f t="shared" si="4"/>
        <v>2.7050372795053512E-2</v>
      </c>
      <c r="V24" s="189">
        <f t="shared" si="5"/>
        <v>2.7050372795053512E-2</v>
      </c>
      <c r="W24" s="182"/>
    </row>
    <row r="25" spans="2:23" ht="15" customHeight="1" x14ac:dyDescent="0.25">
      <c r="B25" s="183">
        <v>1968</v>
      </c>
      <c r="C25" s="184"/>
      <c r="D25" s="185"/>
      <c r="E25" s="306">
        <v>2195.2658482187094</v>
      </c>
      <c r="F25" s="323">
        <v>2195.2658482187094</v>
      </c>
      <c r="G25" s="323">
        <v>2195.2658482187094</v>
      </c>
      <c r="H25" s="324"/>
      <c r="I25" s="325"/>
      <c r="J25" s="323">
        <f>E25*Prix!E$73/Prix!E25</f>
        <v>17221.748839040745</v>
      </c>
      <c r="K25" s="323">
        <f>F25*Prix!F$73/Prix!F25</f>
        <v>17221.748839040745</v>
      </c>
      <c r="L25" s="323">
        <f>G25*Prix!G$73/Prix!G25</f>
        <v>17221.748839040745</v>
      </c>
      <c r="M25" s="187"/>
      <c r="N25" s="277"/>
      <c r="O25" s="188">
        <f t="shared" si="0"/>
        <v>5.2631578947368363E-2</v>
      </c>
      <c r="P25" s="188">
        <f t="shared" si="1"/>
        <v>5.2631578947368363E-2</v>
      </c>
      <c r="Q25" s="188">
        <f t="shared" si="2"/>
        <v>5.2631578947368363E-2</v>
      </c>
      <c r="R25" s="187"/>
      <c r="S25" s="277"/>
      <c r="T25" s="188">
        <f t="shared" si="3"/>
        <v>7.2950583192514795E-3</v>
      </c>
      <c r="U25" s="188">
        <f t="shared" si="4"/>
        <v>7.2950583192514795E-3</v>
      </c>
      <c r="V25" s="189">
        <f t="shared" si="5"/>
        <v>7.2950583192514795E-3</v>
      </c>
      <c r="W25" s="182"/>
    </row>
    <row r="26" spans="2:23" ht="15" customHeight="1" x14ac:dyDescent="0.25">
      <c r="B26" s="183">
        <v>1969</v>
      </c>
      <c r="C26" s="184"/>
      <c r="D26" s="185"/>
      <c r="E26" s="306">
        <v>2487.9679613145372</v>
      </c>
      <c r="F26" s="323">
        <v>2487.9679613145372</v>
      </c>
      <c r="G26" s="323">
        <v>2487.9679613145372</v>
      </c>
      <c r="H26" s="324"/>
      <c r="I26" s="325"/>
      <c r="J26" s="323">
        <f>E26*Prix!E$73/Prix!E26</f>
        <v>18340.29656839517</v>
      </c>
      <c r="K26" s="323">
        <f>F26*Prix!F$73/Prix!F26</f>
        <v>18340.29656839517</v>
      </c>
      <c r="L26" s="323">
        <f>G26*Prix!G$73/Prix!G26</f>
        <v>18340.29656839517</v>
      </c>
      <c r="M26" s="187"/>
      <c r="N26" s="277"/>
      <c r="O26" s="188">
        <f t="shared" si="0"/>
        <v>0.1333333333333333</v>
      </c>
      <c r="P26" s="188">
        <f t="shared" si="1"/>
        <v>0.1333333333333333</v>
      </c>
      <c r="Q26" s="188">
        <f t="shared" si="2"/>
        <v>0.1333333333333333</v>
      </c>
      <c r="R26" s="187"/>
      <c r="S26" s="277"/>
      <c r="T26" s="188">
        <f t="shared" si="3"/>
        <v>6.4949717929850381E-2</v>
      </c>
      <c r="U26" s="188">
        <f t="shared" si="4"/>
        <v>6.4949717929850381E-2</v>
      </c>
      <c r="V26" s="189">
        <f t="shared" si="5"/>
        <v>6.4949717929850381E-2</v>
      </c>
      <c r="W26" s="182"/>
    </row>
    <row r="27" spans="2:23" ht="15" customHeight="1" x14ac:dyDescent="0.25">
      <c r="B27" s="183">
        <v>1970</v>
      </c>
      <c r="C27" s="184"/>
      <c r="D27" s="185"/>
      <c r="E27" s="306">
        <v>2744.0823102733871</v>
      </c>
      <c r="F27" s="323">
        <v>2744.0823102733871</v>
      </c>
      <c r="G27" s="323">
        <v>2744.0823102733871</v>
      </c>
      <c r="H27" s="324"/>
      <c r="I27" s="325"/>
      <c r="J27" s="323">
        <f>E27*Prix!E$73/Prix!E27</f>
        <v>19223.927681341815</v>
      </c>
      <c r="K27" s="323">
        <f>F27*Prix!F$73/Prix!F27</f>
        <v>19223.927681341815</v>
      </c>
      <c r="L27" s="323">
        <f>G27*Prix!G$73/Prix!G27</f>
        <v>19223.927681341815</v>
      </c>
      <c r="M27" s="187"/>
      <c r="N27" s="277"/>
      <c r="O27" s="188">
        <f t="shared" si="0"/>
        <v>0.10294117647058831</v>
      </c>
      <c r="P27" s="188">
        <f t="shared" si="1"/>
        <v>0.10294117647058831</v>
      </c>
      <c r="Q27" s="188">
        <f t="shared" si="2"/>
        <v>0.10294117647058831</v>
      </c>
      <c r="R27" s="187"/>
      <c r="S27" s="277"/>
      <c r="T27" s="188">
        <f t="shared" si="3"/>
        <v>4.8179761415055644E-2</v>
      </c>
      <c r="U27" s="188">
        <f t="shared" si="4"/>
        <v>4.8179761415055644E-2</v>
      </c>
      <c r="V27" s="189">
        <f t="shared" si="5"/>
        <v>4.8179761415055644E-2</v>
      </c>
      <c r="W27" s="182"/>
    </row>
    <row r="28" spans="2:23" ht="15" customHeight="1" x14ac:dyDescent="0.25">
      <c r="B28" s="183">
        <v>1971</v>
      </c>
      <c r="C28" s="184"/>
      <c r="D28" s="185"/>
      <c r="E28" s="306">
        <v>3018.4905413007255</v>
      </c>
      <c r="F28" s="323">
        <v>3018.4905413007255</v>
      </c>
      <c r="G28" s="323">
        <v>3018.4905413007255</v>
      </c>
      <c r="H28" s="324"/>
      <c r="I28" s="325"/>
      <c r="J28" s="323">
        <f>E28*Prix!E$73/Prix!E28</f>
        <v>20012.732126241342</v>
      </c>
      <c r="K28" s="323">
        <f>F28*Prix!F$73/Prix!F28</f>
        <v>20012.732126241342</v>
      </c>
      <c r="L28" s="323">
        <f>G28*Prix!G$73/Prix!G28</f>
        <v>20012.732126241342</v>
      </c>
      <c r="M28" s="187"/>
      <c r="N28" s="277"/>
      <c r="O28" s="188">
        <f t="shared" si="0"/>
        <v>9.9999999999999867E-2</v>
      </c>
      <c r="P28" s="188">
        <f t="shared" si="1"/>
        <v>9.9999999999999867E-2</v>
      </c>
      <c r="Q28" s="188">
        <f t="shared" si="2"/>
        <v>9.9999999999999867E-2</v>
      </c>
      <c r="R28" s="187"/>
      <c r="S28" s="277"/>
      <c r="T28" s="188">
        <f t="shared" si="3"/>
        <v>4.1032428855062753E-2</v>
      </c>
      <c r="U28" s="188">
        <f t="shared" si="4"/>
        <v>4.1032428855062753E-2</v>
      </c>
      <c r="V28" s="189">
        <f t="shared" si="5"/>
        <v>4.1032428855062753E-2</v>
      </c>
      <c r="W28" s="182"/>
    </row>
    <row r="29" spans="2:23" ht="15" customHeight="1" x14ac:dyDescent="0.25">
      <c r="B29" s="183">
        <v>1972</v>
      </c>
      <c r="C29" s="184"/>
      <c r="D29" s="185"/>
      <c r="E29" s="306">
        <v>3347.7804185335322</v>
      </c>
      <c r="F29" s="323">
        <v>3347.7804185335322</v>
      </c>
      <c r="G29" s="323">
        <v>3347.7804185335322</v>
      </c>
      <c r="H29" s="324"/>
      <c r="I29" s="325"/>
      <c r="J29" s="323">
        <f>E29*Prix!E$73/Prix!E29</f>
        <v>20909.017601539232</v>
      </c>
      <c r="K29" s="323">
        <f>F29*Prix!F$73/Prix!F29</f>
        <v>20909.017601539232</v>
      </c>
      <c r="L29" s="323">
        <f>G29*Prix!G$73/Prix!G29</f>
        <v>20909.017601539232</v>
      </c>
      <c r="M29" s="187"/>
      <c r="N29" s="277"/>
      <c r="O29" s="188">
        <f t="shared" si="0"/>
        <v>0.10909090909090913</v>
      </c>
      <c r="P29" s="188">
        <f t="shared" si="1"/>
        <v>0.10909090909090913</v>
      </c>
      <c r="Q29" s="188">
        <f t="shared" si="2"/>
        <v>0.10909090909090913</v>
      </c>
      <c r="R29" s="187"/>
      <c r="S29" s="277"/>
      <c r="T29" s="188">
        <f t="shared" si="3"/>
        <v>4.4785762865563461E-2</v>
      </c>
      <c r="U29" s="188">
        <f t="shared" si="4"/>
        <v>4.4785762865563461E-2</v>
      </c>
      <c r="V29" s="189">
        <f t="shared" si="5"/>
        <v>4.4785762865563461E-2</v>
      </c>
      <c r="W29" s="182"/>
    </row>
    <row r="30" spans="2:23" ht="15" customHeight="1" x14ac:dyDescent="0.25">
      <c r="B30" s="183">
        <v>1973</v>
      </c>
      <c r="C30" s="184"/>
      <c r="D30" s="185"/>
      <c r="E30" s="306">
        <v>3731.9519419718063</v>
      </c>
      <c r="F30" s="323">
        <v>3731.9519419718063</v>
      </c>
      <c r="G30" s="323">
        <v>3731.9519419718063</v>
      </c>
      <c r="H30" s="324"/>
      <c r="I30" s="325"/>
      <c r="J30" s="323">
        <f>E30*Prix!E$73/Prix!E30</f>
        <v>21339.437531206371</v>
      </c>
      <c r="K30" s="323">
        <f>F30*Prix!F$73/Prix!F30</f>
        <v>21339.437531206371</v>
      </c>
      <c r="L30" s="323">
        <f>G30*Prix!G$73/Prix!G30</f>
        <v>21339.437531206371</v>
      </c>
      <c r="M30" s="187"/>
      <c r="N30" s="277"/>
      <c r="O30" s="188">
        <f t="shared" si="0"/>
        <v>0.11475409836065564</v>
      </c>
      <c r="P30" s="188">
        <f t="shared" si="1"/>
        <v>0.11475409836065564</v>
      </c>
      <c r="Q30" s="188">
        <f t="shared" si="2"/>
        <v>0.11475409836065564</v>
      </c>
      <c r="R30" s="187"/>
      <c r="S30" s="277"/>
      <c r="T30" s="188">
        <f t="shared" si="3"/>
        <v>2.0585373156673414E-2</v>
      </c>
      <c r="U30" s="188">
        <f t="shared" si="4"/>
        <v>2.0585373156673414E-2</v>
      </c>
      <c r="V30" s="189">
        <f t="shared" si="5"/>
        <v>2.0585373156673414E-2</v>
      </c>
      <c r="W30" s="182"/>
    </row>
    <row r="31" spans="2:23" ht="15" customHeight="1" x14ac:dyDescent="0.25">
      <c r="B31" s="183">
        <v>1974</v>
      </c>
      <c r="C31" s="184"/>
      <c r="D31" s="185"/>
      <c r="E31" s="306">
        <v>4244.1806398895051</v>
      </c>
      <c r="F31" s="323">
        <v>4244.1806398895051</v>
      </c>
      <c r="G31" s="323">
        <v>4244.1806398895051</v>
      </c>
      <c r="H31" s="324"/>
      <c r="I31" s="325"/>
      <c r="J31" s="323">
        <f>E31*Prix!E$73/Prix!E31</f>
        <v>21333.769016765211</v>
      </c>
      <c r="K31" s="323">
        <f>F31*Prix!F$73/Prix!F31</f>
        <v>21333.769016765211</v>
      </c>
      <c r="L31" s="323">
        <f>G31*Prix!G$73/Prix!G31</f>
        <v>21333.769016765211</v>
      </c>
      <c r="M31" s="187"/>
      <c r="N31" s="277"/>
      <c r="O31" s="188">
        <f t="shared" si="0"/>
        <v>0.13725490196078427</v>
      </c>
      <c r="P31" s="188">
        <f t="shared" si="1"/>
        <v>0.13725490196078427</v>
      </c>
      <c r="Q31" s="188">
        <f t="shared" si="2"/>
        <v>0.13725490196078427</v>
      </c>
      <c r="R31" s="187"/>
      <c r="S31" s="277"/>
      <c r="T31" s="188">
        <f t="shared" si="3"/>
        <v>-2.6563560697745459E-4</v>
      </c>
      <c r="U31" s="188">
        <f t="shared" si="4"/>
        <v>-2.6563560697745459E-4</v>
      </c>
      <c r="V31" s="189">
        <f t="shared" si="5"/>
        <v>-2.6563560697745459E-4</v>
      </c>
      <c r="W31" s="182"/>
    </row>
    <row r="32" spans="2:23" ht="15" customHeight="1" x14ac:dyDescent="0.25">
      <c r="B32" s="183">
        <v>1975</v>
      </c>
      <c r="C32" s="184"/>
      <c r="D32" s="185"/>
      <c r="E32" s="306">
        <v>5030.8175688345427</v>
      </c>
      <c r="F32" s="323">
        <v>5030.8175688345427</v>
      </c>
      <c r="G32" s="323">
        <v>5030.8175688345427</v>
      </c>
      <c r="H32" s="324"/>
      <c r="I32" s="325"/>
      <c r="J32" s="323">
        <f>E32*Prix!E$73/Prix!E32</f>
        <v>22630.77252114255</v>
      </c>
      <c r="K32" s="323">
        <f>F32*Prix!F$73/Prix!F32</f>
        <v>22630.77252114255</v>
      </c>
      <c r="L32" s="323">
        <f>G32*Prix!G$73/Prix!G32</f>
        <v>22630.77252114255</v>
      </c>
      <c r="M32" s="187"/>
      <c r="N32" s="277"/>
      <c r="O32" s="188">
        <f t="shared" si="0"/>
        <v>0.18534482758620685</v>
      </c>
      <c r="P32" s="188">
        <f t="shared" si="1"/>
        <v>0.18534482758620685</v>
      </c>
      <c r="Q32" s="188">
        <f t="shared" si="2"/>
        <v>0.18534482758620685</v>
      </c>
      <c r="R32" s="187"/>
      <c r="S32" s="277"/>
      <c r="T32" s="188">
        <f t="shared" si="3"/>
        <v>6.0795797655729844E-2</v>
      </c>
      <c r="U32" s="188">
        <f t="shared" si="4"/>
        <v>6.0795797655729844E-2</v>
      </c>
      <c r="V32" s="189">
        <f t="shared" si="5"/>
        <v>6.0795797655729844E-2</v>
      </c>
      <c r="W32" s="182"/>
    </row>
    <row r="33" spans="2:23" ht="15" customHeight="1" x14ac:dyDescent="0.25">
      <c r="B33" s="183">
        <v>1976</v>
      </c>
      <c r="C33" s="184"/>
      <c r="D33" s="185"/>
      <c r="E33" s="306">
        <v>5780.8667336426015</v>
      </c>
      <c r="F33" s="323">
        <v>5780.8667336426015</v>
      </c>
      <c r="G33" s="323">
        <v>5780.8667336426015</v>
      </c>
      <c r="H33" s="324"/>
      <c r="I33" s="325"/>
      <c r="J33" s="323">
        <f>E33*Prix!E$73/Prix!E33</f>
        <v>23715.283758243891</v>
      </c>
      <c r="K33" s="323">
        <f>F33*Prix!F$73/Prix!F33</f>
        <v>23715.283758243891</v>
      </c>
      <c r="L33" s="323">
        <f>G33*Prix!G$73/Prix!G33</f>
        <v>23715.283758243891</v>
      </c>
      <c r="M33" s="187"/>
      <c r="N33" s="277"/>
      <c r="O33" s="188">
        <f t="shared" si="0"/>
        <v>0.14909090909090894</v>
      </c>
      <c r="P33" s="188">
        <f t="shared" si="1"/>
        <v>0.14909090909090894</v>
      </c>
      <c r="Q33" s="188">
        <f t="shared" si="2"/>
        <v>0.14909090909090894</v>
      </c>
      <c r="R33" s="187"/>
      <c r="S33" s="277"/>
      <c r="T33" s="188">
        <f t="shared" si="3"/>
        <v>4.7921971558334997E-2</v>
      </c>
      <c r="U33" s="188">
        <f t="shared" si="4"/>
        <v>4.7921971558334997E-2</v>
      </c>
      <c r="V33" s="189">
        <f t="shared" si="5"/>
        <v>4.7921971558334997E-2</v>
      </c>
      <c r="W33" s="182"/>
    </row>
    <row r="34" spans="2:23" ht="15" customHeight="1" x14ac:dyDescent="0.25">
      <c r="B34" s="183">
        <v>1977</v>
      </c>
      <c r="C34" s="184"/>
      <c r="D34" s="185"/>
      <c r="E34" s="306">
        <v>6604.091426724618</v>
      </c>
      <c r="F34" s="323">
        <v>6604.091426724618</v>
      </c>
      <c r="G34" s="323">
        <v>6604.091426724618</v>
      </c>
      <c r="H34" s="324"/>
      <c r="I34" s="325"/>
      <c r="J34" s="323">
        <f>E34*Prix!E$73/Prix!E34</f>
        <v>24778.946783867876</v>
      </c>
      <c r="K34" s="323">
        <f>F34*Prix!F$73/Prix!F34</f>
        <v>24778.946783867876</v>
      </c>
      <c r="L34" s="323">
        <f>G34*Prix!G$73/Prix!G34</f>
        <v>24778.946783867876</v>
      </c>
      <c r="M34" s="187"/>
      <c r="N34" s="277"/>
      <c r="O34" s="188">
        <f t="shared" si="0"/>
        <v>0.14240506329113933</v>
      </c>
      <c r="P34" s="188">
        <f t="shared" si="1"/>
        <v>0.14240506329113933</v>
      </c>
      <c r="Q34" s="188">
        <f t="shared" si="2"/>
        <v>0.14240506329113933</v>
      </c>
      <c r="R34" s="187"/>
      <c r="S34" s="277"/>
      <c r="T34" s="188">
        <f t="shared" si="3"/>
        <v>4.4851372493244224E-2</v>
      </c>
      <c r="U34" s="188">
        <f t="shared" si="4"/>
        <v>4.4851372493244224E-2</v>
      </c>
      <c r="V34" s="189">
        <f t="shared" si="5"/>
        <v>4.4851372493244224E-2</v>
      </c>
      <c r="W34" s="182"/>
    </row>
    <row r="35" spans="2:23" ht="15" customHeight="1" x14ac:dyDescent="0.25">
      <c r="B35" s="183">
        <v>1978</v>
      </c>
      <c r="C35" s="184"/>
      <c r="D35" s="185"/>
      <c r="E35" s="306">
        <v>7317.5528273956979</v>
      </c>
      <c r="F35" s="323">
        <v>7317.5528273956979</v>
      </c>
      <c r="G35" s="323">
        <v>7317.5528273956979</v>
      </c>
      <c r="H35" s="324"/>
      <c r="I35" s="325"/>
      <c r="J35" s="323">
        <f>E35*Prix!E$73/Prix!E35</f>
        <v>25174.191011280946</v>
      </c>
      <c r="K35" s="323">
        <f>F35*Prix!F$73/Prix!F35</f>
        <v>25174.191011280946</v>
      </c>
      <c r="L35" s="323">
        <f>G35*Prix!G$73/Prix!G35</f>
        <v>25174.191011280946</v>
      </c>
      <c r="M35" s="187"/>
      <c r="N35" s="277"/>
      <c r="O35" s="188">
        <f t="shared" si="0"/>
        <v>0.10803324099722977</v>
      </c>
      <c r="P35" s="188">
        <f t="shared" si="1"/>
        <v>0.10803324099722977</v>
      </c>
      <c r="Q35" s="188">
        <f t="shared" si="2"/>
        <v>0.10803324099722977</v>
      </c>
      <c r="R35" s="187"/>
      <c r="S35" s="277"/>
      <c r="T35" s="188">
        <f t="shared" si="3"/>
        <v>1.5950808194575394E-2</v>
      </c>
      <c r="U35" s="188">
        <f t="shared" si="4"/>
        <v>1.5950808194575394E-2</v>
      </c>
      <c r="V35" s="189">
        <f t="shared" si="5"/>
        <v>1.5950808194575394E-2</v>
      </c>
      <c r="W35" s="182"/>
    </row>
    <row r="36" spans="2:23" ht="15" customHeight="1" x14ac:dyDescent="0.25">
      <c r="B36" s="183">
        <v>1979</v>
      </c>
      <c r="C36" s="184"/>
      <c r="D36" s="185"/>
      <c r="E36" s="306">
        <v>8177.3652846146924</v>
      </c>
      <c r="F36" s="323">
        <v>8177.3652846146924</v>
      </c>
      <c r="G36" s="323">
        <v>8177.3652846146924</v>
      </c>
      <c r="H36" s="324"/>
      <c r="I36" s="325"/>
      <c r="J36" s="323">
        <f>E36*Prix!E$73/Prix!E36</f>
        <v>25393.93844428704</v>
      </c>
      <c r="K36" s="323">
        <f>F36*Prix!F$73/Prix!F36</f>
        <v>25393.93844428704</v>
      </c>
      <c r="L36" s="323">
        <f>G36*Prix!G$73/Prix!G36</f>
        <v>25393.93844428704</v>
      </c>
      <c r="M36" s="187"/>
      <c r="N36" s="277"/>
      <c r="O36" s="188">
        <f t="shared" si="0"/>
        <v>0.11749999999999994</v>
      </c>
      <c r="P36" s="188">
        <f t="shared" si="1"/>
        <v>0.11749999999999994</v>
      </c>
      <c r="Q36" s="188">
        <f t="shared" si="2"/>
        <v>0.11749999999999994</v>
      </c>
      <c r="R36" s="187"/>
      <c r="S36" s="277"/>
      <c r="T36" s="188">
        <f t="shared" si="3"/>
        <v>8.7290762554246282E-3</v>
      </c>
      <c r="U36" s="188">
        <f t="shared" si="4"/>
        <v>8.7290762554246282E-3</v>
      </c>
      <c r="V36" s="189">
        <f t="shared" si="5"/>
        <v>8.7290762554246282E-3</v>
      </c>
      <c r="W36" s="182"/>
    </row>
    <row r="37" spans="2:23" ht="15" customHeight="1" x14ac:dyDescent="0.25">
      <c r="B37" s="183">
        <v>1980</v>
      </c>
      <c r="C37" s="184"/>
      <c r="D37" s="185"/>
      <c r="E37" s="306">
        <v>9165.234916313113</v>
      </c>
      <c r="F37" s="323">
        <v>9165.234916313113</v>
      </c>
      <c r="G37" s="323">
        <v>9165.234916313113</v>
      </c>
      <c r="H37" s="324"/>
      <c r="I37" s="325"/>
      <c r="J37" s="323">
        <f>E37*Prix!E$73/Prix!E37</f>
        <v>25066.154352067912</v>
      </c>
      <c r="K37" s="323">
        <f>F37*Prix!F$73/Prix!F37</f>
        <v>25066.154352067912</v>
      </c>
      <c r="L37" s="323">
        <f>G37*Prix!G$73/Prix!G37</f>
        <v>25066.154352067912</v>
      </c>
      <c r="M37" s="187"/>
      <c r="N37" s="277"/>
      <c r="O37" s="188">
        <f t="shared" si="0"/>
        <v>0.12080536912751705</v>
      </c>
      <c r="P37" s="188">
        <f t="shared" si="1"/>
        <v>0.12080536912751705</v>
      </c>
      <c r="Q37" s="188">
        <f t="shared" si="2"/>
        <v>0.12080536912751705</v>
      </c>
      <c r="R37" s="187"/>
      <c r="S37" s="277"/>
      <c r="T37" s="188">
        <f t="shared" si="3"/>
        <v>-1.2907965928100062E-2</v>
      </c>
      <c r="U37" s="188">
        <f t="shared" si="4"/>
        <v>-1.2907965928100062E-2</v>
      </c>
      <c r="V37" s="189">
        <f t="shared" si="5"/>
        <v>-1.2907965928100062E-2</v>
      </c>
      <c r="W37" s="182"/>
    </row>
    <row r="38" spans="2:23" ht="15" customHeight="1" x14ac:dyDescent="0.25">
      <c r="B38" s="183">
        <v>1981</v>
      </c>
      <c r="C38" s="184"/>
      <c r="D38" s="185"/>
      <c r="E38" s="306">
        <v>10482.394425244338</v>
      </c>
      <c r="F38" s="323">
        <v>10482.394425244338</v>
      </c>
      <c r="G38" s="323">
        <v>10482.394425244338</v>
      </c>
      <c r="H38" s="324"/>
      <c r="I38" s="325"/>
      <c r="J38" s="323">
        <f>E38*Prix!E$73/Prix!E38</f>
        <v>25279.881403971543</v>
      </c>
      <c r="K38" s="323">
        <f>F38*Prix!F$73/Prix!F38</f>
        <v>25279.881403971543</v>
      </c>
      <c r="L38" s="323">
        <f>G38*Prix!G$73/Prix!G38</f>
        <v>25279.881403971543</v>
      </c>
      <c r="M38" s="187"/>
      <c r="N38" s="277"/>
      <c r="O38" s="188">
        <f t="shared" si="0"/>
        <v>0.1437125748502992</v>
      </c>
      <c r="P38" s="188">
        <f t="shared" si="1"/>
        <v>0.1437125748502992</v>
      </c>
      <c r="Q38" s="188">
        <f t="shared" si="2"/>
        <v>0.1437125748502992</v>
      </c>
      <c r="R38" s="187"/>
      <c r="S38" s="277"/>
      <c r="T38" s="188">
        <f t="shared" si="3"/>
        <v>8.5265194214365625E-3</v>
      </c>
      <c r="U38" s="188">
        <f t="shared" si="4"/>
        <v>8.5265194214365625E-3</v>
      </c>
      <c r="V38" s="189">
        <f t="shared" si="5"/>
        <v>8.5265194214365625E-3</v>
      </c>
      <c r="W38" s="182"/>
    </row>
    <row r="39" spans="2:23" ht="15" customHeight="1" x14ac:dyDescent="0.25">
      <c r="B39" s="183">
        <v>1982</v>
      </c>
      <c r="C39" s="184"/>
      <c r="D39" s="185"/>
      <c r="E39" s="306">
        <v>12507.552230338519</v>
      </c>
      <c r="F39" s="323">
        <v>12507.552230338519</v>
      </c>
      <c r="G39" s="323">
        <v>12507.552230338519</v>
      </c>
      <c r="H39" s="324"/>
      <c r="I39" s="325"/>
      <c r="J39" s="323">
        <f>E39*Prix!E$73/Prix!E39</f>
        <v>26975.383906034724</v>
      </c>
      <c r="K39" s="323">
        <f>F39*Prix!F$73/Prix!F39</f>
        <v>26975.383906034724</v>
      </c>
      <c r="L39" s="323">
        <f>G39*Prix!G$73/Prix!G39</f>
        <v>26975.383906034724</v>
      </c>
      <c r="M39" s="187"/>
      <c r="N39" s="277"/>
      <c r="O39" s="188">
        <f t="shared" si="0"/>
        <v>0.19319610796337461</v>
      </c>
      <c r="P39" s="188">
        <f t="shared" si="1"/>
        <v>0.19319610796337461</v>
      </c>
      <c r="Q39" s="188">
        <f t="shared" si="2"/>
        <v>0.19319610796337461</v>
      </c>
      <c r="R39" s="187"/>
      <c r="S39" s="277"/>
      <c r="T39" s="188">
        <f t="shared" si="3"/>
        <v>6.7069242729786316E-2</v>
      </c>
      <c r="U39" s="188">
        <f t="shared" si="4"/>
        <v>6.7069242729786316E-2</v>
      </c>
      <c r="V39" s="189">
        <f t="shared" si="5"/>
        <v>6.7069242729786316E-2</v>
      </c>
      <c r="W39" s="182"/>
    </row>
    <row r="40" spans="2:23" ht="15" customHeight="1" x14ac:dyDescent="0.25">
      <c r="B40" s="183">
        <v>1983</v>
      </c>
      <c r="C40" s="184"/>
      <c r="D40" s="185"/>
      <c r="E40" s="306">
        <v>13979.984195840101</v>
      </c>
      <c r="F40" s="323">
        <v>13979.984195840101</v>
      </c>
      <c r="G40" s="323">
        <v>13979.984195840101</v>
      </c>
      <c r="H40" s="324"/>
      <c r="I40" s="325"/>
      <c r="J40" s="323">
        <f>E40*Prix!E$73/Prix!E40</f>
        <v>27504.21871051181</v>
      </c>
      <c r="K40" s="323">
        <f>F40*Prix!F$73/Prix!F40</f>
        <v>27504.21871051181</v>
      </c>
      <c r="L40" s="323">
        <f>G40*Prix!G$73/Prix!G40</f>
        <v>27504.21871051181</v>
      </c>
      <c r="M40" s="187"/>
      <c r="N40" s="277"/>
      <c r="O40" s="188">
        <f t="shared" si="0"/>
        <v>0.11772343128258367</v>
      </c>
      <c r="P40" s="188">
        <f t="shared" si="1"/>
        <v>0.11772343128258367</v>
      </c>
      <c r="Q40" s="188">
        <f t="shared" si="2"/>
        <v>0.11772343128258367</v>
      </c>
      <c r="R40" s="187"/>
      <c r="S40" s="277"/>
      <c r="T40" s="188">
        <f t="shared" si="3"/>
        <v>1.9604347664493371E-2</v>
      </c>
      <c r="U40" s="188">
        <f t="shared" si="4"/>
        <v>1.9604347664493371E-2</v>
      </c>
      <c r="V40" s="189">
        <f t="shared" si="5"/>
        <v>1.9604347664493371E-2</v>
      </c>
      <c r="W40" s="182"/>
    </row>
    <row r="41" spans="2:23" ht="15" customHeight="1" x14ac:dyDescent="0.25">
      <c r="B41" s="183">
        <v>1984</v>
      </c>
      <c r="C41" s="184"/>
      <c r="D41" s="185"/>
      <c r="E41" s="306">
        <v>15185.821481651001</v>
      </c>
      <c r="F41" s="323">
        <v>15185.821481651001</v>
      </c>
      <c r="G41" s="323">
        <v>15185.821481651001</v>
      </c>
      <c r="H41" s="324"/>
      <c r="I41" s="325"/>
      <c r="J41" s="323">
        <f>E41*Prix!E$73/Prix!E41</f>
        <v>27817.070689921329</v>
      </c>
      <c r="K41" s="323">
        <f>F41*Prix!F$73/Prix!F41</f>
        <v>27817.070689921329</v>
      </c>
      <c r="L41" s="323">
        <f>G41*Prix!G$73/Prix!G41</f>
        <v>27817.070689921329</v>
      </c>
      <c r="M41" s="187"/>
      <c r="N41" s="277"/>
      <c r="O41" s="188">
        <f t="shared" si="0"/>
        <v>8.6254552860632661E-2</v>
      </c>
      <c r="P41" s="188">
        <f t="shared" si="1"/>
        <v>8.6254552860632661E-2</v>
      </c>
      <c r="Q41" s="188">
        <f t="shared" si="2"/>
        <v>8.6254552860632661E-2</v>
      </c>
      <c r="R41" s="187"/>
      <c r="S41" s="277"/>
      <c r="T41" s="188">
        <f t="shared" si="3"/>
        <v>1.1374690650272967E-2</v>
      </c>
      <c r="U41" s="188">
        <f t="shared" si="4"/>
        <v>1.1374690650272967E-2</v>
      </c>
      <c r="V41" s="189">
        <f t="shared" si="5"/>
        <v>1.1374690650272967E-2</v>
      </c>
      <c r="W41" s="182"/>
    </row>
    <row r="42" spans="2:23" ht="15" customHeight="1" x14ac:dyDescent="0.25">
      <c r="B42" s="183">
        <v>1985</v>
      </c>
      <c r="C42" s="184"/>
      <c r="D42" s="185"/>
      <c r="E42" s="306">
        <v>16274.889051051019</v>
      </c>
      <c r="F42" s="323">
        <v>16274.889051051019</v>
      </c>
      <c r="G42" s="323">
        <v>16274.889051051019</v>
      </c>
      <c r="H42" s="324"/>
      <c r="I42" s="325"/>
      <c r="J42" s="323">
        <f>E42*Prix!E$73/Prix!E42</f>
        <v>28173.810007504599</v>
      </c>
      <c r="K42" s="323">
        <f>F42*Prix!F$73/Prix!F42</f>
        <v>28173.810007504599</v>
      </c>
      <c r="L42" s="323">
        <f>G42*Prix!G$73/Prix!G42</f>
        <v>28173.810007504599</v>
      </c>
      <c r="M42" s="187"/>
      <c r="N42" s="277"/>
      <c r="O42" s="188">
        <f t="shared" si="0"/>
        <v>7.1716078759120006E-2</v>
      </c>
      <c r="P42" s="188">
        <f t="shared" si="1"/>
        <v>7.1716078759120006E-2</v>
      </c>
      <c r="Q42" s="188">
        <f t="shared" si="2"/>
        <v>7.1716078759120006E-2</v>
      </c>
      <c r="R42" s="187"/>
      <c r="S42" s="277"/>
      <c r="T42" s="188">
        <f t="shared" si="3"/>
        <v>1.2824474638608363E-2</v>
      </c>
      <c r="U42" s="188">
        <f t="shared" si="4"/>
        <v>1.2824474638608363E-2</v>
      </c>
      <c r="V42" s="189">
        <f t="shared" si="5"/>
        <v>1.2824474638608363E-2</v>
      </c>
      <c r="W42" s="182"/>
    </row>
    <row r="43" spans="2:23" ht="15" customHeight="1" x14ac:dyDescent="0.25">
      <c r="B43" s="183">
        <v>1986</v>
      </c>
      <c r="C43" s="184"/>
      <c r="D43" s="185"/>
      <c r="E43" s="306">
        <v>17106.734422806407</v>
      </c>
      <c r="F43" s="323">
        <v>17106.734422806407</v>
      </c>
      <c r="G43" s="323">
        <v>17106.734422806407</v>
      </c>
      <c r="H43" s="324"/>
      <c r="I43" s="325"/>
      <c r="J43" s="323">
        <f>E43*Prix!E$73/Prix!E43</f>
        <v>28846.198526792563</v>
      </c>
      <c r="K43" s="323">
        <f>F43*Prix!F$73/Prix!F43</f>
        <v>28846.198526792563</v>
      </c>
      <c r="L43" s="323">
        <f>G43*Prix!G$73/Prix!G43</f>
        <v>28846.198526792563</v>
      </c>
      <c r="M43" s="187"/>
      <c r="N43" s="277"/>
      <c r="O43" s="188">
        <f t="shared" si="0"/>
        <v>5.1112199238105838E-2</v>
      </c>
      <c r="P43" s="188">
        <f t="shared" si="1"/>
        <v>5.1112199238105838E-2</v>
      </c>
      <c r="Q43" s="188">
        <f t="shared" si="2"/>
        <v>5.1112199238105838E-2</v>
      </c>
      <c r="R43" s="187"/>
      <c r="S43" s="277"/>
      <c r="T43" s="188">
        <f t="shared" si="3"/>
        <v>2.3865729168645045E-2</v>
      </c>
      <c r="U43" s="188">
        <f t="shared" si="4"/>
        <v>2.3865729168645045E-2</v>
      </c>
      <c r="V43" s="189">
        <f t="shared" si="5"/>
        <v>2.3865729168645045E-2</v>
      </c>
      <c r="W43" s="182"/>
    </row>
    <row r="44" spans="2:23" ht="15" customHeight="1" x14ac:dyDescent="0.25">
      <c r="B44" s="183">
        <v>1987</v>
      </c>
      <c r="C44" s="184"/>
      <c r="D44" s="185"/>
      <c r="E44" s="306">
        <v>17810.672980756903</v>
      </c>
      <c r="F44" s="323">
        <v>17810.672980756903</v>
      </c>
      <c r="G44" s="323">
        <v>17810.672980756903</v>
      </c>
      <c r="H44" s="324"/>
      <c r="I44" s="325"/>
      <c r="J44" s="323">
        <f>E44*Prix!E$73/Prix!E44</f>
        <v>29116.730078528501</v>
      </c>
      <c r="K44" s="323">
        <f>F44*Prix!F$73/Prix!F44</f>
        <v>29116.730078528501</v>
      </c>
      <c r="L44" s="323">
        <f>G44*Prix!G$73/Prix!G44</f>
        <v>29116.730078528501</v>
      </c>
      <c r="M44" s="187"/>
      <c r="N44" s="277"/>
      <c r="O44" s="188">
        <f t="shared" si="0"/>
        <v>4.1149791687419723E-2</v>
      </c>
      <c r="P44" s="188">
        <f t="shared" si="1"/>
        <v>4.1149791687419723E-2</v>
      </c>
      <c r="Q44" s="188">
        <f t="shared" si="2"/>
        <v>4.1149791687419723E-2</v>
      </c>
      <c r="R44" s="187"/>
      <c r="S44" s="277"/>
      <c r="T44" s="188">
        <f t="shared" si="3"/>
        <v>9.3784126003524371E-3</v>
      </c>
      <c r="U44" s="188">
        <f t="shared" si="4"/>
        <v>9.3784126003524371E-3</v>
      </c>
      <c r="V44" s="189">
        <f t="shared" si="5"/>
        <v>9.3784126003524371E-3</v>
      </c>
      <c r="W44" s="182"/>
    </row>
    <row r="45" spans="2:23" ht="15" customHeight="1" x14ac:dyDescent="0.25">
      <c r="B45" s="183">
        <v>1988</v>
      </c>
      <c r="C45" s="184"/>
      <c r="D45" s="185"/>
      <c r="E45" s="306">
        <v>18349.563447244156</v>
      </c>
      <c r="F45" s="323">
        <v>18349.563447244156</v>
      </c>
      <c r="G45" s="323">
        <v>18349.563447244156</v>
      </c>
      <c r="H45" s="324"/>
      <c r="I45" s="325"/>
      <c r="J45" s="323">
        <f>E45*Prix!E$73/Prix!E45</f>
        <v>29211.175371761001</v>
      </c>
      <c r="K45" s="323">
        <f>F45*Prix!F$73/Prix!F45</f>
        <v>29211.175371761001</v>
      </c>
      <c r="L45" s="323">
        <f>G45*Prix!G$73/Prix!G45</f>
        <v>29211.175371761001</v>
      </c>
      <c r="M45" s="187"/>
      <c r="N45" s="277"/>
      <c r="O45" s="188">
        <f t="shared" si="0"/>
        <v>3.0256603277679872E-2</v>
      </c>
      <c r="P45" s="188">
        <f t="shared" si="1"/>
        <v>3.0256603277679872E-2</v>
      </c>
      <c r="Q45" s="188">
        <f t="shared" si="2"/>
        <v>3.0256603277679872E-2</v>
      </c>
      <c r="R45" s="187"/>
      <c r="S45" s="277"/>
      <c r="T45" s="188">
        <f t="shared" si="3"/>
        <v>3.2436778778996977E-3</v>
      </c>
      <c r="U45" s="188">
        <f t="shared" si="4"/>
        <v>3.2436778778996977E-3</v>
      </c>
      <c r="V45" s="189">
        <f t="shared" si="5"/>
        <v>3.2436778778996977E-3</v>
      </c>
      <c r="W45" s="182"/>
    </row>
    <row r="46" spans="2:23" ht="15" customHeight="1" x14ac:dyDescent="0.25">
      <c r="B46" s="183">
        <v>1989</v>
      </c>
      <c r="C46" s="184"/>
      <c r="D46" s="185"/>
      <c r="E46" s="306">
        <v>19100.316486248128</v>
      </c>
      <c r="F46" s="323">
        <v>19100.316486248128</v>
      </c>
      <c r="G46" s="323">
        <v>19100.316486248128</v>
      </c>
      <c r="H46" s="324"/>
      <c r="I46" s="325"/>
      <c r="J46" s="323">
        <f>E46*Prix!E$73/Prix!E46</f>
        <v>29347.694871048119</v>
      </c>
      <c r="K46" s="323">
        <f>F46*Prix!F$73/Prix!F46</f>
        <v>29347.694871048119</v>
      </c>
      <c r="L46" s="323">
        <f>G46*Prix!G$73/Prix!G46</f>
        <v>29347.694871048119</v>
      </c>
      <c r="M46" s="187"/>
      <c r="N46" s="277"/>
      <c r="O46" s="188">
        <f t="shared" si="0"/>
        <v>4.091394550951688E-2</v>
      </c>
      <c r="P46" s="188">
        <f t="shared" si="1"/>
        <v>4.091394550951688E-2</v>
      </c>
      <c r="Q46" s="188">
        <f t="shared" si="2"/>
        <v>4.091394550951688E-2</v>
      </c>
      <c r="R46" s="187"/>
      <c r="S46" s="277"/>
      <c r="T46" s="188">
        <f t="shared" si="3"/>
        <v>4.6735366704584447E-3</v>
      </c>
      <c r="U46" s="188">
        <f t="shared" si="4"/>
        <v>4.6735366704584447E-3</v>
      </c>
      <c r="V46" s="189">
        <f t="shared" si="5"/>
        <v>4.6735366704584447E-3</v>
      </c>
      <c r="W46" s="182"/>
    </row>
    <row r="47" spans="2:23" ht="15" customHeight="1" x14ac:dyDescent="0.25">
      <c r="B47" s="183">
        <v>1990</v>
      </c>
      <c r="C47" s="184"/>
      <c r="D47" s="185"/>
      <c r="E47" s="306">
        <v>19978.723546884685</v>
      </c>
      <c r="F47" s="323">
        <v>19978.723546884685</v>
      </c>
      <c r="G47" s="323">
        <v>19978.723546884685</v>
      </c>
      <c r="H47" s="324"/>
      <c r="I47" s="325"/>
      <c r="J47" s="323">
        <f>E47*Prix!E$73/Prix!E47</f>
        <v>29695.378708114356</v>
      </c>
      <c r="K47" s="323">
        <f>F47*Prix!F$73/Prix!F47</f>
        <v>29695.378708114356</v>
      </c>
      <c r="L47" s="323">
        <f>G47*Prix!G$73/Prix!G47</f>
        <v>29695.378708114356</v>
      </c>
      <c r="M47" s="187"/>
      <c r="N47" s="277"/>
      <c r="O47" s="188">
        <f t="shared" si="0"/>
        <v>4.598913642446667E-2</v>
      </c>
      <c r="P47" s="188">
        <f t="shared" si="1"/>
        <v>4.598913642446667E-2</v>
      </c>
      <c r="Q47" s="188">
        <f t="shared" si="2"/>
        <v>4.598913642446667E-2</v>
      </c>
      <c r="R47" s="187"/>
      <c r="S47" s="277"/>
      <c r="T47" s="188">
        <f t="shared" si="3"/>
        <v>1.1847057787466309E-2</v>
      </c>
      <c r="U47" s="188">
        <f t="shared" si="4"/>
        <v>1.1847057787466309E-2</v>
      </c>
      <c r="V47" s="189">
        <f t="shared" si="5"/>
        <v>1.1847057787466309E-2</v>
      </c>
      <c r="W47" s="182"/>
    </row>
    <row r="48" spans="2:23" ht="15" customHeight="1" x14ac:dyDescent="0.25">
      <c r="B48" s="183">
        <v>1991</v>
      </c>
      <c r="C48" s="184"/>
      <c r="D48" s="185"/>
      <c r="E48" s="306">
        <v>21003.481664069153</v>
      </c>
      <c r="F48" s="323">
        <v>21003.481664069153</v>
      </c>
      <c r="G48" s="323">
        <v>21003.481664069153</v>
      </c>
      <c r="H48" s="324"/>
      <c r="I48" s="325"/>
      <c r="J48" s="323">
        <f>E48*Prix!E$73/Prix!E48</f>
        <v>30231.735533138621</v>
      </c>
      <c r="K48" s="323">
        <f>F48*Prix!F$73/Prix!F48</f>
        <v>30231.735533138621</v>
      </c>
      <c r="L48" s="323">
        <f>G48*Prix!G$73/Prix!G48</f>
        <v>30231.735533138621</v>
      </c>
      <c r="M48" s="187"/>
      <c r="N48" s="277"/>
      <c r="O48" s="188">
        <f t="shared" si="0"/>
        <v>5.1292471952957275E-2</v>
      </c>
      <c r="P48" s="188">
        <f t="shared" si="1"/>
        <v>5.1292471952957275E-2</v>
      </c>
      <c r="Q48" s="188">
        <f t="shared" si="2"/>
        <v>5.1292471952957275E-2</v>
      </c>
      <c r="R48" s="187"/>
      <c r="S48" s="277"/>
      <c r="T48" s="188">
        <f t="shared" si="3"/>
        <v>1.8061962782030649E-2</v>
      </c>
      <c r="U48" s="188">
        <f t="shared" si="4"/>
        <v>1.8061962782030649E-2</v>
      </c>
      <c r="V48" s="189">
        <f t="shared" si="5"/>
        <v>1.8061962782030649E-2</v>
      </c>
      <c r="W48" s="182"/>
    </row>
    <row r="49" spans="2:23" ht="15" customHeight="1" x14ac:dyDescent="0.25">
      <c r="B49" s="183">
        <v>1992</v>
      </c>
      <c r="C49" s="184"/>
      <c r="D49" s="185"/>
      <c r="E49" s="306">
        <v>21972.351896217107</v>
      </c>
      <c r="F49" s="323">
        <v>21972.351896217107</v>
      </c>
      <c r="G49" s="323">
        <v>21972.351896217107</v>
      </c>
      <c r="H49" s="324"/>
      <c r="I49" s="325"/>
      <c r="J49" s="323">
        <f>E49*Prix!E$73/Prix!E49</f>
        <v>30915.592878694235</v>
      </c>
      <c r="K49" s="323">
        <f>F49*Prix!F$73/Prix!F49</f>
        <v>30915.592878694235</v>
      </c>
      <c r="L49" s="323">
        <f>G49*Prix!G$73/Prix!G49</f>
        <v>30915.592878694235</v>
      </c>
      <c r="M49" s="187"/>
      <c r="N49" s="277"/>
      <c r="O49" s="188">
        <f t="shared" si="0"/>
        <v>4.6129029826774248E-2</v>
      </c>
      <c r="P49" s="188">
        <f t="shared" si="1"/>
        <v>4.6129029826774248E-2</v>
      </c>
      <c r="Q49" s="188">
        <f t="shared" si="2"/>
        <v>4.6129029826774248E-2</v>
      </c>
      <c r="R49" s="187"/>
      <c r="S49" s="277"/>
      <c r="T49" s="188">
        <f t="shared" si="3"/>
        <v>2.2620512302576889E-2</v>
      </c>
      <c r="U49" s="188">
        <f t="shared" si="4"/>
        <v>2.2620512302576889E-2</v>
      </c>
      <c r="V49" s="189">
        <f t="shared" si="5"/>
        <v>2.2620512302576889E-2</v>
      </c>
      <c r="W49" s="182"/>
    </row>
    <row r="50" spans="2:23" ht="15" customHeight="1" x14ac:dyDescent="0.25">
      <c r="B50" s="183">
        <v>1993</v>
      </c>
      <c r="C50" s="184"/>
      <c r="D50" s="185"/>
      <c r="E50" s="306">
        <v>22841.791270940517</v>
      </c>
      <c r="F50" s="323">
        <v>22841.791270940517</v>
      </c>
      <c r="G50" s="323">
        <v>22841.791270940517</v>
      </c>
      <c r="H50" s="324"/>
      <c r="I50" s="325"/>
      <c r="J50" s="323">
        <f>E50*Prix!E$73/Prix!E50</f>
        <v>31475.799855884743</v>
      </c>
      <c r="K50" s="323">
        <f>F50*Prix!F$73/Prix!F50</f>
        <v>31475.799855884743</v>
      </c>
      <c r="L50" s="323">
        <f>G50*Prix!G$73/Prix!G50</f>
        <v>31475.799855884743</v>
      </c>
      <c r="M50" s="187"/>
      <c r="N50" s="277"/>
      <c r="O50" s="188">
        <f t="shared" si="0"/>
        <v>3.9569700086275139E-2</v>
      </c>
      <c r="P50" s="188">
        <f t="shared" si="1"/>
        <v>3.9569700086275139E-2</v>
      </c>
      <c r="Q50" s="188">
        <f t="shared" si="2"/>
        <v>3.9569700086275139E-2</v>
      </c>
      <c r="R50" s="187"/>
      <c r="S50" s="277"/>
      <c r="T50" s="188">
        <f t="shared" si="3"/>
        <v>1.8120531583807331E-2</v>
      </c>
      <c r="U50" s="188">
        <f t="shared" si="4"/>
        <v>1.8120531583807331E-2</v>
      </c>
      <c r="V50" s="189">
        <f t="shared" si="5"/>
        <v>1.8120531583807331E-2</v>
      </c>
      <c r="W50" s="182"/>
    </row>
    <row r="51" spans="2:23" ht="15" customHeight="1" x14ac:dyDescent="0.25">
      <c r="B51" s="183">
        <v>1994</v>
      </c>
      <c r="C51" s="184"/>
      <c r="D51" s="185"/>
      <c r="E51" s="306">
        <v>23344.196404788563</v>
      </c>
      <c r="F51" s="323">
        <v>23344.196404788563</v>
      </c>
      <c r="G51" s="323">
        <v>23344.196404788563</v>
      </c>
      <c r="H51" s="324"/>
      <c r="I51" s="325"/>
      <c r="J51" s="323">
        <f>E51*Prix!E$73/Prix!E51</f>
        <v>31645.759077560462</v>
      </c>
      <c r="K51" s="323">
        <f>F51*Prix!F$73/Prix!F51</f>
        <v>31645.759077560462</v>
      </c>
      <c r="L51" s="323">
        <f>G51*Prix!G$73/Prix!G51</f>
        <v>31645.759077560462</v>
      </c>
      <c r="M51" s="187"/>
      <c r="N51" s="277"/>
      <c r="O51" s="188">
        <f t="shared" si="0"/>
        <v>2.199499714749642E-2</v>
      </c>
      <c r="P51" s="188">
        <f t="shared" si="1"/>
        <v>2.199499714749642E-2</v>
      </c>
      <c r="Q51" s="188">
        <f t="shared" si="2"/>
        <v>2.199499714749642E-2</v>
      </c>
      <c r="R51" s="187"/>
      <c r="S51" s="277"/>
      <c r="T51" s="188">
        <f t="shared" si="3"/>
        <v>5.399679196522289E-3</v>
      </c>
      <c r="U51" s="188">
        <f t="shared" si="4"/>
        <v>5.399679196522289E-3</v>
      </c>
      <c r="V51" s="189">
        <f t="shared" si="5"/>
        <v>5.399679196522289E-3</v>
      </c>
      <c r="W51" s="182"/>
    </row>
    <row r="52" spans="2:23" ht="15" customHeight="1" x14ac:dyDescent="0.25">
      <c r="B52" s="183">
        <v>1995</v>
      </c>
      <c r="C52" s="184"/>
      <c r="D52" s="185"/>
      <c r="E52" s="306">
        <v>23773.877092386254</v>
      </c>
      <c r="F52" s="323">
        <v>23773.877092386254</v>
      </c>
      <c r="G52" s="323">
        <v>23773.877092386254</v>
      </c>
      <c r="H52" s="324"/>
      <c r="I52" s="325"/>
      <c r="J52" s="323">
        <f>E52*Prix!E$73/Prix!E52</f>
        <v>31629.043919193296</v>
      </c>
      <c r="K52" s="323">
        <f>F52*Prix!F$73/Prix!F52</f>
        <v>31629.043919193296</v>
      </c>
      <c r="L52" s="323">
        <f>G52*Prix!G$73/Prix!G52</f>
        <v>31629.043919193296</v>
      </c>
      <c r="M52" s="187"/>
      <c r="N52" s="277"/>
      <c r="O52" s="188">
        <f t="shared" si="0"/>
        <v>1.8406317362440916E-2</v>
      </c>
      <c r="P52" s="188">
        <f t="shared" si="1"/>
        <v>1.8406317362440916E-2</v>
      </c>
      <c r="Q52" s="188">
        <f t="shared" si="2"/>
        <v>1.8406317362440916E-2</v>
      </c>
      <c r="R52" s="187"/>
      <c r="S52" s="277"/>
      <c r="T52" s="188">
        <f t="shared" si="3"/>
        <v>-5.2819584217267401E-4</v>
      </c>
      <c r="U52" s="188">
        <f t="shared" si="4"/>
        <v>-5.2819584217267401E-4</v>
      </c>
      <c r="V52" s="189">
        <f t="shared" si="5"/>
        <v>-5.2819584217267401E-4</v>
      </c>
      <c r="W52" s="182"/>
    </row>
    <row r="53" spans="2:23" ht="15" customHeight="1" x14ac:dyDescent="0.25">
      <c r="B53" s="183">
        <v>1996</v>
      </c>
      <c r="C53" s="184"/>
      <c r="D53" s="185"/>
      <c r="E53" s="306">
        <v>24578.880207986447</v>
      </c>
      <c r="F53" s="323">
        <v>24578.880207986447</v>
      </c>
      <c r="G53" s="323">
        <v>24578.880207986447</v>
      </c>
      <c r="H53" s="324"/>
      <c r="I53" s="325"/>
      <c r="J53" s="323">
        <f>E53*Prix!E$73/Prix!E53</f>
        <v>32061.357021303156</v>
      </c>
      <c r="K53" s="323">
        <f>F53*Prix!F$73/Prix!F53</f>
        <v>32061.357021303156</v>
      </c>
      <c r="L53" s="323">
        <f>G53*Prix!G$73/Prix!G53</f>
        <v>32061.357021303156</v>
      </c>
      <c r="M53" s="187"/>
      <c r="N53" s="277"/>
      <c r="O53" s="188">
        <f t="shared" si="0"/>
        <v>3.3860826001241628E-2</v>
      </c>
      <c r="P53" s="188">
        <f t="shared" si="1"/>
        <v>3.3860826001241628E-2</v>
      </c>
      <c r="Q53" s="188">
        <f t="shared" si="2"/>
        <v>3.3860826001241628E-2</v>
      </c>
      <c r="R53" s="187"/>
      <c r="S53" s="277"/>
      <c r="T53" s="188">
        <f t="shared" si="3"/>
        <v>1.3668231743404702E-2</v>
      </c>
      <c r="U53" s="188">
        <f t="shared" si="4"/>
        <v>1.3668231743404702E-2</v>
      </c>
      <c r="V53" s="189">
        <f t="shared" si="5"/>
        <v>1.3668231743404702E-2</v>
      </c>
      <c r="W53" s="182"/>
    </row>
    <row r="54" spans="2:23" ht="15" customHeight="1" x14ac:dyDescent="0.25">
      <c r="B54" s="183">
        <v>1997</v>
      </c>
      <c r="C54" s="184"/>
      <c r="D54" s="185"/>
      <c r="E54" s="306">
        <v>25099.206197967243</v>
      </c>
      <c r="F54" s="323">
        <v>25099.206197967243</v>
      </c>
      <c r="G54" s="323">
        <v>25099.206197967243</v>
      </c>
      <c r="H54" s="324"/>
      <c r="I54" s="325"/>
      <c r="J54" s="323">
        <f>E54*Prix!E$73/Prix!E54</f>
        <v>32360.855558717616</v>
      </c>
      <c r="K54" s="323">
        <f>F54*Prix!F$73/Prix!F54</f>
        <v>32360.855558717616</v>
      </c>
      <c r="L54" s="323">
        <f>G54*Prix!G$73/Prix!G54</f>
        <v>32360.855558717616</v>
      </c>
      <c r="M54" s="187"/>
      <c r="N54" s="277"/>
      <c r="O54" s="188">
        <f t="shared" si="0"/>
        <v>2.1169637736861757E-2</v>
      </c>
      <c r="P54" s="188">
        <f t="shared" si="1"/>
        <v>2.1169637736861757E-2</v>
      </c>
      <c r="Q54" s="188">
        <f t="shared" si="2"/>
        <v>2.1169637736861757E-2</v>
      </c>
      <c r="R54" s="187"/>
      <c r="S54" s="277"/>
      <c r="T54" s="188">
        <f t="shared" si="3"/>
        <v>9.3414179947362008E-3</v>
      </c>
      <c r="U54" s="188">
        <f t="shared" si="4"/>
        <v>9.3414179947362008E-3</v>
      </c>
      <c r="V54" s="189">
        <f t="shared" si="5"/>
        <v>9.3414179947362008E-3</v>
      </c>
      <c r="W54" s="182"/>
    </row>
    <row r="55" spans="2:23" ht="15" customHeight="1" x14ac:dyDescent="0.25">
      <c r="B55" s="183">
        <v>1998</v>
      </c>
      <c r="C55" s="184"/>
      <c r="D55" s="185"/>
      <c r="E55" s="306">
        <v>25776.079834501346</v>
      </c>
      <c r="F55" s="323">
        <v>25776.079834501346</v>
      </c>
      <c r="G55" s="323">
        <v>25776.079834501346</v>
      </c>
      <c r="H55" s="324"/>
      <c r="I55" s="325"/>
      <c r="J55" s="323">
        <f>E55*Prix!E$73/Prix!E55</f>
        <v>33021.070048853515</v>
      </c>
      <c r="K55" s="323">
        <f>F55*Prix!F$73/Prix!F55</f>
        <v>33021.070048853515</v>
      </c>
      <c r="L55" s="323">
        <f>G55*Prix!G$73/Prix!G55</f>
        <v>33021.070048853515</v>
      </c>
      <c r="M55" s="187"/>
      <c r="N55" s="277"/>
      <c r="O55" s="188">
        <f t="shared" si="0"/>
        <v>2.6967930029154541E-2</v>
      </c>
      <c r="P55" s="188">
        <f t="shared" si="1"/>
        <v>2.6967930029154541E-2</v>
      </c>
      <c r="Q55" s="188">
        <f t="shared" si="2"/>
        <v>2.6967930029154541E-2</v>
      </c>
      <c r="R55" s="187"/>
      <c r="S55" s="277"/>
      <c r="T55" s="188">
        <f t="shared" si="3"/>
        <v>2.0401638916436093E-2</v>
      </c>
      <c r="U55" s="188">
        <f t="shared" si="4"/>
        <v>2.0401638916436093E-2</v>
      </c>
      <c r="V55" s="189">
        <f t="shared" si="5"/>
        <v>2.0401638916436093E-2</v>
      </c>
      <c r="W55" s="182"/>
    </row>
    <row r="56" spans="2:23" ht="15" customHeight="1" x14ac:dyDescent="0.25">
      <c r="B56" s="183">
        <v>1999</v>
      </c>
      <c r="C56" s="184"/>
      <c r="D56" s="185"/>
      <c r="E56" s="306">
        <v>26471.24735310394</v>
      </c>
      <c r="F56" s="323">
        <v>26471.24735310394</v>
      </c>
      <c r="G56" s="323">
        <v>26471.24735310394</v>
      </c>
      <c r="H56" s="324"/>
      <c r="I56" s="325"/>
      <c r="J56" s="323">
        <f>E56*Prix!E$73/Prix!E56</f>
        <v>33739.05292409609</v>
      </c>
      <c r="K56" s="323">
        <f>F56*Prix!F$73/Prix!F56</f>
        <v>33739.05292409609</v>
      </c>
      <c r="L56" s="323">
        <f>G56*Prix!G$73/Prix!G56</f>
        <v>33739.05292409609</v>
      </c>
      <c r="M56" s="187"/>
      <c r="N56" s="277"/>
      <c r="O56" s="188">
        <f t="shared" si="0"/>
        <v>2.6969481902058279E-2</v>
      </c>
      <c r="P56" s="188">
        <f t="shared" si="1"/>
        <v>2.6969481902058279E-2</v>
      </c>
      <c r="Q56" s="188">
        <f t="shared" si="2"/>
        <v>2.6969481902058279E-2</v>
      </c>
      <c r="R56" s="187"/>
      <c r="S56" s="277"/>
      <c r="T56" s="188">
        <f t="shared" si="3"/>
        <v>2.1743174106119145E-2</v>
      </c>
      <c r="U56" s="188">
        <f t="shared" si="4"/>
        <v>2.1743174106119145E-2</v>
      </c>
      <c r="V56" s="189">
        <f t="shared" si="5"/>
        <v>2.1743174106119145E-2</v>
      </c>
      <c r="W56" s="182"/>
    </row>
    <row r="57" spans="2:23" ht="15" customHeight="1" x14ac:dyDescent="0.25">
      <c r="B57" s="183">
        <v>2000</v>
      </c>
      <c r="C57" s="184"/>
      <c r="D57" s="185"/>
      <c r="E57" s="306">
        <v>26892.006640679192</v>
      </c>
      <c r="F57" s="323">
        <v>26892.006640679192</v>
      </c>
      <c r="G57" s="323">
        <v>26892.006640679192</v>
      </c>
      <c r="H57" s="324"/>
      <c r="I57" s="325"/>
      <c r="J57" s="323">
        <f>E57*Prix!E$73/Prix!E57</f>
        <v>33717.662393782746</v>
      </c>
      <c r="K57" s="323">
        <f>F57*Prix!F$73/Prix!F57</f>
        <v>33717.662393782746</v>
      </c>
      <c r="L57" s="323">
        <f>G57*Prix!G$73/Prix!G57</f>
        <v>33717.662393782746</v>
      </c>
      <c r="M57" s="187"/>
      <c r="N57" s="277"/>
      <c r="O57" s="188">
        <f t="shared" si="0"/>
        <v>1.5894955079474693E-2</v>
      </c>
      <c r="P57" s="188">
        <f t="shared" si="1"/>
        <v>1.5894955079474693E-2</v>
      </c>
      <c r="Q57" s="188">
        <f t="shared" si="2"/>
        <v>1.5894955079474693E-2</v>
      </c>
      <c r="R57" s="187"/>
      <c r="S57" s="277"/>
      <c r="T57" s="188">
        <f t="shared" si="3"/>
        <v>-6.3399913333272995E-4</v>
      </c>
      <c r="U57" s="188">
        <f t="shared" si="4"/>
        <v>-6.3399913333272995E-4</v>
      </c>
      <c r="V57" s="189">
        <f t="shared" si="5"/>
        <v>-6.3399913333272995E-4</v>
      </c>
      <c r="W57" s="182"/>
    </row>
    <row r="58" spans="2:23" ht="15" customHeight="1" x14ac:dyDescent="0.25">
      <c r="B58" s="183">
        <v>2001</v>
      </c>
      <c r="C58" s="184"/>
      <c r="D58" s="185"/>
      <c r="E58" s="306">
        <v>27349.353692391422</v>
      </c>
      <c r="F58" s="323">
        <v>27349.353692391422</v>
      </c>
      <c r="G58" s="323">
        <v>27349.353692391422</v>
      </c>
      <c r="H58" s="324"/>
      <c r="I58" s="325"/>
      <c r="J58" s="323">
        <f>E58*Prix!E$73/Prix!E58</f>
        <v>33742.096710637597</v>
      </c>
      <c r="K58" s="323">
        <f>F58*Prix!F$73/Prix!F58</f>
        <v>33742.096710637597</v>
      </c>
      <c r="L58" s="323">
        <f>G58*Prix!G$73/Prix!G58</f>
        <v>33742.096710637597</v>
      </c>
      <c r="M58" s="187"/>
      <c r="N58" s="277"/>
      <c r="O58" s="188">
        <f t="shared" si="0"/>
        <v>1.7006802721088343E-2</v>
      </c>
      <c r="P58" s="188">
        <f t="shared" si="1"/>
        <v>1.7006802721088343E-2</v>
      </c>
      <c r="Q58" s="188">
        <f t="shared" si="2"/>
        <v>1.7006802721088343E-2</v>
      </c>
      <c r="R58" s="187"/>
      <c r="S58" s="277"/>
      <c r="T58" s="188">
        <f t="shared" si="3"/>
        <v>7.2467410609577954E-4</v>
      </c>
      <c r="U58" s="188">
        <f t="shared" si="4"/>
        <v>7.2467410609577954E-4</v>
      </c>
      <c r="V58" s="189">
        <f t="shared" si="5"/>
        <v>7.2467410609577954E-4</v>
      </c>
      <c r="W58" s="182"/>
    </row>
    <row r="59" spans="2:23" ht="15" customHeight="1" x14ac:dyDescent="0.25">
      <c r="B59" s="183">
        <v>2002</v>
      </c>
      <c r="C59" s="184"/>
      <c r="D59" s="185"/>
      <c r="E59" s="306">
        <v>28224</v>
      </c>
      <c r="F59" s="323">
        <v>28224</v>
      </c>
      <c r="G59" s="323">
        <v>28224</v>
      </c>
      <c r="H59" s="324"/>
      <c r="I59" s="325"/>
      <c r="J59" s="323">
        <f>E59*Prix!E$73/Prix!E59</f>
        <v>34148.313043478265</v>
      </c>
      <c r="K59" s="323">
        <f>F59*Prix!F$73/Prix!F59</f>
        <v>34148.313043478265</v>
      </c>
      <c r="L59" s="323">
        <f>G59*Prix!G$73/Prix!G59</f>
        <v>34148.313043478265</v>
      </c>
      <c r="M59" s="187"/>
      <c r="N59" s="277"/>
      <c r="O59" s="188">
        <f t="shared" si="0"/>
        <v>3.1980511036789228E-2</v>
      </c>
      <c r="P59" s="188">
        <f t="shared" si="1"/>
        <v>3.1980511036789228E-2</v>
      </c>
      <c r="Q59" s="188">
        <f t="shared" si="2"/>
        <v>3.1980511036789228E-2</v>
      </c>
      <c r="R59" s="187"/>
      <c r="S59" s="277"/>
      <c r="T59" s="188">
        <f t="shared" si="3"/>
        <v>1.2038858649604967E-2</v>
      </c>
      <c r="U59" s="188">
        <f t="shared" si="4"/>
        <v>1.2038858649604967E-2</v>
      </c>
      <c r="V59" s="189">
        <f t="shared" si="5"/>
        <v>1.2038858649604967E-2</v>
      </c>
      <c r="W59" s="182"/>
    </row>
    <row r="60" spans="2:23" ht="15" customHeight="1" x14ac:dyDescent="0.25">
      <c r="B60" s="183">
        <v>2003</v>
      </c>
      <c r="C60" s="184"/>
      <c r="D60" s="185"/>
      <c r="E60" s="306">
        <v>29184</v>
      </c>
      <c r="F60" s="323">
        <v>29184</v>
      </c>
      <c r="G60" s="323">
        <v>29184</v>
      </c>
      <c r="H60" s="324"/>
      <c r="I60" s="325"/>
      <c r="J60" s="323">
        <f>E60*Prix!E$73/Prix!E60</f>
        <v>34599.445207100594</v>
      </c>
      <c r="K60" s="323">
        <f>F60*Prix!F$73/Prix!F60</f>
        <v>34599.445207100594</v>
      </c>
      <c r="L60" s="323">
        <f>G60*Prix!G$73/Prix!G60</f>
        <v>34599.445207100594</v>
      </c>
      <c r="M60" s="187"/>
      <c r="N60" s="277"/>
      <c r="O60" s="188">
        <f t="shared" si="0"/>
        <v>3.4013605442176909E-2</v>
      </c>
      <c r="P60" s="188">
        <f t="shared" si="1"/>
        <v>3.4013605442176909E-2</v>
      </c>
      <c r="Q60" s="188">
        <f t="shared" si="2"/>
        <v>3.4013605442176909E-2</v>
      </c>
      <c r="R60" s="187"/>
      <c r="S60" s="277"/>
      <c r="T60" s="188">
        <f t="shared" si="3"/>
        <v>1.3210964859316388E-2</v>
      </c>
      <c r="U60" s="188">
        <f t="shared" si="4"/>
        <v>1.3210964859316388E-2</v>
      </c>
      <c r="V60" s="189">
        <f t="shared" si="5"/>
        <v>1.3210964859316388E-2</v>
      </c>
      <c r="W60" s="182"/>
    </row>
    <row r="61" spans="2:23" ht="15" customHeight="1" x14ac:dyDescent="0.25">
      <c r="B61" s="183">
        <v>2004</v>
      </c>
      <c r="C61" s="184"/>
      <c r="D61" s="185"/>
      <c r="E61" s="306">
        <v>29712</v>
      </c>
      <c r="F61" s="323">
        <v>29712</v>
      </c>
      <c r="G61" s="323">
        <v>29712</v>
      </c>
      <c r="H61" s="324"/>
      <c r="I61" s="325"/>
      <c r="J61" s="323">
        <f>E61*Prix!E$73/Prix!E61</f>
        <v>34490.708690614141</v>
      </c>
      <c r="K61" s="323">
        <f>F61*Prix!F$73/Prix!F61</f>
        <v>34490.708690614141</v>
      </c>
      <c r="L61" s="323">
        <f>G61*Prix!G$73/Prix!G61</f>
        <v>34490.708690614141</v>
      </c>
      <c r="M61" s="187"/>
      <c r="N61" s="277"/>
      <c r="O61" s="188">
        <f t="shared" si="0"/>
        <v>1.8092105263157965E-2</v>
      </c>
      <c r="P61" s="188">
        <f t="shared" si="1"/>
        <v>1.8092105263157965E-2</v>
      </c>
      <c r="Q61" s="188">
        <f t="shared" si="2"/>
        <v>1.8092105263157965E-2</v>
      </c>
      <c r="R61" s="187"/>
      <c r="S61" s="277"/>
      <c r="T61" s="188">
        <f t="shared" si="3"/>
        <v>-3.1427242788314436E-3</v>
      </c>
      <c r="U61" s="188">
        <f t="shared" si="4"/>
        <v>-3.1427242788314436E-3</v>
      </c>
      <c r="V61" s="189">
        <f t="shared" si="5"/>
        <v>-3.1427242788314436E-3</v>
      </c>
      <c r="W61" s="182"/>
    </row>
    <row r="62" spans="2:23" ht="15" customHeight="1" x14ac:dyDescent="0.25">
      <c r="B62" s="183">
        <v>2005</v>
      </c>
      <c r="C62" s="184"/>
      <c r="D62" s="185"/>
      <c r="E62" s="306">
        <v>30192</v>
      </c>
      <c r="F62" s="323">
        <v>30192</v>
      </c>
      <c r="G62" s="323">
        <v>30192</v>
      </c>
      <c r="H62" s="324"/>
      <c r="I62" s="325"/>
      <c r="J62" s="323">
        <f>E62*Prix!E$73/Prix!E62</f>
        <v>34409.949488054604</v>
      </c>
      <c r="K62" s="323">
        <f>F62*Prix!F$73/Prix!F62</f>
        <v>34409.949488054604</v>
      </c>
      <c r="L62" s="323">
        <f>G62*Prix!G$73/Prix!G62</f>
        <v>34409.949488054604</v>
      </c>
      <c r="M62" s="187"/>
      <c r="N62" s="277"/>
      <c r="O62" s="188">
        <f t="shared" si="0"/>
        <v>1.6155088852988664E-2</v>
      </c>
      <c r="P62" s="188">
        <f t="shared" si="1"/>
        <v>1.6155088852988664E-2</v>
      </c>
      <c r="Q62" s="188">
        <f t="shared" si="2"/>
        <v>1.6155088852988664E-2</v>
      </c>
      <c r="R62" s="187"/>
      <c r="S62" s="277"/>
      <c r="T62" s="188">
        <f t="shared" si="3"/>
        <v>-2.341477041946427E-3</v>
      </c>
      <c r="U62" s="188">
        <f t="shared" si="4"/>
        <v>-2.341477041946427E-3</v>
      </c>
      <c r="V62" s="189">
        <f t="shared" si="5"/>
        <v>-2.341477041946427E-3</v>
      </c>
      <c r="W62" s="182"/>
    </row>
    <row r="63" spans="2:23" ht="15" customHeight="1" x14ac:dyDescent="0.25">
      <c r="B63" s="183">
        <v>2006</v>
      </c>
      <c r="C63" s="184"/>
      <c r="D63" s="185"/>
      <c r="E63" s="306">
        <v>31068</v>
      </c>
      <c r="F63" s="323">
        <v>31068</v>
      </c>
      <c r="G63" s="323">
        <v>31068</v>
      </c>
      <c r="H63" s="324"/>
      <c r="I63" s="325"/>
      <c r="J63" s="323">
        <f>E63*Prix!E$73/Prix!E63</f>
        <v>34841.511698197697</v>
      </c>
      <c r="K63" s="323">
        <f>F63*Prix!F$73/Prix!F63</f>
        <v>34841.511698197697</v>
      </c>
      <c r="L63" s="323">
        <f>G63*Prix!G$73/Prix!G63</f>
        <v>34841.511698197697</v>
      </c>
      <c r="M63" s="187"/>
      <c r="N63" s="277"/>
      <c r="O63" s="188">
        <f t="shared" si="0"/>
        <v>2.9014308426073221E-2</v>
      </c>
      <c r="P63" s="188">
        <f t="shared" si="1"/>
        <v>2.9014308426073221E-2</v>
      </c>
      <c r="Q63" s="188">
        <f t="shared" si="2"/>
        <v>2.9014308426073221E-2</v>
      </c>
      <c r="R63" s="187"/>
      <c r="S63" s="277"/>
      <c r="T63" s="188">
        <f t="shared" si="3"/>
        <v>1.254178563362629E-2</v>
      </c>
      <c r="U63" s="188">
        <f t="shared" si="4"/>
        <v>1.254178563362629E-2</v>
      </c>
      <c r="V63" s="189">
        <f t="shared" si="5"/>
        <v>1.254178563362629E-2</v>
      </c>
      <c r="W63" s="182"/>
    </row>
    <row r="64" spans="2:23" ht="15" customHeight="1" x14ac:dyDescent="0.25">
      <c r="B64" s="183">
        <v>2007</v>
      </c>
      <c r="C64" s="184"/>
      <c r="D64" s="185"/>
      <c r="E64" s="306">
        <v>32184</v>
      </c>
      <c r="F64" s="323">
        <v>32184</v>
      </c>
      <c r="G64" s="323">
        <v>32184</v>
      </c>
      <c r="H64" s="324"/>
      <c r="I64" s="325"/>
      <c r="J64" s="323">
        <f>E64*Prix!E$73/Prix!E64</f>
        <v>35563.568497683656</v>
      </c>
      <c r="K64" s="323">
        <f>F64*Prix!F$73/Prix!F64</f>
        <v>35563.568497683656</v>
      </c>
      <c r="L64" s="323">
        <f>G64*Prix!G$73/Prix!G64</f>
        <v>35563.568497683656</v>
      </c>
      <c r="M64" s="187"/>
      <c r="N64" s="277"/>
      <c r="O64" s="188">
        <f t="shared" si="0"/>
        <v>3.5921205098493614E-2</v>
      </c>
      <c r="P64" s="188">
        <f t="shared" si="1"/>
        <v>3.5921205098493614E-2</v>
      </c>
      <c r="Q64" s="188">
        <f t="shared" si="2"/>
        <v>3.5921205098493614E-2</v>
      </c>
      <c r="R64" s="187"/>
      <c r="S64" s="277"/>
      <c r="T64" s="188">
        <f t="shared" si="3"/>
        <v>2.0724037629036296E-2</v>
      </c>
      <c r="U64" s="188">
        <f t="shared" si="4"/>
        <v>2.0724037629036296E-2</v>
      </c>
      <c r="V64" s="189">
        <f t="shared" si="5"/>
        <v>2.0724037629036296E-2</v>
      </c>
      <c r="W64" s="182"/>
    </row>
    <row r="65" spans="2:24" ht="15" customHeight="1" x14ac:dyDescent="0.25">
      <c r="B65" s="183">
        <v>2008</v>
      </c>
      <c r="C65" s="184"/>
      <c r="D65" s="185"/>
      <c r="E65" s="306">
        <v>33276</v>
      </c>
      <c r="F65" s="323">
        <v>33276</v>
      </c>
      <c r="G65" s="323">
        <v>33276</v>
      </c>
      <c r="H65" s="324"/>
      <c r="I65" s="325"/>
      <c r="J65" s="323">
        <f>E65*Prix!E$73/Prix!E65</f>
        <v>35764.292243321535</v>
      </c>
      <c r="K65" s="323">
        <f>F65*Prix!F$73/Prix!F65</f>
        <v>35764.292243321535</v>
      </c>
      <c r="L65" s="323">
        <f>G65*Prix!G$73/Prix!G65</f>
        <v>35764.292243321535</v>
      </c>
      <c r="M65" s="187"/>
      <c r="N65" s="277"/>
      <c r="O65" s="188">
        <f t="shared" si="0"/>
        <v>3.392990305741983E-2</v>
      </c>
      <c r="P65" s="188">
        <f t="shared" si="1"/>
        <v>3.392990305741983E-2</v>
      </c>
      <c r="Q65" s="188">
        <f t="shared" si="2"/>
        <v>3.392990305741983E-2</v>
      </c>
      <c r="R65" s="187"/>
      <c r="S65" s="277"/>
      <c r="T65" s="188">
        <f t="shared" si="3"/>
        <v>5.6440833728750306E-3</v>
      </c>
      <c r="U65" s="188">
        <f t="shared" si="4"/>
        <v>5.6440833728750306E-3</v>
      </c>
      <c r="V65" s="189">
        <f t="shared" si="5"/>
        <v>5.6440833728750306E-3</v>
      </c>
      <c r="W65" s="182"/>
      <c r="X65" s="190"/>
    </row>
    <row r="66" spans="2:24" ht="15" customHeight="1" x14ac:dyDescent="0.25">
      <c r="B66" s="183">
        <v>2009</v>
      </c>
      <c r="C66" s="184"/>
      <c r="D66" s="185"/>
      <c r="E66" s="306">
        <v>34308</v>
      </c>
      <c r="F66" s="323">
        <v>34308</v>
      </c>
      <c r="G66" s="323">
        <v>34308</v>
      </c>
      <c r="H66" s="324"/>
      <c r="I66" s="325"/>
      <c r="J66" s="323">
        <f>E66*Prix!E$73/Prix!E66</f>
        <v>36841.841998070537</v>
      </c>
      <c r="K66" s="323">
        <f>F66*Prix!F$73/Prix!F66</f>
        <v>36841.841998070537</v>
      </c>
      <c r="L66" s="323">
        <f>G66*Prix!G$73/Prix!G66</f>
        <v>36841.841998070537</v>
      </c>
      <c r="M66" s="187"/>
      <c r="N66" s="277"/>
      <c r="O66" s="188">
        <f t="shared" si="0"/>
        <v>3.101334294987379E-2</v>
      </c>
      <c r="P66" s="188">
        <f t="shared" si="1"/>
        <v>3.101334294987379E-2</v>
      </c>
      <c r="Q66" s="188">
        <f t="shared" si="2"/>
        <v>3.101334294987379E-2</v>
      </c>
      <c r="R66" s="187"/>
      <c r="S66" s="277"/>
      <c r="T66" s="188">
        <f t="shared" si="3"/>
        <v>3.0129206735531433E-2</v>
      </c>
      <c r="U66" s="188">
        <f t="shared" si="4"/>
        <v>3.0129206735531433E-2</v>
      </c>
      <c r="V66" s="189">
        <f t="shared" si="5"/>
        <v>3.0129206735531433E-2</v>
      </c>
      <c r="W66" s="182"/>
      <c r="X66" s="190"/>
    </row>
    <row r="67" spans="2:24" ht="15" customHeight="1" x14ac:dyDescent="0.25">
      <c r="B67" s="183">
        <v>2010</v>
      </c>
      <c r="C67" s="184"/>
      <c r="D67" s="185"/>
      <c r="E67" s="306">
        <v>34620</v>
      </c>
      <c r="F67" s="323">
        <v>34620</v>
      </c>
      <c r="G67" s="323">
        <v>34620</v>
      </c>
      <c r="H67" s="324"/>
      <c r="I67" s="325"/>
      <c r="J67" s="323">
        <f>E67*Prix!E$73/Prix!E67</f>
        <v>36619.486854608811</v>
      </c>
      <c r="K67" s="323">
        <f>F67*Prix!F$73/Prix!F67</f>
        <v>36619.486854608811</v>
      </c>
      <c r="L67" s="323">
        <f>G67*Prix!G$73/Prix!G67</f>
        <v>36619.486854608811</v>
      </c>
      <c r="M67" s="187"/>
      <c r="N67" s="277"/>
      <c r="O67" s="188">
        <f t="shared" si="0"/>
        <v>9.0940888422526012E-3</v>
      </c>
      <c r="P67" s="188">
        <f t="shared" si="1"/>
        <v>9.0940888422526012E-3</v>
      </c>
      <c r="Q67" s="188">
        <f t="shared" si="2"/>
        <v>9.0940888422526012E-3</v>
      </c>
      <c r="R67" s="187"/>
      <c r="S67" s="277"/>
      <c r="T67" s="188">
        <f t="shared" si="3"/>
        <v>-6.0353970214999109E-3</v>
      </c>
      <c r="U67" s="188">
        <f t="shared" si="4"/>
        <v>-6.0353970214999109E-3</v>
      </c>
      <c r="V67" s="189">
        <f t="shared" si="5"/>
        <v>-6.0353970214999109E-3</v>
      </c>
      <c r="W67" s="182"/>
      <c r="X67" s="190"/>
    </row>
    <row r="68" spans="2:24" ht="15" customHeight="1" x14ac:dyDescent="0.25">
      <c r="B68" s="183">
        <v>2011</v>
      </c>
      <c r="C68" s="184"/>
      <c r="D68" s="185"/>
      <c r="E68" s="306">
        <v>35352</v>
      </c>
      <c r="F68" s="323">
        <v>35352</v>
      </c>
      <c r="G68" s="323">
        <v>35352</v>
      </c>
      <c r="H68" s="324"/>
      <c r="I68" s="325"/>
      <c r="J68" s="323">
        <f>E68*Prix!E$73/Prix!E68</f>
        <v>36620.446282700861</v>
      </c>
      <c r="K68" s="323">
        <f>F68*Prix!F$73/Prix!F68</f>
        <v>36620.446282700861</v>
      </c>
      <c r="L68" s="323">
        <f>G68*Prix!G$73/Prix!G68</f>
        <v>36620.446282700861</v>
      </c>
      <c r="M68" s="187"/>
      <c r="N68" s="277"/>
      <c r="O68" s="188">
        <f t="shared" si="0"/>
        <v>2.1143847487001821E-2</v>
      </c>
      <c r="P68" s="188">
        <f t="shared" si="1"/>
        <v>2.1143847487001821E-2</v>
      </c>
      <c r="Q68" s="188">
        <f t="shared" si="2"/>
        <v>2.1143847487001821E-2</v>
      </c>
      <c r="R68" s="187"/>
      <c r="S68" s="277"/>
      <c r="T68" s="188">
        <f t="shared" si="3"/>
        <v>2.6199932726012065E-5</v>
      </c>
      <c r="U68" s="188">
        <f t="shared" si="4"/>
        <v>2.6199932726012065E-5</v>
      </c>
      <c r="V68" s="189">
        <f t="shared" si="5"/>
        <v>2.6199932726012065E-5</v>
      </c>
      <c r="W68" s="182"/>
      <c r="X68" s="190"/>
    </row>
    <row r="69" spans="2:24" ht="15" customHeight="1" x14ac:dyDescent="0.25">
      <c r="B69" s="183">
        <v>2012</v>
      </c>
      <c r="C69" s="184"/>
      <c r="D69" s="185"/>
      <c r="E69" s="306">
        <v>36372</v>
      </c>
      <c r="F69" s="323">
        <v>36372</v>
      </c>
      <c r="G69" s="323">
        <v>36372</v>
      </c>
      <c r="H69" s="324"/>
      <c r="I69" s="325"/>
      <c r="J69" s="323">
        <f>E69*Prix!E$73/Prix!E69</f>
        <v>36954.837322515217</v>
      </c>
      <c r="K69" s="323">
        <f>F69*Prix!F$73/Prix!F69</f>
        <v>36954.837322515217</v>
      </c>
      <c r="L69" s="323">
        <f>G69*Prix!G$73/Prix!G69</f>
        <v>36954.837322515217</v>
      </c>
      <c r="M69" s="187"/>
      <c r="N69" s="277"/>
      <c r="O69" s="188">
        <f t="shared" si="0"/>
        <v>2.8852681602172359E-2</v>
      </c>
      <c r="P69" s="188">
        <f t="shared" si="1"/>
        <v>2.8852681602172359E-2</v>
      </c>
      <c r="Q69" s="188">
        <f t="shared" si="2"/>
        <v>2.8852681602172359E-2</v>
      </c>
      <c r="R69" s="187"/>
      <c r="S69" s="277"/>
      <c r="T69" s="188">
        <f t="shared" si="3"/>
        <v>9.1312661029017139E-3</v>
      </c>
      <c r="U69" s="188">
        <f t="shared" si="4"/>
        <v>9.1312661029017139E-3</v>
      </c>
      <c r="V69" s="189">
        <f t="shared" si="5"/>
        <v>9.1312661029017139E-3</v>
      </c>
      <c r="W69" s="182"/>
      <c r="X69" s="190"/>
    </row>
    <row r="70" spans="2:24" ht="15" customHeight="1" x14ac:dyDescent="0.25">
      <c r="B70" s="183">
        <v>2013</v>
      </c>
      <c r="C70" s="184"/>
      <c r="D70" s="185"/>
      <c r="E70" s="306">
        <v>37032</v>
      </c>
      <c r="F70" s="323">
        <v>37032</v>
      </c>
      <c r="G70" s="323">
        <v>37032</v>
      </c>
      <c r="H70" s="324"/>
      <c r="I70" s="325"/>
      <c r="J70" s="323">
        <f>E70*Prix!E$73/Prix!E70</f>
        <v>37300.078021315108</v>
      </c>
      <c r="K70" s="323">
        <f>F70*Prix!F$73/Prix!F70</f>
        <v>37300.078021315108</v>
      </c>
      <c r="L70" s="323">
        <f>G70*Prix!G$73/Prix!G70</f>
        <v>37300.078021315108</v>
      </c>
      <c r="M70" s="187"/>
      <c r="N70" s="277"/>
      <c r="O70" s="188">
        <f t="shared" si="0"/>
        <v>1.8145826459914138E-2</v>
      </c>
      <c r="P70" s="188">
        <f t="shared" si="1"/>
        <v>1.8145826459914138E-2</v>
      </c>
      <c r="Q70" s="188">
        <f t="shared" si="2"/>
        <v>1.8145826459914138E-2</v>
      </c>
      <c r="R70" s="187"/>
      <c r="S70" s="277"/>
      <c r="T70" s="188">
        <f t="shared" si="3"/>
        <v>9.3422329473913379E-3</v>
      </c>
      <c r="U70" s="188">
        <f t="shared" si="4"/>
        <v>9.3422329473913379E-3</v>
      </c>
      <c r="V70" s="189">
        <f t="shared" si="5"/>
        <v>9.3422329473913379E-3</v>
      </c>
      <c r="W70" s="182"/>
      <c r="X70" s="190"/>
    </row>
    <row r="71" spans="2:24" ht="15" customHeight="1" x14ac:dyDescent="0.25">
      <c r="B71" s="183">
        <v>2014</v>
      </c>
      <c r="C71" s="184"/>
      <c r="D71" s="185"/>
      <c r="E71" s="306">
        <v>37548</v>
      </c>
      <c r="F71" s="323">
        <v>37548</v>
      </c>
      <c r="G71" s="323">
        <v>37548</v>
      </c>
      <c r="H71" s="324"/>
      <c r="I71" s="325"/>
      <c r="J71" s="323">
        <f>E71*Prix!E$73/Prix!E71</f>
        <v>37630.638655462186</v>
      </c>
      <c r="K71" s="323">
        <f>F71*Prix!F$73/Prix!F71</f>
        <v>37630.638655462186</v>
      </c>
      <c r="L71" s="323">
        <f>G71*Prix!G$73/Prix!G71</f>
        <v>37630.638655462186</v>
      </c>
      <c r="M71" s="187"/>
      <c r="N71" s="277"/>
      <c r="O71" s="188">
        <f t="shared" ref="O71:O127" si="6">E71/E70-1</f>
        <v>1.393389500972142E-2</v>
      </c>
      <c r="P71" s="188">
        <f t="shared" ref="P71:P127" si="7">F71/F70-1</f>
        <v>1.393389500972142E-2</v>
      </c>
      <c r="Q71" s="188">
        <f t="shared" ref="Q71:Q127" si="8">G71/G70-1</f>
        <v>1.393389500972142E-2</v>
      </c>
      <c r="R71" s="187"/>
      <c r="S71" s="277"/>
      <c r="T71" s="188">
        <f t="shared" ref="T71:T127" si="9">J71/J70-1</f>
        <v>8.8621968554107866E-3</v>
      </c>
      <c r="U71" s="188">
        <f t="shared" ref="U71:U127" si="10">K71/K70-1</f>
        <v>8.8621968554107866E-3</v>
      </c>
      <c r="V71" s="189">
        <f t="shared" ref="V71:V127" si="11">L71/L70-1</f>
        <v>8.8621968554107866E-3</v>
      </c>
      <c r="W71" s="182"/>
      <c r="X71" s="190"/>
    </row>
    <row r="72" spans="2:24" ht="15" customHeight="1" x14ac:dyDescent="0.25">
      <c r="B72" s="183">
        <v>2015</v>
      </c>
      <c r="C72" s="184"/>
      <c r="D72" s="185"/>
      <c r="E72" s="306">
        <v>38040</v>
      </c>
      <c r="F72" s="323">
        <v>38040</v>
      </c>
      <c r="G72" s="323">
        <v>38040</v>
      </c>
      <c r="H72" s="324"/>
      <c r="I72" s="325"/>
      <c r="J72" s="323">
        <f>E72*Prix!E$73/Prix!E72</f>
        <v>38108.472000000002</v>
      </c>
      <c r="K72" s="323">
        <f>F72*Prix!F$73/Prix!F72</f>
        <v>38108.472000000002</v>
      </c>
      <c r="L72" s="323">
        <f>G72*Prix!G$73/Prix!G72</f>
        <v>38108.472000000002</v>
      </c>
      <c r="M72" s="187"/>
      <c r="N72" s="277"/>
      <c r="O72" s="188">
        <f t="shared" si="6"/>
        <v>1.3103227868328515E-2</v>
      </c>
      <c r="P72" s="188">
        <f t="shared" si="7"/>
        <v>1.3103227868328515E-2</v>
      </c>
      <c r="Q72" s="188">
        <f t="shared" si="8"/>
        <v>1.3103227868328515E-2</v>
      </c>
      <c r="R72" s="187"/>
      <c r="S72" s="277"/>
      <c r="T72" s="188">
        <f t="shared" si="9"/>
        <v>1.2697986577181242E-2</v>
      </c>
      <c r="U72" s="188">
        <f t="shared" si="10"/>
        <v>1.2697986577181242E-2</v>
      </c>
      <c r="V72" s="189">
        <f t="shared" si="11"/>
        <v>1.2697986577181242E-2</v>
      </c>
      <c r="W72" s="182"/>
      <c r="X72" s="190"/>
    </row>
    <row r="73" spans="2:24" ht="15" customHeight="1" x14ac:dyDescent="0.25">
      <c r="B73" s="183">
        <v>2016</v>
      </c>
      <c r="C73" s="184"/>
      <c r="D73" s="185"/>
      <c r="E73" s="306">
        <v>38616</v>
      </c>
      <c r="F73" s="323">
        <v>38616</v>
      </c>
      <c r="G73" s="323">
        <v>38616</v>
      </c>
      <c r="H73" s="324"/>
      <c r="I73" s="325"/>
      <c r="J73" s="323">
        <f>E73*Prix!E$73/Prix!E73</f>
        <v>38616</v>
      </c>
      <c r="K73" s="323">
        <f>F73*Prix!F$73/Prix!F73</f>
        <v>38616</v>
      </c>
      <c r="L73" s="323">
        <f>G73*Prix!G$73/Prix!G73</f>
        <v>38616</v>
      </c>
      <c r="M73" s="187"/>
      <c r="N73" s="277"/>
      <c r="O73" s="188">
        <f t="shared" si="6"/>
        <v>1.5141955835962229E-2</v>
      </c>
      <c r="P73" s="188">
        <f t="shared" si="7"/>
        <v>1.5141955835962229E-2</v>
      </c>
      <c r="Q73" s="188">
        <f t="shared" si="8"/>
        <v>1.5141955835962229E-2</v>
      </c>
      <c r="R73" s="187"/>
      <c r="S73" s="277"/>
      <c r="T73" s="188">
        <f t="shared" si="9"/>
        <v>1.3317983465723771E-2</v>
      </c>
      <c r="U73" s="188">
        <f t="shared" si="10"/>
        <v>1.3317983465723771E-2</v>
      </c>
      <c r="V73" s="189">
        <f t="shared" si="11"/>
        <v>1.3317983465723771E-2</v>
      </c>
      <c r="W73" s="191"/>
      <c r="X73" s="190"/>
    </row>
    <row r="74" spans="2:24" ht="15" customHeight="1" x14ac:dyDescent="0.25">
      <c r="B74" s="183">
        <v>2017</v>
      </c>
      <c r="C74" s="184"/>
      <c r="D74" s="185"/>
      <c r="E74" s="307">
        <v>39228</v>
      </c>
      <c r="F74" s="323">
        <v>39228</v>
      </c>
      <c r="G74" s="323">
        <v>39228</v>
      </c>
      <c r="H74" s="324"/>
      <c r="I74" s="325"/>
      <c r="J74" s="323">
        <f>E74*Prix!E$73/Prix!E74</f>
        <v>38824.946058091286</v>
      </c>
      <c r="K74" s="323">
        <f>F74*Prix!F$73/Prix!F74</f>
        <v>38824.946058091286</v>
      </c>
      <c r="L74" s="323">
        <f>G74*Prix!G$73/Prix!G74</f>
        <v>38824.946058091286</v>
      </c>
      <c r="M74" s="187"/>
      <c r="N74" s="277"/>
      <c r="O74" s="188">
        <f t="shared" si="6"/>
        <v>1.5848353014294547E-2</v>
      </c>
      <c r="P74" s="188">
        <f t="shared" si="7"/>
        <v>1.5848353014294547E-2</v>
      </c>
      <c r="Q74" s="188">
        <f t="shared" si="8"/>
        <v>1.5848353014294547E-2</v>
      </c>
      <c r="R74" s="187"/>
      <c r="S74" s="277"/>
      <c r="T74" s="188">
        <f t="shared" si="9"/>
        <v>5.4108674666275558E-3</v>
      </c>
      <c r="U74" s="188">
        <f t="shared" si="10"/>
        <v>5.4108674666275558E-3</v>
      </c>
      <c r="V74" s="189">
        <f t="shared" si="11"/>
        <v>5.4108674666275558E-3</v>
      </c>
      <c r="W74" s="191"/>
      <c r="X74" s="190"/>
    </row>
    <row r="75" spans="2:24" ht="15" customHeight="1" x14ac:dyDescent="0.25">
      <c r="B75" s="183">
        <v>2018</v>
      </c>
      <c r="C75" s="184"/>
      <c r="D75" s="185"/>
      <c r="E75" s="307">
        <v>39732</v>
      </c>
      <c r="F75" s="323">
        <v>39732</v>
      </c>
      <c r="G75" s="323">
        <v>39732</v>
      </c>
      <c r="H75" s="324"/>
      <c r="I75" s="325"/>
      <c r="J75" s="323">
        <f>E75*Prix!E$73/Prix!E75</f>
        <v>38610.454554272968</v>
      </c>
      <c r="K75" s="323">
        <f>F75*Prix!F$73/Prix!F75</f>
        <v>38610.454554272968</v>
      </c>
      <c r="L75" s="323">
        <f>G75*Prix!G$73/Prix!G75</f>
        <v>38610.454554272968</v>
      </c>
      <c r="M75" s="187"/>
      <c r="N75" s="277"/>
      <c r="O75" s="188">
        <f t="shared" si="6"/>
        <v>1.2847965738758127E-2</v>
      </c>
      <c r="P75" s="188">
        <f t="shared" si="7"/>
        <v>1.2847965738758127E-2</v>
      </c>
      <c r="Q75" s="188">
        <f t="shared" si="8"/>
        <v>1.2847965738758127E-2</v>
      </c>
      <c r="R75" s="187"/>
      <c r="S75" s="277"/>
      <c r="T75" s="188">
        <f t="shared" si="9"/>
        <v>-5.5245795705005651E-3</v>
      </c>
      <c r="U75" s="188">
        <f t="shared" si="10"/>
        <v>-5.5245795705005651E-3</v>
      </c>
      <c r="V75" s="189">
        <f t="shared" si="11"/>
        <v>-5.5245795705005651E-3</v>
      </c>
      <c r="W75" s="191"/>
      <c r="X75" s="190"/>
    </row>
    <row r="76" spans="2:24" ht="15" customHeight="1" x14ac:dyDescent="0.25">
      <c r="B76" s="183">
        <v>2019</v>
      </c>
      <c r="C76" s="186"/>
      <c r="D76" s="185"/>
      <c r="E76" s="307">
        <v>40524</v>
      </c>
      <c r="F76" s="323">
        <v>40524</v>
      </c>
      <c r="G76" s="323">
        <v>40524</v>
      </c>
      <c r="H76" s="324"/>
      <c r="I76" s="325"/>
      <c r="J76" s="323">
        <f>E76*Prix!E$73/Prix!E76</f>
        <v>38949.384246378206</v>
      </c>
      <c r="K76" s="323">
        <f>F76*Prix!F$73/Prix!F76</f>
        <v>38949.384246378206</v>
      </c>
      <c r="L76" s="323">
        <f>G76*Prix!G$73/Prix!G76</f>
        <v>38949.384246378206</v>
      </c>
      <c r="M76" s="187"/>
      <c r="N76" s="277"/>
      <c r="O76" s="188">
        <f t="shared" si="6"/>
        <v>1.9933554817275656E-2</v>
      </c>
      <c r="P76" s="188">
        <f t="shared" si="7"/>
        <v>1.9933554817275656E-2</v>
      </c>
      <c r="Q76" s="188">
        <f t="shared" si="8"/>
        <v>1.9933554817275656E-2</v>
      </c>
      <c r="R76" s="187"/>
      <c r="S76" s="277"/>
      <c r="T76" s="188">
        <f t="shared" si="9"/>
        <v>8.7781844585335111E-3</v>
      </c>
      <c r="U76" s="188">
        <f t="shared" si="10"/>
        <v>8.7781844585335111E-3</v>
      </c>
      <c r="V76" s="189">
        <f t="shared" si="11"/>
        <v>8.7781844585335111E-3</v>
      </c>
      <c r="W76" s="191"/>
      <c r="X76" s="190"/>
    </row>
    <row r="77" spans="2:24" ht="15" customHeight="1" x14ac:dyDescent="0.25">
      <c r="B77" s="183">
        <v>2020</v>
      </c>
      <c r="C77" s="186"/>
      <c r="D77" s="185"/>
      <c r="E77" s="307">
        <v>41136</v>
      </c>
      <c r="F77" s="323">
        <v>41136</v>
      </c>
      <c r="G77" s="323">
        <v>41136</v>
      </c>
      <c r="H77" s="324"/>
      <c r="I77" s="325"/>
      <c r="J77" s="323">
        <f>E77*Prix!E$73/Prix!E77</f>
        <v>39348.844457175597</v>
      </c>
      <c r="K77" s="323">
        <f>F77*Prix!F$73/Prix!F77</f>
        <v>39348.844457175597</v>
      </c>
      <c r="L77" s="323">
        <f>G77*Prix!G$73/Prix!G77</f>
        <v>39348.844457175597</v>
      </c>
      <c r="M77" s="187"/>
      <c r="N77" s="277"/>
      <c r="O77" s="188">
        <f t="shared" si="6"/>
        <v>1.5102161681966209E-2</v>
      </c>
      <c r="P77" s="188">
        <f t="shared" si="7"/>
        <v>1.5102161681966209E-2</v>
      </c>
      <c r="Q77" s="188">
        <f t="shared" si="8"/>
        <v>1.5102161681966209E-2</v>
      </c>
      <c r="R77" s="187"/>
      <c r="S77" s="277"/>
      <c r="T77" s="188">
        <f t="shared" si="9"/>
        <v>1.0255879997243866E-2</v>
      </c>
      <c r="U77" s="188">
        <f t="shared" si="10"/>
        <v>1.0255879997243866E-2</v>
      </c>
      <c r="V77" s="189">
        <f t="shared" si="11"/>
        <v>1.0255879997243866E-2</v>
      </c>
      <c r="W77" s="191"/>
      <c r="X77" s="190"/>
    </row>
    <row r="78" spans="2:24" ht="15" customHeight="1" x14ac:dyDescent="0.25">
      <c r="B78" s="183">
        <v>2021</v>
      </c>
      <c r="C78" s="186"/>
      <c r="D78" s="185"/>
      <c r="E78" s="307">
        <v>41136</v>
      </c>
      <c r="F78" s="323">
        <v>41136</v>
      </c>
      <c r="G78" s="323">
        <v>41136</v>
      </c>
      <c r="H78" s="324"/>
      <c r="I78" s="325"/>
      <c r="J78" s="323">
        <f>E78*Prix!E$73/Prix!E78</f>
        <v>38713.052888680133</v>
      </c>
      <c r="K78" s="323">
        <f>F78*Prix!F$73/Prix!F78</f>
        <v>38713.052888680133</v>
      </c>
      <c r="L78" s="323">
        <f>G78*Prix!G$73/Prix!G78</f>
        <v>38713.052888680133</v>
      </c>
      <c r="M78" s="187"/>
      <c r="N78" s="277"/>
      <c r="O78" s="188">
        <f t="shared" si="6"/>
        <v>0</v>
      </c>
      <c r="P78" s="188">
        <f t="shared" si="7"/>
        <v>0</v>
      </c>
      <c r="Q78" s="188">
        <f t="shared" si="8"/>
        <v>0</v>
      </c>
      <c r="R78" s="187"/>
      <c r="S78" s="277"/>
      <c r="T78" s="188">
        <f t="shared" si="9"/>
        <v>-1.615782057303905E-2</v>
      </c>
      <c r="U78" s="188">
        <f t="shared" si="10"/>
        <v>-1.615782057303905E-2</v>
      </c>
      <c r="V78" s="189">
        <f t="shared" si="11"/>
        <v>-1.615782057303905E-2</v>
      </c>
      <c r="W78" s="191"/>
      <c r="X78" s="190"/>
    </row>
    <row r="79" spans="2:24" ht="15" customHeight="1" x14ac:dyDescent="0.25">
      <c r="B79" s="183">
        <v>2022</v>
      </c>
      <c r="C79" s="186"/>
      <c r="D79" s="185"/>
      <c r="E79" s="307">
        <v>41136</v>
      </c>
      <c r="F79" s="323">
        <v>41136</v>
      </c>
      <c r="G79" s="323">
        <v>41136</v>
      </c>
      <c r="H79" s="324"/>
      <c r="I79" s="325"/>
      <c r="J79" s="323">
        <f>E79*Prix!E$73/Prix!E79</f>
        <v>36791.397910900814</v>
      </c>
      <c r="K79" s="323">
        <f>F79*Prix!F$73/Prix!F79</f>
        <v>36791.397910900814</v>
      </c>
      <c r="L79" s="323">
        <f>G79*Prix!G$73/Prix!G79</f>
        <v>36791.397910900814</v>
      </c>
      <c r="M79" s="187"/>
      <c r="N79" s="277"/>
      <c r="O79" s="188">
        <f t="shared" si="6"/>
        <v>0</v>
      </c>
      <c r="P79" s="188">
        <f t="shared" si="7"/>
        <v>0</v>
      </c>
      <c r="Q79" s="188">
        <f t="shared" si="8"/>
        <v>0</v>
      </c>
      <c r="R79" s="187"/>
      <c r="S79" s="277"/>
      <c r="T79" s="188">
        <f t="shared" si="9"/>
        <v>-4.9638425140612452E-2</v>
      </c>
      <c r="U79" s="188">
        <f t="shared" si="10"/>
        <v>-4.9638425140612452E-2</v>
      </c>
      <c r="V79" s="189">
        <f t="shared" si="11"/>
        <v>-4.9638425140612452E-2</v>
      </c>
      <c r="W79" s="191"/>
    </row>
    <row r="80" spans="2:24" ht="15" customHeight="1" x14ac:dyDescent="0.25">
      <c r="B80" s="183">
        <v>2023</v>
      </c>
      <c r="C80" s="186"/>
      <c r="D80" s="185"/>
      <c r="E80" s="307">
        <v>43992</v>
      </c>
      <c r="F80" s="323">
        <v>43992</v>
      </c>
      <c r="G80" s="323">
        <v>43992</v>
      </c>
      <c r="H80" s="324"/>
      <c r="I80" s="325"/>
      <c r="J80" s="323">
        <f>E80*Prix!E$73/Prix!E80</f>
        <v>37516.970801055591</v>
      </c>
      <c r="K80" s="323">
        <f>F80*Prix!F$73/Prix!F80</f>
        <v>37516.970801055591</v>
      </c>
      <c r="L80" s="323">
        <f>G80*Prix!G$73/Prix!G80</f>
        <v>37516.970801055591</v>
      </c>
      <c r="M80" s="187"/>
      <c r="N80" s="277"/>
      <c r="O80" s="188">
        <f t="shared" si="6"/>
        <v>6.9428238039673351E-2</v>
      </c>
      <c r="P80" s="188">
        <f t="shared" si="7"/>
        <v>6.9428238039673351E-2</v>
      </c>
      <c r="Q80" s="188">
        <f t="shared" si="8"/>
        <v>6.9428238039673351E-2</v>
      </c>
      <c r="R80" s="187"/>
      <c r="S80" s="277"/>
      <c r="T80" s="188">
        <f t="shared" si="9"/>
        <v>1.9721264517100545E-2</v>
      </c>
      <c r="U80" s="188">
        <f t="shared" si="10"/>
        <v>1.9721264517100545E-2</v>
      </c>
      <c r="V80" s="189">
        <f t="shared" si="11"/>
        <v>1.9721264517100545E-2</v>
      </c>
      <c r="W80" s="191"/>
    </row>
    <row r="81" spans="2:23" ht="15" customHeight="1" x14ac:dyDescent="0.25">
      <c r="B81" s="183">
        <v>2024</v>
      </c>
      <c r="C81" s="186"/>
      <c r="D81" s="185"/>
      <c r="E81" s="307">
        <v>46368</v>
      </c>
      <c r="F81" s="323">
        <v>46368</v>
      </c>
      <c r="G81" s="323">
        <v>46368</v>
      </c>
      <c r="H81" s="324"/>
      <c r="I81" s="325"/>
      <c r="J81" s="323">
        <f>E81*Prix!E$73/Prix!E81</f>
        <v>38767.703555333006</v>
      </c>
      <c r="K81" s="323">
        <f>F81*Prix!F$73/Prix!F81</f>
        <v>38767.703555333006</v>
      </c>
      <c r="L81" s="323">
        <f>G81*Prix!G$73/Prix!G81</f>
        <v>38767.703555333006</v>
      </c>
      <c r="M81" s="187"/>
      <c r="N81" s="277"/>
      <c r="O81" s="188">
        <f t="shared" si="6"/>
        <v>5.4009819967266726E-2</v>
      </c>
      <c r="P81" s="188">
        <f t="shared" si="7"/>
        <v>5.4009819967266726E-2</v>
      </c>
      <c r="Q81" s="188">
        <f t="shared" si="8"/>
        <v>5.4009819967266726E-2</v>
      </c>
      <c r="R81" s="187"/>
      <c r="S81" s="277"/>
      <c r="T81" s="188">
        <f t="shared" si="9"/>
        <v>3.3337786275703829E-2</v>
      </c>
      <c r="U81" s="188">
        <f t="shared" si="10"/>
        <v>3.3337786275703829E-2</v>
      </c>
      <c r="V81" s="189">
        <f t="shared" si="11"/>
        <v>3.3337786275703829E-2</v>
      </c>
      <c r="W81" s="191"/>
    </row>
    <row r="82" spans="2:23" ht="15" customHeight="1" x14ac:dyDescent="0.25">
      <c r="B82" s="183">
        <v>2025</v>
      </c>
      <c r="C82" s="186"/>
      <c r="D82" s="185"/>
      <c r="E82" s="307">
        <v>47100</v>
      </c>
      <c r="F82" s="323">
        <v>47100</v>
      </c>
      <c r="G82" s="323">
        <v>47100</v>
      </c>
      <c r="H82" s="324"/>
      <c r="I82" s="325"/>
      <c r="J82" s="323">
        <f>E82*Prix!E$73/Prix!E82</f>
        <v>39011.806531624636</v>
      </c>
      <c r="K82" s="323">
        <f>F82*Prix!F$73/Prix!F82</f>
        <v>39011.806531624636</v>
      </c>
      <c r="L82" s="323">
        <f>G82*Prix!G$73/Prix!G82</f>
        <v>39011.806531624636</v>
      </c>
      <c r="M82" s="187"/>
      <c r="N82" s="277"/>
      <c r="O82" s="188">
        <f t="shared" si="6"/>
        <v>1.5786749482401552E-2</v>
      </c>
      <c r="P82" s="188">
        <f t="shared" si="7"/>
        <v>1.5786749482401552E-2</v>
      </c>
      <c r="Q82" s="188">
        <f t="shared" si="8"/>
        <v>1.5786749482401552E-2</v>
      </c>
      <c r="R82" s="187"/>
      <c r="S82" s="277"/>
      <c r="T82" s="188">
        <f t="shared" si="9"/>
        <v>6.2965549647071573E-3</v>
      </c>
      <c r="U82" s="188">
        <f t="shared" si="10"/>
        <v>6.2965549647071573E-3</v>
      </c>
      <c r="V82" s="189">
        <f t="shared" si="11"/>
        <v>6.2965549647071573E-3</v>
      </c>
      <c r="W82" s="191"/>
    </row>
    <row r="83" spans="2:23" ht="15" customHeight="1" x14ac:dyDescent="0.25">
      <c r="B83" s="183">
        <v>2026</v>
      </c>
      <c r="C83" s="186"/>
      <c r="D83" s="185"/>
      <c r="E83" s="307">
        <v>48060</v>
      </c>
      <c r="F83" s="323">
        <v>48060</v>
      </c>
      <c r="G83" s="323">
        <v>48060</v>
      </c>
      <c r="H83" s="324"/>
      <c r="I83" s="325"/>
      <c r="J83" s="323">
        <f>E83*Prix!E$73/Prix!E83</f>
        <v>39076.226202911719</v>
      </c>
      <c r="K83" s="323">
        <f>F83*Prix!F$73/Prix!F83</f>
        <v>39076.226202911719</v>
      </c>
      <c r="L83" s="323">
        <f>G83*Prix!G$73/Prix!G83</f>
        <v>39076.226202911719</v>
      </c>
      <c r="M83" s="187"/>
      <c r="N83" s="277"/>
      <c r="O83" s="188">
        <f t="shared" si="6"/>
        <v>2.0382165605095537E-2</v>
      </c>
      <c r="P83" s="188">
        <f t="shared" si="7"/>
        <v>2.0382165605095537E-2</v>
      </c>
      <c r="Q83" s="188">
        <f t="shared" si="8"/>
        <v>2.0382165605095537E-2</v>
      </c>
      <c r="R83" s="187"/>
      <c r="S83" s="277"/>
      <c r="T83" s="188">
        <f t="shared" si="9"/>
        <v>1.6512865466731252E-3</v>
      </c>
      <c r="U83" s="188">
        <f t="shared" si="10"/>
        <v>1.6512865466731252E-3</v>
      </c>
      <c r="V83" s="189">
        <f t="shared" si="11"/>
        <v>1.6512865466731252E-3</v>
      </c>
      <c r="W83" s="191"/>
    </row>
    <row r="84" spans="2:23" ht="15" customHeight="1" x14ac:dyDescent="0.25">
      <c r="B84" s="192">
        <v>2027</v>
      </c>
      <c r="C84" s="193"/>
      <c r="D84" s="195"/>
      <c r="E84" s="311">
        <v>48984</v>
      </c>
      <c r="F84" s="326">
        <v>48984</v>
      </c>
      <c r="G84" s="326">
        <v>48984</v>
      </c>
      <c r="H84" s="327"/>
      <c r="I84" s="328"/>
      <c r="J84" s="326">
        <f>E84*Prix!E$73/Prix!E84</f>
        <v>39196.441747364464</v>
      </c>
      <c r="K84" s="326">
        <f>F84*Prix!F$73/Prix!F84</f>
        <v>39196.441747364464</v>
      </c>
      <c r="L84" s="326">
        <f>G84*Prix!G$73/Prix!G84</f>
        <v>39196.441747364464</v>
      </c>
      <c r="M84" s="147"/>
      <c r="N84" s="278"/>
      <c r="O84" s="148">
        <f t="shared" si="6"/>
        <v>1.9225967540574374E-2</v>
      </c>
      <c r="P84" s="148">
        <f t="shared" si="7"/>
        <v>1.9225967540574374E-2</v>
      </c>
      <c r="Q84" s="148">
        <f t="shared" si="8"/>
        <v>1.9225967540574374E-2</v>
      </c>
      <c r="R84" s="147"/>
      <c r="S84" s="278"/>
      <c r="T84" s="148">
        <f t="shared" si="9"/>
        <v>3.0764369063813746E-3</v>
      </c>
      <c r="U84" s="148">
        <f t="shared" si="10"/>
        <v>3.0764369063813746E-3</v>
      </c>
      <c r="V84" s="163">
        <f t="shared" si="11"/>
        <v>3.0764369063813746E-3</v>
      </c>
      <c r="W84" s="191"/>
    </row>
    <row r="85" spans="2:23" ht="15" customHeight="1" x14ac:dyDescent="0.25">
      <c r="B85" s="192">
        <v>2028</v>
      </c>
      <c r="C85" s="193"/>
      <c r="D85" s="195"/>
      <c r="E85" s="311">
        <v>50364</v>
      </c>
      <c r="F85" s="326">
        <v>50364</v>
      </c>
      <c r="G85" s="326">
        <v>50364</v>
      </c>
      <c r="H85" s="327"/>
      <c r="I85" s="328"/>
      <c r="J85" s="326">
        <f>E85*Prix!E$73/Prix!E85</f>
        <v>39607.569641438626</v>
      </c>
      <c r="K85" s="326">
        <f>F85*Prix!F$73/Prix!F85</f>
        <v>39607.569641438626</v>
      </c>
      <c r="L85" s="326">
        <f>G85*Prix!G$73/Prix!G85</f>
        <v>39607.569641438626</v>
      </c>
      <c r="M85" s="147"/>
      <c r="N85" s="278"/>
      <c r="O85" s="148">
        <f t="shared" si="6"/>
        <v>2.8172464478196879E-2</v>
      </c>
      <c r="P85" s="148">
        <f t="shared" si="7"/>
        <v>2.8172464478196879E-2</v>
      </c>
      <c r="Q85" s="148">
        <f t="shared" si="8"/>
        <v>2.8172464478196879E-2</v>
      </c>
      <c r="R85" s="147"/>
      <c r="S85" s="278"/>
      <c r="T85" s="148">
        <f t="shared" si="9"/>
        <v>1.048890857808038E-2</v>
      </c>
      <c r="U85" s="148">
        <f t="shared" si="10"/>
        <v>1.048890857808038E-2</v>
      </c>
      <c r="V85" s="163">
        <f t="shared" si="11"/>
        <v>1.048890857808038E-2</v>
      </c>
      <c r="W85" s="191"/>
    </row>
    <row r="86" spans="2:23" ht="15" customHeight="1" x14ac:dyDescent="0.25">
      <c r="B86" s="192">
        <v>2029</v>
      </c>
      <c r="C86" s="193"/>
      <c r="D86" s="195"/>
      <c r="E86" s="311">
        <v>51804</v>
      </c>
      <c r="F86" s="326">
        <v>51804</v>
      </c>
      <c r="G86" s="326">
        <v>51804</v>
      </c>
      <c r="H86" s="327"/>
      <c r="I86" s="328"/>
      <c r="J86" s="326">
        <f>E86*Prix!E$73/Prix!E86</f>
        <v>40039.335020999686</v>
      </c>
      <c r="K86" s="326">
        <f>F86*Prix!F$73/Prix!F86</f>
        <v>40039.335020999686</v>
      </c>
      <c r="L86" s="326">
        <f>G86*Prix!G$73/Prix!G86</f>
        <v>40039.335020999686</v>
      </c>
      <c r="M86" s="147"/>
      <c r="N86" s="278"/>
      <c r="O86" s="148">
        <f t="shared" si="6"/>
        <v>2.8591851322373074E-2</v>
      </c>
      <c r="P86" s="148">
        <f t="shared" si="7"/>
        <v>2.8591851322373074E-2</v>
      </c>
      <c r="Q86" s="148">
        <f t="shared" si="8"/>
        <v>2.8591851322373074E-2</v>
      </c>
      <c r="R86" s="147"/>
      <c r="S86" s="278"/>
      <c r="T86" s="148">
        <f t="shared" si="9"/>
        <v>1.0901082380710747E-2</v>
      </c>
      <c r="U86" s="148">
        <f t="shared" si="10"/>
        <v>1.0901082380710747E-2</v>
      </c>
      <c r="V86" s="163">
        <f t="shared" si="11"/>
        <v>1.0901082380710747E-2</v>
      </c>
      <c r="W86" s="191"/>
    </row>
    <row r="87" spans="2:23" ht="15" customHeight="1" x14ac:dyDescent="0.25">
      <c r="B87" s="192">
        <v>2030</v>
      </c>
      <c r="C87" s="193"/>
      <c r="D87" s="195"/>
      <c r="E87" s="311">
        <v>53292</v>
      </c>
      <c r="F87" s="326">
        <v>53292</v>
      </c>
      <c r="G87" s="326">
        <v>53292</v>
      </c>
      <c r="H87" s="327"/>
      <c r="I87" s="328"/>
      <c r="J87" s="326">
        <f>E87*Prix!E$73/Prix!E87</f>
        <v>40480.99350735754</v>
      </c>
      <c r="K87" s="326">
        <f>F87*Prix!F$73/Prix!F87</f>
        <v>40480.99350735754</v>
      </c>
      <c r="L87" s="326">
        <f>G87*Prix!G$73/Prix!G87</f>
        <v>40480.99350735754</v>
      </c>
      <c r="M87" s="147"/>
      <c r="N87" s="278"/>
      <c r="O87" s="148">
        <f t="shared" si="6"/>
        <v>2.8723650683344815E-2</v>
      </c>
      <c r="P87" s="148">
        <f t="shared" si="7"/>
        <v>2.8723650683344815E-2</v>
      </c>
      <c r="Q87" s="148">
        <f t="shared" si="8"/>
        <v>2.8723650683344815E-2</v>
      </c>
      <c r="R87" s="147"/>
      <c r="S87" s="278"/>
      <c r="T87" s="148">
        <f t="shared" si="9"/>
        <v>1.1030614922206139E-2</v>
      </c>
      <c r="U87" s="148">
        <f t="shared" si="10"/>
        <v>1.1030614922206139E-2</v>
      </c>
      <c r="V87" s="163">
        <f t="shared" si="11"/>
        <v>1.1030614922206139E-2</v>
      </c>
      <c r="W87" s="191"/>
    </row>
    <row r="88" spans="2:23" ht="15" customHeight="1" x14ac:dyDescent="0.25">
      <c r="B88" s="192">
        <v>2031</v>
      </c>
      <c r="C88" s="193"/>
      <c r="D88" s="195"/>
      <c r="E88" s="311">
        <v>54828</v>
      </c>
      <c r="F88" s="326">
        <v>54828</v>
      </c>
      <c r="G88" s="326">
        <v>54828</v>
      </c>
      <c r="H88" s="327"/>
      <c r="I88" s="328"/>
      <c r="J88" s="326">
        <f>E88*Prix!E$73/Prix!E88</f>
        <v>40931.449982238664</v>
      </c>
      <c r="K88" s="326">
        <f>F88*Prix!F$73/Prix!F88</f>
        <v>40931.449982238664</v>
      </c>
      <c r="L88" s="326">
        <f>G88*Prix!G$73/Prix!G88</f>
        <v>40931.449982238664</v>
      </c>
      <c r="M88" s="147"/>
      <c r="N88" s="278"/>
      <c r="O88" s="148">
        <f t="shared" si="6"/>
        <v>2.8822337311416257E-2</v>
      </c>
      <c r="P88" s="148">
        <f t="shared" si="7"/>
        <v>2.8822337311416257E-2</v>
      </c>
      <c r="Q88" s="148">
        <f t="shared" si="8"/>
        <v>2.8822337311416257E-2</v>
      </c>
      <c r="R88" s="147"/>
      <c r="S88" s="278"/>
      <c r="T88" s="148">
        <f t="shared" si="9"/>
        <v>1.1127604237263888E-2</v>
      </c>
      <c r="U88" s="148">
        <f t="shared" si="10"/>
        <v>1.1127604237263888E-2</v>
      </c>
      <c r="V88" s="163">
        <f t="shared" si="11"/>
        <v>1.1127604237263888E-2</v>
      </c>
      <c r="W88" s="191"/>
    </row>
    <row r="89" spans="2:23" ht="15" customHeight="1" x14ac:dyDescent="0.25">
      <c r="B89" s="192">
        <v>2032</v>
      </c>
      <c r="C89" s="193"/>
      <c r="D89" s="195"/>
      <c r="E89" s="311">
        <v>56388</v>
      </c>
      <c r="F89" s="326">
        <v>56364</v>
      </c>
      <c r="G89" s="326">
        <v>56340</v>
      </c>
      <c r="H89" s="327"/>
      <c r="I89" s="328"/>
      <c r="J89" s="326">
        <f>E89*Prix!E$73/Prix!E89</f>
        <v>41372.045983758617</v>
      </c>
      <c r="K89" s="326">
        <f>F89*Prix!F$73/Prix!F89</f>
        <v>41354.437111239458</v>
      </c>
      <c r="L89" s="326">
        <f>G89*Prix!G$73/Prix!G89</f>
        <v>41336.8282387203</v>
      </c>
      <c r="M89" s="147"/>
      <c r="N89" s="278"/>
      <c r="O89" s="148">
        <f t="shared" si="6"/>
        <v>2.8452615451958874E-2</v>
      </c>
      <c r="P89" s="148">
        <f t="shared" si="7"/>
        <v>2.8014882906544081E-2</v>
      </c>
      <c r="Q89" s="148">
        <f t="shared" si="8"/>
        <v>2.7577150361129288E-2</v>
      </c>
      <c r="R89" s="147"/>
      <c r="S89" s="278"/>
      <c r="T89" s="148">
        <f t="shared" si="9"/>
        <v>1.0764241230426519E-2</v>
      </c>
      <c r="U89" s="148">
        <f t="shared" si="10"/>
        <v>1.0334037254588813E-2</v>
      </c>
      <c r="V89" s="163">
        <f t="shared" si="11"/>
        <v>9.9038332787511063E-3</v>
      </c>
      <c r="W89" s="191"/>
    </row>
    <row r="90" spans="2:23" ht="15" customHeight="1" x14ac:dyDescent="0.25">
      <c r="B90" s="192">
        <v>2033</v>
      </c>
      <c r="C90" s="193"/>
      <c r="D90" s="195"/>
      <c r="E90" s="311">
        <v>57972</v>
      </c>
      <c r="F90" s="326">
        <v>57900</v>
      </c>
      <c r="G90" s="326">
        <v>57828</v>
      </c>
      <c r="H90" s="327"/>
      <c r="I90" s="328"/>
      <c r="J90" s="326">
        <f>E90*Prix!E$73/Prix!E90</f>
        <v>41802.684589703145</v>
      </c>
      <c r="K90" s="326">
        <f>F90*Prix!F$73/Prix!F90</f>
        <v>41750.766538049611</v>
      </c>
      <c r="L90" s="326">
        <f>G90*Prix!G$73/Prix!G90</f>
        <v>41698.848486396077</v>
      </c>
      <c r="M90" s="147"/>
      <c r="N90" s="278"/>
      <c r="O90" s="148">
        <f t="shared" si="6"/>
        <v>2.8091083209193402E-2</v>
      </c>
      <c r="P90" s="148">
        <f t="shared" si="7"/>
        <v>2.7251437087502772E-2</v>
      </c>
      <c r="Q90" s="148">
        <f t="shared" si="8"/>
        <v>2.6411075612353674E-2</v>
      </c>
      <c r="R90" s="147"/>
      <c r="S90" s="278"/>
      <c r="T90" s="148">
        <f t="shared" si="9"/>
        <v>1.0408926986922085E-2</v>
      </c>
      <c r="U90" s="148">
        <f t="shared" si="10"/>
        <v>9.5837219533194684E-3</v>
      </c>
      <c r="V90" s="163">
        <f t="shared" si="11"/>
        <v>8.7578138696349228E-3</v>
      </c>
      <c r="W90" s="191"/>
    </row>
    <row r="91" spans="2:23" ht="15" customHeight="1" x14ac:dyDescent="0.25">
      <c r="B91" s="192">
        <v>2034</v>
      </c>
      <c r="C91" s="193"/>
      <c r="D91" s="195"/>
      <c r="E91" s="311">
        <v>59568</v>
      </c>
      <c r="F91" s="326">
        <v>59424</v>
      </c>
      <c r="G91" s="326">
        <v>59280</v>
      </c>
      <c r="H91" s="327"/>
      <c r="I91" s="328"/>
      <c r="J91" s="326">
        <f>E91*Prix!E$73/Prix!E91</f>
        <v>42214.776152029284</v>
      </c>
      <c r="K91" s="326">
        <f>F91*Prix!F$73/Prix!F91</f>
        <v>42112.725927648877</v>
      </c>
      <c r="L91" s="326">
        <f>G91*Prix!G$73/Prix!G91</f>
        <v>42010.675703268462</v>
      </c>
      <c r="M91" s="147"/>
      <c r="N91" s="278"/>
      <c r="O91" s="148">
        <f t="shared" si="6"/>
        <v>2.753053198095623E-2</v>
      </c>
      <c r="P91" s="148">
        <f t="shared" si="7"/>
        <v>2.6321243523315996E-2</v>
      </c>
      <c r="Q91" s="148">
        <f t="shared" si="8"/>
        <v>2.5108943764266423E-2</v>
      </c>
      <c r="R91" s="147"/>
      <c r="S91" s="278"/>
      <c r="T91" s="148">
        <f t="shared" si="9"/>
        <v>9.8580166889006282E-3</v>
      </c>
      <c r="U91" s="148">
        <f t="shared" si="10"/>
        <v>8.6695268042418228E-3</v>
      </c>
      <c r="V91" s="163">
        <f t="shared" si="11"/>
        <v>7.4780774095983826E-3</v>
      </c>
      <c r="W91" s="191"/>
    </row>
    <row r="92" spans="2:23" ht="15" customHeight="1" x14ac:dyDescent="0.25">
      <c r="B92" s="192">
        <v>2035</v>
      </c>
      <c r="C92" s="193"/>
      <c r="D92" s="195"/>
      <c r="E92" s="311">
        <v>61188</v>
      </c>
      <c r="F92" s="326">
        <v>60948</v>
      </c>
      <c r="G92" s="326">
        <v>60696</v>
      </c>
      <c r="H92" s="327"/>
      <c r="I92" s="328"/>
      <c r="J92" s="326">
        <f>E92*Prix!E$73/Prix!E92</f>
        <v>42617.042925119298</v>
      </c>
      <c r="K92" s="326">
        <f>F92*Prix!F$73/Prix!F92</f>
        <v>42449.884490425749</v>
      </c>
      <c r="L92" s="326">
        <f>G92*Prix!G$73/Prix!G92</f>
        <v>42274.368133997523</v>
      </c>
      <c r="M92" s="147"/>
      <c r="N92" s="278"/>
      <c r="O92" s="148">
        <f t="shared" si="6"/>
        <v>2.7195809830781625E-2</v>
      </c>
      <c r="P92" s="148">
        <f t="shared" si="7"/>
        <v>2.5646203554119618E-2</v>
      </c>
      <c r="Q92" s="148">
        <f t="shared" si="8"/>
        <v>2.3886639676113264E-2</v>
      </c>
      <c r="R92" s="147"/>
      <c r="S92" s="278"/>
      <c r="T92" s="148">
        <f t="shared" si="9"/>
        <v>9.5290514307435625E-3</v>
      </c>
      <c r="U92" s="148">
        <f t="shared" si="10"/>
        <v>8.0060968590853765E-3</v>
      </c>
      <c r="V92" s="163">
        <f t="shared" si="11"/>
        <v>6.2767957504799021E-3</v>
      </c>
      <c r="W92" s="191"/>
    </row>
    <row r="93" spans="2:23" ht="15" customHeight="1" x14ac:dyDescent="0.25">
      <c r="B93" s="192">
        <v>2036</v>
      </c>
      <c r="C93" s="193"/>
      <c r="D93" s="195"/>
      <c r="E93" s="311">
        <v>62856</v>
      </c>
      <c r="F93" s="326">
        <v>62508</v>
      </c>
      <c r="G93" s="326">
        <v>62148</v>
      </c>
      <c r="H93" s="327"/>
      <c r="I93" s="328"/>
      <c r="J93" s="326">
        <f>E93*Prix!E$73/Prix!E93</f>
        <v>43025.841814485924</v>
      </c>
      <c r="K93" s="326">
        <f>F93*Prix!F$73/Prix!F93</f>
        <v>42787.630777330509</v>
      </c>
      <c r="L93" s="326">
        <f>G93*Prix!G$73/Prix!G93</f>
        <v>42541.205566480072</v>
      </c>
      <c r="M93" s="147"/>
      <c r="N93" s="278"/>
      <c r="O93" s="148">
        <f t="shared" si="6"/>
        <v>2.7260247107276037E-2</v>
      </c>
      <c r="P93" s="148">
        <f t="shared" si="7"/>
        <v>2.5595589683008457E-2</v>
      </c>
      <c r="Q93" s="148">
        <f t="shared" si="8"/>
        <v>2.3922499011467036E-2</v>
      </c>
      <c r="R93" s="147"/>
      <c r="S93" s="278"/>
      <c r="T93" s="148">
        <f t="shared" si="9"/>
        <v>9.5923804494111309E-3</v>
      </c>
      <c r="U93" s="148">
        <f t="shared" si="10"/>
        <v>7.956353496814339E-3</v>
      </c>
      <c r="V93" s="163">
        <f t="shared" si="11"/>
        <v>6.312038340508197E-3</v>
      </c>
      <c r="W93" s="191"/>
    </row>
    <row r="94" spans="2:23" ht="15" customHeight="1" x14ac:dyDescent="0.25">
      <c r="B94" s="192">
        <v>2037</v>
      </c>
      <c r="C94" s="193"/>
      <c r="D94" s="195"/>
      <c r="E94" s="311">
        <v>64572</v>
      </c>
      <c r="F94" s="326">
        <v>64092</v>
      </c>
      <c r="G94" s="326">
        <v>63612</v>
      </c>
      <c r="H94" s="327"/>
      <c r="I94" s="328"/>
      <c r="J94" s="326">
        <f>E94*Prix!E$73/Prix!E94</f>
        <v>43440.264032307619</v>
      </c>
      <c r="K94" s="326">
        <f>F94*Prix!F$73/Prix!F94</f>
        <v>43117.348113093285</v>
      </c>
      <c r="L94" s="326">
        <f>G94*Prix!G$73/Prix!G94</f>
        <v>42794.432193878951</v>
      </c>
      <c r="M94" s="147"/>
      <c r="N94" s="278"/>
      <c r="O94" s="148">
        <f t="shared" si="6"/>
        <v>2.7300496372661298E-2</v>
      </c>
      <c r="P94" s="148">
        <f t="shared" si="7"/>
        <v>2.5340756383182894E-2</v>
      </c>
      <c r="Q94" s="148">
        <f t="shared" si="8"/>
        <v>2.3556671172040966E-2</v>
      </c>
      <c r="R94" s="147"/>
      <c r="S94" s="278"/>
      <c r="T94" s="148">
        <f t="shared" si="9"/>
        <v>9.6319374669890934E-3</v>
      </c>
      <c r="U94" s="148">
        <f t="shared" si="10"/>
        <v>7.7059030792951955E-3</v>
      </c>
      <c r="V94" s="163">
        <f t="shared" si="11"/>
        <v>5.9525023803841393E-3</v>
      </c>
      <c r="W94" s="191"/>
    </row>
    <row r="95" spans="2:23" ht="15" customHeight="1" x14ac:dyDescent="0.25">
      <c r="B95" s="192">
        <v>2038</v>
      </c>
      <c r="C95" s="193"/>
      <c r="D95" s="195"/>
      <c r="E95" s="311">
        <v>66348</v>
      </c>
      <c r="F95" s="326">
        <v>65712</v>
      </c>
      <c r="G95" s="326">
        <v>65076</v>
      </c>
      <c r="H95" s="327"/>
      <c r="I95" s="328"/>
      <c r="J95" s="326">
        <f>E95*Prix!E$73/Prix!E95</f>
        <v>43867.373890320028</v>
      </c>
      <c r="K95" s="326">
        <f>F95*Prix!F$73/Prix!F95</f>
        <v>43446.86913065517</v>
      </c>
      <c r="L95" s="326">
        <f>G95*Prix!G$73/Prix!G95</f>
        <v>43026.364370990326</v>
      </c>
      <c r="M95" s="147"/>
      <c r="N95" s="278"/>
      <c r="O95" s="148">
        <f t="shared" si="6"/>
        <v>2.7504181378925852E-2</v>
      </c>
      <c r="P95" s="148">
        <f t="shared" si="7"/>
        <v>2.5276165512076343E-2</v>
      </c>
      <c r="Q95" s="148">
        <f t="shared" si="8"/>
        <v>2.301452556121486E-2</v>
      </c>
      <c r="R95" s="147"/>
      <c r="S95" s="278"/>
      <c r="T95" s="148">
        <f t="shared" si="9"/>
        <v>9.8321192913273237E-3</v>
      </c>
      <c r="U95" s="148">
        <f t="shared" si="10"/>
        <v>7.6424231076914761E-3</v>
      </c>
      <c r="V95" s="163">
        <f t="shared" si="11"/>
        <v>5.4196811412432488E-3</v>
      </c>
      <c r="W95" s="191"/>
    </row>
    <row r="96" spans="2:23" ht="15" customHeight="1" x14ac:dyDescent="0.25">
      <c r="B96" s="192">
        <v>2039</v>
      </c>
      <c r="C96" s="193"/>
      <c r="D96" s="195"/>
      <c r="E96" s="311">
        <v>68184</v>
      </c>
      <c r="F96" s="326">
        <v>67368</v>
      </c>
      <c r="G96" s="326">
        <v>66552</v>
      </c>
      <c r="H96" s="327"/>
      <c r="I96" s="328"/>
      <c r="J96" s="326">
        <f>E96*Prix!E$73/Prix!E96</f>
        <v>44305.930080491089</v>
      </c>
      <c r="K96" s="326">
        <f>F96*Prix!F$73/Prix!F96</f>
        <v>43775.693676852687</v>
      </c>
      <c r="L96" s="326">
        <f>G96*Prix!G$73/Prix!G96</f>
        <v>43245.457273214284</v>
      </c>
      <c r="M96" s="147"/>
      <c r="N96" s="278"/>
      <c r="O96" s="148">
        <f t="shared" si="6"/>
        <v>2.7672273467173047E-2</v>
      </c>
      <c r="P96" s="148">
        <f t="shared" si="7"/>
        <v>2.5200876552227802E-2</v>
      </c>
      <c r="Q96" s="148">
        <f t="shared" si="8"/>
        <v>2.2681172782592629E-2</v>
      </c>
      <c r="R96" s="147"/>
      <c r="S96" s="278"/>
      <c r="T96" s="148">
        <f t="shared" si="9"/>
        <v>9.9973203608578753E-3</v>
      </c>
      <c r="U96" s="148">
        <f t="shared" si="10"/>
        <v>7.5684290439586022E-3</v>
      </c>
      <c r="V96" s="163">
        <f t="shared" si="11"/>
        <v>5.0920617027934156E-3</v>
      </c>
      <c r="W96" s="191"/>
    </row>
    <row r="97" spans="2:23" ht="15" customHeight="1" x14ac:dyDescent="0.25">
      <c r="B97" s="192">
        <v>2040</v>
      </c>
      <c r="C97" s="193"/>
      <c r="D97" s="195"/>
      <c r="E97" s="311">
        <v>70080</v>
      </c>
      <c r="F97" s="326">
        <v>69048</v>
      </c>
      <c r="G97" s="326">
        <v>68040</v>
      </c>
      <c r="H97" s="327"/>
      <c r="I97" s="328"/>
      <c r="J97" s="326">
        <f>E97*Prix!E$73/Prix!E97</f>
        <v>44754.74197497125</v>
      </c>
      <c r="K97" s="326">
        <f>F97*Prix!F$73/Prix!F97</f>
        <v>44095.682418490513</v>
      </c>
      <c r="L97" s="326">
        <f>G97*Prix!G$73/Prix!G97</f>
        <v>43451.949828439552</v>
      </c>
      <c r="M97" s="147"/>
      <c r="N97" s="278"/>
      <c r="O97" s="148">
        <f t="shared" si="6"/>
        <v>2.7807110172474392E-2</v>
      </c>
      <c r="P97" s="148">
        <f t="shared" si="7"/>
        <v>2.4937655860349128E-2</v>
      </c>
      <c r="Q97" s="148">
        <f t="shared" si="8"/>
        <v>2.2358456545257921E-2</v>
      </c>
      <c r="R97" s="147"/>
      <c r="S97" s="278"/>
      <c r="T97" s="148">
        <f t="shared" si="9"/>
        <v>1.0129838007345793E-2</v>
      </c>
      <c r="U97" s="148">
        <f t="shared" si="10"/>
        <v>7.3097354892865951E-3</v>
      </c>
      <c r="V97" s="163">
        <f t="shared" si="11"/>
        <v>4.7748958675750686E-3</v>
      </c>
      <c r="W97" s="191"/>
    </row>
    <row r="98" spans="2:23" ht="15" customHeight="1" x14ac:dyDescent="0.25">
      <c r="B98" s="192">
        <v>2041</v>
      </c>
      <c r="C98" s="193"/>
      <c r="D98" s="195"/>
      <c r="E98" s="311">
        <v>72036</v>
      </c>
      <c r="F98" s="326">
        <v>70764</v>
      </c>
      <c r="G98" s="326">
        <v>69528</v>
      </c>
      <c r="H98" s="327"/>
      <c r="I98" s="328"/>
      <c r="J98" s="326">
        <f>E98*Prix!E$73/Prix!E98</f>
        <v>45212.668048155974</v>
      </c>
      <c r="K98" s="326">
        <f>F98*Prix!F$73/Prix!F98</f>
        <v>44414.310091616826</v>
      </c>
      <c r="L98" s="326">
        <f>G98*Prix!G$73/Prix!G98</f>
        <v>43638.547171583494</v>
      </c>
      <c r="M98" s="147"/>
      <c r="N98" s="278"/>
      <c r="O98" s="148">
        <f t="shared" si="6"/>
        <v>2.7910958904109551E-2</v>
      </c>
      <c r="P98" s="148">
        <f t="shared" si="7"/>
        <v>2.4852276677094221E-2</v>
      </c>
      <c r="Q98" s="148">
        <f t="shared" si="8"/>
        <v>2.1869488536155224E-2</v>
      </c>
      <c r="R98" s="147"/>
      <c r="S98" s="278"/>
      <c r="T98" s="148">
        <f t="shared" si="9"/>
        <v>1.0231900642859504E-2</v>
      </c>
      <c r="U98" s="148">
        <f t="shared" si="10"/>
        <v>7.2258247440730727E-3</v>
      </c>
      <c r="V98" s="163">
        <f t="shared" si="11"/>
        <v>4.2943376276709522E-3</v>
      </c>
      <c r="W98" s="191"/>
    </row>
    <row r="99" spans="2:23" ht="15" customHeight="1" x14ac:dyDescent="0.25">
      <c r="B99" s="192">
        <v>2042</v>
      </c>
      <c r="C99" s="193"/>
      <c r="D99" s="195"/>
      <c r="E99" s="311">
        <v>74040</v>
      </c>
      <c r="F99" s="326">
        <v>72516</v>
      </c>
      <c r="G99" s="326">
        <v>71040</v>
      </c>
      <c r="H99" s="327"/>
      <c r="I99" s="328"/>
      <c r="J99" s="326">
        <f>E99*Prix!E$73/Prix!E99</f>
        <v>45671.212200144379</v>
      </c>
      <c r="K99" s="326">
        <f>F99*Prix!F$73/Prix!F99</f>
        <v>44731.140247240277</v>
      </c>
      <c r="L99" s="326">
        <f>G99*Prix!G$73/Prix!G99</f>
        <v>43820.676859781961</v>
      </c>
      <c r="M99" s="147"/>
      <c r="N99" s="278"/>
      <c r="O99" s="148">
        <f t="shared" si="6"/>
        <v>2.7819423621522565E-2</v>
      </c>
      <c r="P99" s="148">
        <f t="shared" si="7"/>
        <v>2.4758351704256443E-2</v>
      </c>
      <c r="Q99" s="148">
        <f t="shared" si="8"/>
        <v>2.1746634449430369E-2</v>
      </c>
      <c r="R99" s="147"/>
      <c r="S99" s="278"/>
      <c r="T99" s="148">
        <f t="shared" si="9"/>
        <v>1.0141939677172029E-2</v>
      </c>
      <c r="U99" s="148">
        <f t="shared" si="10"/>
        <v>7.1335151884583947E-3</v>
      </c>
      <c r="V99" s="163">
        <f t="shared" si="11"/>
        <v>4.1735965104967576E-3</v>
      </c>
      <c r="W99" s="191"/>
    </row>
    <row r="100" spans="2:23" ht="15" customHeight="1" x14ac:dyDescent="0.25">
      <c r="B100" s="192">
        <v>2043</v>
      </c>
      <c r="C100" s="193"/>
      <c r="D100" s="195"/>
      <c r="E100" s="311">
        <v>76104</v>
      </c>
      <c r="F100" s="326">
        <v>74316</v>
      </c>
      <c r="G100" s="326">
        <v>72588</v>
      </c>
      <c r="H100" s="327"/>
      <c r="I100" s="328"/>
      <c r="J100" s="326">
        <f>E100*Prix!E$73/Prix!E100</f>
        <v>46136.983306450828</v>
      </c>
      <c r="K100" s="326">
        <f>F100*Prix!F$73/Prix!F100</f>
        <v>45053.033367526019</v>
      </c>
      <c r="L100" s="326">
        <f>G100*Prix!G$73/Prix!G100</f>
        <v>44005.457587625526</v>
      </c>
      <c r="M100" s="147"/>
      <c r="N100" s="278"/>
      <c r="O100" s="148">
        <f t="shared" si="6"/>
        <v>2.7876823338735868E-2</v>
      </c>
      <c r="P100" s="148">
        <f t="shared" si="7"/>
        <v>2.4822108224391792E-2</v>
      </c>
      <c r="Q100" s="148">
        <f t="shared" si="8"/>
        <v>2.1790540540540526E-2</v>
      </c>
      <c r="R100" s="147"/>
      <c r="S100" s="278"/>
      <c r="T100" s="148">
        <f t="shared" si="9"/>
        <v>1.0198352175661674E-2</v>
      </c>
      <c r="U100" s="148">
        <f t="shared" si="10"/>
        <v>7.1961751591074208E-3</v>
      </c>
      <c r="V100" s="163">
        <f t="shared" si="11"/>
        <v>4.2167474599907884E-3</v>
      </c>
      <c r="W100" s="191"/>
    </row>
    <row r="101" spans="2:23" ht="15" customHeight="1" x14ac:dyDescent="0.25">
      <c r="B101" s="192">
        <v>2044</v>
      </c>
      <c r="C101" s="193"/>
      <c r="D101" s="195"/>
      <c r="E101" s="311">
        <v>78228</v>
      </c>
      <c r="F101" s="326">
        <v>76152</v>
      </c>
      <c r="G101" s="326">
        <v>74160</v>
      </c>
      <c r="H101" s="327"/>
      <c r="I101" s="328"/>
      <c r="J101" s="326">
        <f>E101*Prix!E$73/Prix!E101</f>
        <v>46608.971534065699</v>
      </c>
      <c r="K101" s="326">
        <f>F101*Prix!F$73/Prix!F101</f>
        <v>45372.071384442541</v>
      </c>
      <c r="L101" s="326">
        <f>G101*Prix!G$73/Prix!G101</f>
        <v>44185.219217752114</v>
      </c>
      <c r="M101" s="147"/>
      <c r="N101" s="278"/>
      <c r="O101" s="148">
        <f t="shared" si="6"/>
        <v>2.7909176915799527E-2</v>
      </c>
      <c r="P101" s="148">
        <f t="shared" si="7"/>
        <v>2.4705312449539774E-2</v>
      </c>
      <c r="Q101" s="148">
        <f t="shared" si="8"/>
        <v>2.1656472144156114E-2</v>
      </c>
      <c r="R101" s="147"/>
      <c r="S101" s="278"/>
      <c r="T101" s="148">
        <f t="shared" si="9"/>
        <v>1.0230149302997038E-2</v>
      </c>
      <c r="U101" s="148">
        <f t="shared" si="10"/>
        <v>7.0813881567957093E-3</v>
      </c>
      <c r="V101" s="163">
        <f t="shared" si="11"/>
        <v>4.0849849082613687E-3</v>
      </c>
      <c r="W101" s="191"/>
    </row>
    <row r="102" spans="2:23" ht="15" customHeight="1" x14ac:dyDescent="0.25">
      <c r="B102" s="192">
        <v>2045</v>
      </c>
      <c r="C102" s="193"/>
      <c r="D102" s="195"/>
      <c r="E102" s="311">
        <v>80400</v>
      </c>
      <c r="F102" s="326">
        <v>78036</v>
      </c>
      <c r="G102" s="326">
        <v>75768</v>
      </c>
      <c r="H102" s="327"/>
      <c r="I102" s="328"/>
      <c r="J102" s="326">
        <f>E102*Prix!E$73/Prix!E102</f>
        <v>47079.183664343116</v>
      </c>
      <c r="K102" s="326">
        <f>F102*Prix!F$73/Prix!F102</f>
        <v>45694.915129734814</v>
      </c>
      <c r="L102" s="326">
        <f>G102*Prix!G$73/Prix!G102</f>
        <v>44366.860545770505</v>
      </c>
      <c r="M102" s="147"/>
      <c r="N102" s="278"/>
      <c r="O102" s="148">
        <f t="shared" si="6"/>
        <v>2.7764994631078288E-2</v>
      </c>
      <c r="P102" s="148">
        <f t="shared" si="7"/>
        <v>2.4739993696816898E-2</v>
      </c>
      <c r="Q102" s="148">
        <f t="shared" si="8"/>
        <v>2.1682847896440149E-2</v>
      </c>
      <c r="R102" s="147"/>
      <c r="S102" s="278"/>
      <c r="T102" s="148">
        <f t="shared" si="9"/>
        <v>1.008844681187071E-2</v>
      </c>
      <c r="U102" s="148">
        <f t="shared" si="10"/>
        <v>7.1154729207045797E-3</v>
      </c>
      <c r="V102" s="163">
        <f t="shared" si="11"/>
        <v>4.1109070235281209E-3</v>
      </c>
      <c r="W102" s="191"/>
    </row>
    <row r="103" spans="2:23" ht="15" customHeight="1" x14ac:dyDescent="0.25">
      <c r="B103" s="192">
        <v>2046</v>
      </c>
      <c r="C103" s="193"/>
      <c r="D103" s="195"/>
      <c r="E103" s="311">
        <v>82632</v>
      </c>
      <c r="F103" s="326">
        <v>79968</v>
      </c>
      <c r="G103" s="326">
        <v>77412</v>
      </c>
      <c r="H103" s="327"/>
      <c r="I103" s="328"/>
      <c r="J103" s="326">
        <f>E103*Prix!E$73/Prix!E103</f>
        <v>47553.963652890336</v>
      </c>
      <c r="K103" s="326">
        <f>F103*Prix!F$73/Prix!F103</f>
        <v>46020.855908054189</v>
      </c>
      <c r="L103" s="326">
        <f>G103*Prix!G$73/Prix!G103</f>
        <v>44549.901179900597</v>
      </c>
      <c r="M103" s="147"/>
      <c r="N103" s="278"/>
      <c r="O103" s="148">
        <f t="shared" si="6"/>
        <v>2.7761194029850778E-2</v>
      </c>
      <c r="P103" s="148">
        <f t="shared" si="7"/>
        <v>2.4757804090419722E-2</v>
      </c>
      <c r="Q103" s="148">
        <f t="shared" si="8"/>
        <v>2.1697814380741143E-2</v>
      </c>
      <c r="R103" s="147"/>
      <c r="S103" s="278"/>
      <c r="T103" s="148">
        <f t="shared" si="9"/>
        <v>1.0084711577248662E-2</v>
      </c>
      <c r="U103" s="148">
        <f t="shared" si="10"/>
        <v>7.1329769930412734E-3</v>
      </c>
      <c r="V103" s="163">
        <f t="shared" si="11"/>
        <v>4.1256160990084112E-3</v>
      </c>
      <c r="W103" s="191"/>
    </row>
    <row r="104" spans="2:23" ht="15" customHeight="1" x14ac:dyDescent="0.25">
      <c r="B104" s="192">
        <v>2047</v>
      </c>
      <c r="C104" s="193"/>
      <c r="D104" s="195"/>
      <c r="E104" s="311">
        <v>84924</v>
      </c>
      <c r="F104" s="326">
        <v>81948</v>
      </c>
      <c r="G104" s="326">
        <v>79092</v>
      </c>
      <c r="H104" s="327"/>
      <c r="I104" s="328"/>
      <c r="J104" s="326">
        <f>E104*Prix!E$73/Prix!E104</f>
        <v>48032.421410033225</v>
      </c>
      <c r="K104" s="326">
        <f>F104*Prix!F$73/Prix!F104</f>
        <v>46349.216590238364</v>
      </c>
      <c r="L104" s="326">
        <f>G104*Prix!G$73/Prix!G104</f>
        <v>44733.882932532004</v>
      </c>
      <c r="M104" s="147"/>
      <c r="N104" s="278"/>
      <c r="O104" s="148">
        <f t="shared" si="6"/>
        <v>2.7737438280569293E-2</v>
      </c>
      <c r="P104" s="148">
        <f t="shared" si="7"/>
        <v>2.4759903961584673E-2</v>
      </c>
      <c r="Q104" s="148">
        <f t="shared" si="8"/>
        <v>2.1702061695861197E-2</v>
      </c>
      <c r="R104" s="147"/>
      <c r="S104" s="278"/>
      <c r="T104" s="148">
        <f t="shared" si="9"/>
        <v>1.0061364403507689E-2</v>
      </c>
      <c r="U104" s="148">
        <f t="shared" si="10"/>
        <v>7.1350407484860323E-3</v>
      </c>
      <c r="V104" s="163">
        <f t="shared" si="11"/>
        <v>4.1297903644825773E-3</v>
      </c>
      <c r="W104" s="191"/>
    </row>
    <row r="105" spans="2:23" ht="15" customHeight="1" x14ac:dyDescent="0.25">
      <c r="B105" s="192">
        <v>2048</v>
      </c>
      <c r="C105" s="193"/>
      <c r="D105" s="195"/>
      <c r="E105" s="311">
        <v>87288</v>
      </c>
      <c r="F105" s="326">
        <v>83976</v>
      </c>
      <c r="G105" s="326">
        <v>80808</v>
      </c>
      <c r="H105" s="327"/>
      <c r="I105" s="328"/>
      <c r="J105" s="326">
        <f>E105*Prix!E$73/Prix!E105</f>
        <v>48520.37671073879</v>
      </c>
      <c r="K105" s="326">
        <f>F105*Prix!F$73/Prix!F105</f>
        <v>46679.350594136653</v>
      </c>
      <c r="L105" s="326">
        <f>G105*Prix!G$73/Prix!G105</f>
        <v>44918.369091299835</v>
      </c>
      <c r="M105" s="147"/>
      <c r="N105" s="278"/>
      <c r="O105" s="148">
        <f t="shared" si="6"/>
        <v>2.7836653949413703E-2</v>
      </c>
      <c r="P105" s="148">
        <f t="shared" si="7"/>
        <v>2.4747400790745333E-2</v>
      </c>
      <c r="Q105" s="148">
        <f t="shared" si="8"/>
        <v>2.1696252465483346E-2</v>
      </c>
      <c r="R105" s="147"/>
      <c r="S105" s="278"/>
      <c r="T105" s="148">
        <f t="shared" si="9"/>
        <v>1.0158873660357282E-2</v>
      </c>
      <c r="U105" s="148">
        <f t="shared" si="10"/>
        <v>7.1227526198969215E-3</v>
      </c>
      <c r="V105" s="163">
        <f t="shared" si="11"/>
        <v>4.1240810471578904E-3</v>
      </c>
      <c r="W105" s="191"/>
    </row>
    <row r="106" spans="2:23" ht="15" customHeight="1" x14ac:dyDescent="0.25">
      <c r="B106" s="192">
        <v>2049</v>
      </c>
      <c r="C106" s="193"/>
      <c r="D106" s="195"/>
      <c r="E106" s="311">
        <v>89712</v>
      </c>
      <c r="F106" s="326">
        <v>86052</v>
      </c>
      <c r="G106" s="326">
        <v>82560</v>
      </c>
      <c r="H106" s="327"/>
      <c r="I106" s="328"/>
      <c r="J106" s="326">
        <f>E106*Prix!E$73/Prix!E106</f>
        <v>49010.117322641941</v>
      </c>
      <c r="K106" s="326">
        <f>F106*Prix!F$73/Prix!F106</f>
        <v>47010.640893614953</v>
      </c>
      <c r="L106" s="326">
        <f>G106*Prix!G$73/Prix!G106</f>
        <v>45102.94371051051</v>
      </c>
      <c r="M106" s="147"/>
      <c r="N106" s="278"/>
      <c r="O106" s="148">
        <f t="shared" si="6"/>
        <v>2.7770140225460649E-2</v>
      </c>
      <c r="P106" s="148">
        <f t="shared" si="7"/>
        <v>2.4721348956844746E-2</v>
      </c>
      <c r="Q106" s="148">
        <f t="shared" si="8"/>
        <v>2.1681021681021706E-2</v>
      </c>
      <c r="R106" s="147"/>
      <c r="S106" s="278"/>
      <c r="T106" s="148">
        <f t="shared" si="9"/>
        <v>1.009350390708641E-2</v>
      </c>
      <c r="U106" s="148">
        <f t="shared" si="10"/>
        <v>7.0971488519360193E-3</v>
      </c>
      <c r="V106" s="163">
        <f t="shared" si="11"/>
        <v>4.1091122172203232E-3</v>
      </c>
      <c r="W106" s="191"/>
    </row>
    <row r="107" spans="2:23" ht="15" customHeight="1" x14ac:dyDescent="0.25">
      <c r="B107" s="192">
        <v>2050</v>
      </c>
      <c r="C107" s="193"/>
      <c r="D107" s="195"/>
      <c r="E107" s="311">
        <v>92208</v>
      </c>
      <c r="F107" s="326">
        <v>88188</v>
      </c>
      <c r="G107" s="326">
        <v>84360</v>
      </c>
      <c r="H107" s="327"/>
      <c r="I107" s="328"/>
      <c r="J107" s="326">
        <f>E107*Prix!E$73/Prix!E107</f>
        <v>49507.316649271866</v>
      </c>
      <c r="K107" s="326">
        <f>F107*Prix!F$73/Prix!F107</f>
        <v>47348.941964536549</v>
      </c>
      <c r="L107" s="326">
        <f>G107*Prix!G$73/Prix!G107</f>
        <v>45293.653831908014</v>
      </c>
      <c r="M107" s="147"/>
      <c r="N107" s="278"/>
      <c r="O107" s="148">
        <f t="shared" si="6"/>
        <v>2.7822364901016527E-2</v>
      </c>
      <c r="P107" s="148">
        <f t="shared" si="7"/>
        <v>2.4822200529912131E-2</v>
      </c>
      <c r="Q107" s="148">
        <f t="shared" si="8"/>
        <v>2.1802325581395277E-2</v>
      </c>
      <c r="R107" s="147"/>
      <c r="S107" s="278"/>
      <c r="T107" s="148">
        <f t="shared" si="9"/>
        <v>1.0144830369549496E-2</v>
      </c>
      <c r="U107" s="148">
        <f t="shared" si="10"/>
        <v>7.1962658770632348E-3</v>
      </c>
      <c r="V107" s="163">
        <f t="shared" si="11"/>
        <v>4.2283298097249844E-3</v>
      </c>
      <c r="W107" s="191"/>
    </row>
    <row r="108" spans="2:23" ht="15" customHeight="1" x14ac:dyDescent="0.25">
      <c r="B108" s="192">
        <v>2051</v>
      </c>
      <c r="C108" s="193"/>
      <c r="D108" s="195"/>
      <c r="E108" s="311">
        <v>94776</v>
      </c>
      <c r="F108" s="326">
        <v>90372</v>
      </c>
      <c r="G108" s="326">
        <v>86196</v>
      </c>
      <c r="H108" s="327"/>
      <c r="I108" s="328"/>
      <c r="J108" s="326">
        <f>E108*Prix!E$73/Prix!E108</f>
        <v>50010.908386928531</v>
      </c>
      <c r="K108" s="326">
        <f>F108*Prix!F$73/Prix!F108</f>
        <v>47687.028496069732</v>
      </c>
      <c r="L108" s="326">
        <f>G108*Prix!G$73/Prix!G108</f>
        <v>45483.4584633208</v>
      </c>
      <c r="M108" s="147"/>
      <c r="N108" s="278"/>
      <c r="O108" s="148">
        <f t="shared" si="6"/>
        <v>2.7850078084331154E-2</v>
      </c>
      <c r="P108" s="148">
        <f t="shared" si="7"/>
        <v>2.476527418696417E-2</v>
      </c>
      <c r="Q108" s="148">
        <f t="shared" si="8"/>
        <v>2.1763869132290115E-2</v>
      </c>
      <c r="R108" s="147"/>
      <c r="S108" s="278"/>
      <c r="T108" s="148">
        <f t="shared" si="9"/>
        <v>1.0172066913347377E-2</v>
      </c>
      <c r="U108" s="148">
        <f t="shared" si="10"/>
        <v>7.1403186112670713E-3</v>
      </c>
      <c r="V108" s="163">
        <f t="shared" si="11"/>
        <v>4.1905347737496434E-3</v>
      </c>
      <c r="W108" s="191"/>
    </row>
    <row r="109" spans="2:23" ht="15" customHeight="1" x14ac:dyDescent="0.25">
      <c r="B109" s="192">
        <v>2052</v>
      </c>
      <c r="C109" s="193"/>
      <c r="D109" s="195"/>
      <c r="E109" s="311">
        <v>97416</v>
      </c>
      <c r="F109" s="326">
        <v>92616</v>
      </c>
      <c r="G109" s="326">
        <v>88068</v>
      </c>
      <c r="H109" s="327"/>
      <c r="I109" s="328"/>
      <c r="J109" s="326">
        <f>E109*Prix!E$73/Prix!E109</f>
        <v>50519.872139444473</v>
      </c>
      <c r="K109" s="326">
        <f>F109*Prix!F$73/Prix!F109</f>
        <v>48030.595364896828</v>
      </c>
      <c r="L109" s="326">
        <f>G109*Prix!G$73/Prix!G109</f>
        <v>45672.005621012933</v>
      </c>
      <c r="M109" s="147"/>
      <c r="N109" s="278"/>
      <c r="O109" s="148">
        <f t="shared" si="6"/>
        <v>2.7855153203342642E-2</v>
      </c>
      <c r="P109" s="148">
        <f t="shared" si="7"/>
        <v>2.483069977426644E-2</v>
      </c>
      <c r="Q109" s="148">
        <f t="shared" si="8"/>
        <v>2.1717945148266748E-2</v>
      </c>
      <c r="R109" s="147"/>
      <c r="S109" s="278"/>
      <c r="T109" s="148">
        <f t="shared" si="9"/>
        <v>1.017705474529973E-2</v>
      </c>
      <c r="U109" s="148">
        <f t="shared" si="10"/>
        <v>7.2046189427679153E-3</v>
      </c>
      <c r="V109" s="163">
        <f t="shared" si="11"/>
        <v>4.1454006371168806E-3</v>
      </c>
      <c r="W109" s="191"/>
    </row>
    <row r="110" spans="2:23" ht="15" customHeight="1" x14ac:dyDescent="0.25">
      <c r="B110" s="192">
        <v>2053</v>
      </c>
      <c r="C110" s="193"/>
      <c r="D110" s="195"/>
      <c r="E110" s="311">
        <v>100128</v>
      </c>
      <c r="F110" s="326">
        <v>94908</v>
      </c>
      <c r="G110" s="326">
        <v>89988</v>
      </c>
      <c r="H110" s="327"/>
      <c r="I110" s="328"/>
      <c r="J110" s="326">
        <f>E110*Prix!E$73/Prix!E110</f>
        <v>51033.231957802353</v>
      </c>
      <c r="K110" s="326">
        <f>F110*Prix!F$73/Prix!F110</f>
        <v>48372.702727020471</v>
      </c>
      <c r="L110" s="326">
        <f>G110*Prix!G$73/Prix!G110</f>
        <v>45865.077475019149</v>
      </c>
      <c r="M110" s="147"/>
      <c r="N110" s="278"/>
      <c r="O110" s="148">
        <f t="shared" si="6"/>
        <v>2.7839369302783856E-2</v>
      </c>
      <c r="P110" s="148">
        <f t="shared" si="7"/>
        <v>2.4747343871469374E-2</v>
      </c>
      <c r="Q110" s="148">
        <f t="shared" si="8"/>
        <v>2.1801335331788962E-2</v>
      </c>
      <c r="R110" s="147"/>
      <c r="S110" s="278"/>
      <c r="T110" s="148">
        <f t="shared" si="9"/>
        <v>1.0161542312318472E-2</v>
      </c>
      <c r="U110" s="148">
        <f t="shared" si="10"/>
        <v>7.1226966795767677E-3</v>
      </c>
      <c r="V110" s="163">
        <f t="shared" si="11"/>
        <v>4.2273565914388023E-3</v>
      </c>
      <c r="W110" s="191"/>
    </row>
    <row r="111" spans="2:23" ht="15" customHeight="1" x14ac:dyDescent="0.25">
      <c r="B111" s="192">
        <v>2054</v>
      </c>
      <c r="C111" s="193"/>
      <c r="D111" s="195"/>
      <c r="E111" s="311">
        <v>102912</v>
      </c>
      <c r="F111" s="326">
        <v>97260</v>
      </c>
      <c r="G111" s="326">
        <v>91944</v>
      </c>
      <c r="H111" s="327"/>
      <c r="I111" s="328"/>
      <c r="J111" s="326">
        <f>E111*Prix!E$73/Prix!E111</f>
        <v>51550.054919789698</v>
      </c>
      <c r="K111" s="326">
        <f>F111*Prix!F$73/Prix!F111</f>
        <v>48718.889356914122</v>
      </c>
      <c r="L111" s="326">
        <f>G111*Prix!G$73/Prix!G111</f>
        <v>46056.030876332632</v>
      </c>
      <c r="M111" s="147"/>
      <c r="N111" s="278"/>
      <c r="O111" s="148">
        <f t="shared" si="6"/>
        <v>2.7804410354745901E-2</v>
      </c>
      <c r="P111" s="148">
        <f t="shared" si="7"/>
        <v>2.4781894044759056E-2</v>
      </c>
      <c r="Q111" s="148">
        <f t="shared" si="8"/>
        <v>2.1736231497532899E-2</v>
      </c>
      <c r="R111" s="147"/>
      <c r="S111" s="278"/>
      <c r="T111" s="148">
        <f t="shared" si="9"/>
        <v>1.0127184623828889E-2</v>
      </c>
      <c r="U111" s="148">
        <f t="shared" si="10"/>
        <v>7.1566526238417971E-3</v>
      </c>
      <c r="V111" s="163">
        <f t="shared" si="11"/>
        <v>4.1633724791478866E-3</v>
      </c>
      <c r="W111" s="191"/>
    </row>
    <row r="112" spans="2:23" ht="15" customHeight="1" x14ac:dyDescent="0.25">
      <c r="B112" s="192">
        <v>2055</v>
      </c>
      <c r="C112" s="193"/>
      <c r="D112" s="195"/>
      <c r="E112" s="311">
        <v>105780</v>
      </c>
      <c r="F112" s="326">
        <v>99672</v>
      </c>
      <c r="G112" s="326">
        <v>93948</v>
      </c>
      <c r="H112" s="327"/>
      <c r="I112" s="328"/>
      <c r="J112" s="326">
        <f>E112*Prix!E$73/Prix!E112</f>
        <v>52075.357333183536</v>
      </c>
      <c r="K112" s="326">
        <f>F112*Prix!F$73/Prix!F112</f>
        <v>49068.396824665055</v>
      </c>
      <c r="L112" s="326">
        <f>G112*Prix!G$73/Prix!G112</f>
        <v>46250.479020021994</v>
      </c>
      <c r="M112" s="147"/>
      <c r="N112" s="278"/>
      <c r="O112" s="148">
        <f t="shared" si="6"/>
        <v>2.7868470149253755E-2</v>
      </c>
      <c r="P112" s="148">
        <f t="shared" si="7"/>
        <v>2.479950647748308E-2</v>
      </c>
      <c r="Q112" s="148">
        <f t="shared" si="8"/>
        <v>2.1795875750456828E-2</v>
      </c>
      <c r="R112" s="147"/>
      <c r="S112" s="278"/>
      <c r="T112" s="148">
        <f t="shared" si="9"/>
        <v>1.0190142652829248E-2</v>
      </c>
      <c r="U112" s="148">
        <f t="shared" si="10"/>
        <v>7.1739621400324083E-3</v>
      </c>
      <c r="V112" s="163">
        <f t="shared" si="11"/>
        <v>4.2219909095397856E-3</v>
      </c>
      <c r="W112" s="191"/>
    </row>
    <row r="113" spans="2:23" ht="15" customHeight="1" x14ac:dyDescent="0.25">
      <c r="B113" s="192">
        <v>2056</v>
      </c>
      <c r="C113" s="193"/>
      <c r="D113" s="195"/>
      <c r="E113" s="311">
        <v>108720</v>
      </c>
      <c r="F113" s="326">
        <v>102144</v>
      </c>
      <c r="G113" s="326">
        <v>95988</v>
      </c>
      <c r="H113" s="327"/>
      <c r="I113" s="328"/>
      <c r="J113" s="326">
        <f>E113*Prix!E$73/Prix!E113</f>
        <v>52602.177429709838</v>
      </c>
      <c r="K113" s="326">
        <f>F113*Prix!F$73/Prix!F113</f>
        <v>49420.500472592721</v>
      </c>
      <c r="L113" s="326">
        <f>G113*Prix!G$73/Prix!G113</f>
        <v>46442.032810182005</v>
      </c>
      <c r="M113" s="147"/>
      <c r="N113" s="278"/>
      <c r="O113" s="148">
        <f t="shared" si="6"/>
        <v>2.7793533749290944E-2</v>
      </c>
      <c r="P113" s="148">
        <f t="shared" si="7"/>
        <v>2.4801348422826885E-2</v>
      </c>
      <c r="Q113" s="148">
        <f t="shared" si="8"/>
        <v>2.1714139736875637E-2</v>
      </c>
      <c r="R113" s="147"/>
      <c r="S113" s="278"/>
      <c r="T113" s="148">
        <f t="shared" si="9"/>
        <v>1.0116495085298327E-2</v>
      </c>
      <c r="U113" s="148">
        <f t="shared" si="10"/>
        <v>7.1757724057264216E-3</v>
      </c>
      <c r="V113" s="163">
        <f t="shared" si="11"/>
        <v>4.1416606750621643E-3</v>
      </c>
      <c r="W113" s="191"/>
    </row>
    <row r="114" spans="2:23" ht="15" customHeight="1" x14ac:dyDescent="0.25">
      <c r="B114" s="192">
        <v>2057</v>
      </c>
      <c r="C114" s="193"/>
      <c r="D114" s="195"/>
      <c r="E114" s="311">
        <v>111744</v>
      </c>
      <c r="F114" s="326">
        <v>104676</v>
      </c>
      <c r="G114" s="326">
        <v>98076</v>
      </c>
      <c r="H114" s="327"/>
      <c r="I114" s="328"/>
      <c r="J114" s="326">
        <f>E114*Prix!E$73/Prix!E114</f>
        <v>53135.414596162947</v>
      </c>
      <c r="K114" s="326">
        <f>F114*Prix!F$73/Prix!F114</f>
        <v>49774.508324992428</v>
      </c>
      <c r="L114" s="326">
        <f>G114*Prix!G$73/Prix!G114</f>
        <v>46636.140839179534</v>
      </c>
      <c r="M114" s="147"/>
      <c r="N114" s="278"/>
      <c r="O114" s="148">
        <f t="shared" si="6"/>
        <v>2.7814569536423805E-2</v>
      </c>
      <c r="P114" s="148">
        <f t="shared" si="7"/>
        <v>2.4788533834586568E-2</v>
      </c>
      <c r="Q114" s="148">
        <f t="shared" si="8"/>
        <v>2.1752719089886297E-2</v>
      </c>
      <c r="R114" s="147"/>
      <c r="S114" s="278"/>
      <c r="T114" s="148">
        <f t="shared" si="9"/>
        <v>1.0137169077566233E-2</v>
      </c>
      <c r="U114" s="148">
        <f t="shared" si="10"/>
        <v>7.1631782158101398E-3</v>
      </c>
      <c r="V114" s="163">
        <f t="shared" si="11"/>
        <v>4.1795765011167774E-3</v>
      </c>
      <c r="W114" s="191"/>
    </row>
    <row r="115" spans="2:23" ht="15" customHeight="1" x14ac:dyDescent="0.25">
      <c r="B115" s="192">
        <v>2058</v>
      </c>
      <c r="C115" s="193"/>
      <c r="D115" s="195"/>
      <c r="E115" s="311">
        <v>114852</v>
      </c>
      <c r="F115" s="326">
        <v>107268</v>
      </c>
      <c r="G115" s="326">
        <v>100200</v>
      </c>
      <c r="H115" s="327"/>
      <c r="I115" s="328"/>
      <c r="J115" s="326">
        <f>E115*Prix!E$73/Prix!E115</f>
        <v>53674.005283386483</v>
      </c>
      <c r="K115" s="326">
        <f>F115*Prix!F$73/Prix!F115</f>
        <v>50129.760028021286</v>
      </c>
      <c r="L115" s="326">
        <f>G115*Prix!G$73/Prix!G115</f>
        <v>46826.6580416129</v>
      </c>
      <c r="M115" s="147"/>
      <c r="N115" s="278"/>
      <c r="O115" s="148">
        <f t="shared" si="6"/>
        <v>2.7813573883161524E-2</v>
      </c>
      <c r="P115" s="148">
        <f t="shared" si="7"/>
        <v>2.4762123122778812E-2</v>
      </c>
      <c r="Q115" s="148">
        <f t="shared" si="8"/>
        <v>2.1656674415759136E-2</v>
      </c>
      <c r="R115" s="147"/>
      <c r="S115" s="278"/>
      <c r="T115" s="148">
        <f t="shared" si="9"/>
        <v>1.0136190548561741E-2</v>
      </c>
      <c r="U115" s="148">
        <f t="shared" si="10"/>
        <v>7.1372217422884798E-3</v>
      </c>
      <c r="V115" s="163">
        <f t="shared" si="11"/>
        <v>4.0851837009916458E-3</v>
      </c>
      <c r="W115" s="191"/>
    </row>
    <row r="116" spans="2:23" ht="15" customHeight="1" x14ac:dyDescent="0.25">
      <c r="B116" s="192">
        <v>2059</v>
      </c>
      <c r="C116" s="193"/>
      <c r="D116" s="195"/>
      <c r="E116" s="311">
        <v>118044</v>
      </c>
      <c r="F116" s="326">
        <v>109920</v>
      </c>
      <c r="G116" s="326">
        <v>102372</v>
      </c>
      <c r="H116" s="327"/>
      <c r="I116" s="328"/>
      <c r="J116" s="326">
        <f>E116*Prix!E$73/Prix!E116</f>
        <v>54216.932443360478</v>
      </c>
      <c r="K116" s="326">
        <f>F116*Prix!F$73/Prix!F116</f>
        <v>50485.625818967375</v>
      </c>
      <c r="L116" s="326">
        <f>G116*Prix!G$73/Prix!G116</f>
        <v>47018.872692315577</v>
      </c>
      <c r="M116" s="147"/>
      <c r="N116" s="278"/>
      <c r="O116" s="148">
        <f t="shared" si="6"/>
        <v>2.7792289206979515E-2</v>
      </c>
      <c r="P116" s="148">
        <f t="shared" si="7"/>
        <v>2.4723123391878321E-2</v>
      </c>
      <c r="Q116" s="148">
        <f t="shared" si="8"/>
        <v>2.1676646706586755E-2</v>
      </c>
      <c r="R116" s="147"/>
      <c r="S116" s="278"/>
      <c r="T116" s="148">
        <f t="shared" si="9"/>
        <v>1.0115271947890969E-2</v>
      </c>
      <c r="U116" s="148">
        <f t="shared" si="10"/>
        <v>7.0988927684307868E-3</v>
      </c>
      <c r="V116" s="163">
        <f t="shared" si="11"/>
        <v>4.1048124880460612E-3</v>
      </c>
      <c r="W116" s="191"/>
    </row>
    <row r="117" spans="2:23" ht="15" customHeight="1" x14ac:dyDescent="0.25">
      <c r="B117" s="192">
        <v>2060</v>
      </c>
      <c r="C117" s="193"/>
      <c r="D117" s="195"/>
      <c r="E117" s="311">
        <v>121320</v>
      </c>
      <c r="F117" s="326">
        <v>112632</v>
      </c>
      <c r="G117" s="326">
        <v>104592</v>
      </c>
      <c r="H117" s="327"/>
      <c r="I117" s="328"/>
      <c r="J117" s="326">
        <f>E117*Prix!E$73/Prix!E117</f>
        <v>54763.224041045905</v>
      </c>
      <c r="K117" s="326">
        <f>F117*Prix!F$73/Prix!F117</f>
        <v>50841.505524159926</v>
      </c>
      <c r="L117" s="326">
        <f>G117*Prix!G$73/Prix!G117</f>
        <v>47212.290874555496</v>
      </c>
      <c r="M117" s="147"/>
      <c r="N117" s="278"/>
      <c r="O117" s="148">
        <f t="shared" si="6"/>
        <v>2.7752363525465062E-2</v>
      </c>
      <c r="P117" s="148">
        <f t="shared" si="7"/>
        <v>2.4672489082969484E-2</v>
      </c>
      <c r="Q117" s="148">
        <f t="shared" si="8"/>
        <v>2.1685617160942527E-2</v>
      </c>
      <c r="R117" s="147"/>
      <c r="S117" s="278"/>
      <c r="T117" s="148">
        <f t="shared" si="9"/>
        <v>1.0076032948860281E-2</v>
      </c>
      <c r="U117" s="148">
        <f t="shared" si="10"/>
        <v>7.049129319871561E-3</v>
      </c>
      <c r="V117" s="163">
        <f t="shared" si="11"/>
        <v>4.1136286594027904E-3</v>
      </c>
      <c r="W117" s="191"/>
    </row>
    <row r="118" spans="2:23" ht="15" customHeight="1" x14ac:dyDescent="0.25">
      <c r="B118" s="192">
        <v>2061</v>
      </c>
      <c r="C118" s="193"/>
      <c r="D118" s="195"/>
      <c r="E118" s="311">
        <v>124692</v>
      </c>
      <c r="F118" s="326">
        <v>115416</v>
      </c>
      <c r="G118" s="326">
        <v>106860</v>
      </c>
      <c r="H118" s="327"/>
      <c r="I118" s="328"/>
      <c r="J118" s="326">
        <f>E118*Prix!E$73/Prix!E118</f>
        <v>55317.275182866397</v>
      </c>
      <c r="K118" s="326">
        <f>F118*Prix!F$73/Prix!F118</f>
        <v>51202.151160505149</v>
      </c>
      <c r="L118" s="326">
        <f>G118*Prix!G$73/Prix!G118</f>
        <v>47406.441680629898</v>
      </c>
      <c r="M118" s="147"/>
      <c r="N118" s="278"/>
      <c r="O118" s="148">
        <f t="shared" si="6"/>
        <v>2.7794263105835881E-2</v>
      </c>
      <c r="P118" s="148">
        <f t="shared" si="7"/>
        <v>2.47176646068612E-2</v>
      </c>
      <c r="Q118" s="148">
        <f t="shared" si="8"/>
        <v>2.1684258834327563E-2</v>
      </c>
      <c r="R118" s="147"/>
      <c r="S118" s="278"/>
      <c r="T118" s="148">
        <f t="shared" si="9"/>
        <v>1.0117211897627154E-2</v>
      </c>
      <c r="U118" s="148">
        <f t="shared" si="10"/>
        <v>7.0935278691510728E-3</v>
      </c>
      <c r="V118" s="163">
        <f t="shared" si="11"/>
        <v>4.112293694670921E-3</v>
      </c>
    </row>
    <row r="119" spans="2:23" ht="15" customHeight="1" x14ac:dyDescent="0.25">
      <c r="B119" s="192">
        <v>2062</v>
      </c>
      <c r="C119" s="193"/>
      <c r="D119" s="195"/>
      <c r="E119" s="311">
        <v>128148</v>
      </c>
      <c r="F119" s="326">
        <v>118272</v>
      </c>
      <c r="G119" s="326">
        <v>109176</v>
      </c>
      <c r="H119" s="327"/>
      <c r="I119" s="328"/>
      <c r="J119" s="326">
        <f>E119*Prix!E$73/Prix!E119</f>
        <v>55872.692861719093</v>
      </c>
      <c r="K119" s="326">
        <f>F119*Prix!F$73/Prix!F119</f>
        <v>51566.744156297718</v>
      </c>
      <c r="L119" s="326">
        <f>G119*Prix!G$73/Prix!G119</f>
        <v>47600.8764543422</v>
      </c>
      <c r="M119" s="147"/>
      <c r="N119" s="278"/>
      <c r="O119" s="148">
        <f t="shared" si="6"/>
        <v>2.7716292945818566E-2</v>
      </c>
      <c r="P119" s="148">
        <f t="shared" si="7"/>
        <v>2.4745269286754024E-2</v>
      </c>
      <c r="Q119" s="148">
        <f t="shared" si="8"/>
        <v>2.1673217293655345E-2</v>
      </c>
      <c r="R119" s="147"/>
      <c r="S119" s="278"/>
      <c r="T119" s="148">
        <f t="shared" si="9"/>
        <v>1.0040582747733229E-2</v>
      </c>
      <c r="U119" s="148">
        <f t="shared" si="10"/>
        <v>7.1206577756794953E-3</v>
      </c>
      <c r="V119" s="163">
        <f t="shared" si="11"/>
        <v>4.1014420576466204E-3</v>
      </c>
    </row>
    <row r="120" spans="2:23" ht="15" customHeight="1" x14ac:dyDescent="0.25">
      <c r="B120" s="192">
        <v>2063</v>
      </c>
      <c r="C120" s="193"/>
      <c r="D120" s="195"/>
      <c r="E120" s="311">
        <v>131700</v>
      </c>
      <c r="F120" s="326">
        <v>121188</v>
      </c>
      <c r="G120" s="326">
        <v>111540</v>
      </c>
      <c r="H120" s="327"/>
      <c r="I120" s="328"/>
      <c r="J120" s="326">
        <f>E120*Prix!E$73/Prix!E120</f>
        <v>56433.778310907277</v>
      </c>
      <c r="K120" s="326">
        <f>F120*Prix!F$73/Prix!F120</f>
        <v>51929.360105863569</v>
      </c>
      <c r="L120" s="326">
        <f>G120*Prix!G$73/Prix!G120</f>
        <v>47795.168054659065</v>
      </c>
      <c r="M120" s="147"/>
      <c r="N120" s="278"/>
      <c r="O120" s="148">
        <f t="shared" si="6"/>
        <v>2.7717951119018647E-2</v>
      </c>
      <c r="P120" s="148">
        <f t="shared" si="7"/>
        <v>2.4655032467532534E-2</v>
      </c>
      <c r="Q120" s="148">
        <f t="shared" si="8"/>
        <v>2.1653110573752521E-2</v>
      </c>
      <c r="R120" s="147"/>
      <c r="S120" s="278"/>
      <c r="T120" s="148">
        <f t="shared" si="9"/>
        <v>1.0042212401983663E-2</v>
      </c>
      <c r="U120" s="148">
        <f t="shared" si="10"/>
        <v>7.0319729410639464E-3</v>
      </c>
      <c r="V120" s="163">
        <f t="shared" si="11"/>
        <v>4.0816811535651087E-3</v>
      </c>
    </row>
    <row r="121" spans="2:23" ht="15" customHeight="1" x14ac:dyDescent="0.25">
      <c r="B121" s="192">
        <v>2064</v>
      </c>
      <c r="C121" s="193"/>
      <c r="D121" s="195"/>
      <c r="E121" s="311">
        <v>135348</v>
      </c>
      <c r="F121" s="326">
        <v>124176</v>
      </c>
      <c r="G121" s="326">
        <v>113952</v>
      </c>
      <c r="H121" s="327"/>
      <c r="I121" s="328"/>
      <c r="J121" s="326">
        <f>E121*Prix!E$73/Prix!E121</f>
        <v>56999.464771395629</v>
      </c>
      <c r="K121" s="326">
        <f>F121*Prix!F$73/Prix!F121</f>
        <v>52294.570569589683</v>
      </c>
      <c r="L121" s="326">
        <f>G121*Prix!G$73/Prix!G121</f>
        <v>47988.910140010012</v>
      </c>
      <c r="M121" s="147"/>
      <c r="N121" s="278"/>
      <c r="O121" s="148">
        <f t="shared" si="6"/>
        <v>2.769931662870162E-2</v>
      </c>
      <c r="P121" s="148">
        <f t="shared" si="7"/>
        <v>2.4655906525398619E-2</v>
      </c>
      <c r="Q121" s="148">
        <f t="shared" si="8"/>
        <v>2.1624529316837116E-2</v>
      </c>
      <c r="R121" s="147"/>
      <c r="S121" s="278"/>
      <c r="T121" s="148">
        <f t="shared" si="9"/>
        <v>1.0023898406586351E-2</v>
      </c>
      <c r="U121" s="148">
        <f t="shared" si="10"/>
        <v>7.0328319659935801E-3</v>
      </c>
      <c r="V121" s="163">
        <f t="shared" si="11"/>
        <v>4.0535914661787853E-3</v>
      </c>
    </row>
    <row r="122" spans="2:23" ht="15" customHeight="1" x14ac:dyDescent="0.25">
      <c r="B122" s="192">
        <v>2065</v>
      </c>
      <c r="C122" s="193"/>
      <c r="D122" s="195"/>
      <c r="E122" s="311">
        <v>139104</v>
      </c>
      <c r="F122" s="326">
        <v>127236</v>
      </c>
      <c r="G122" s="326">
        <v>116412</v>
      </c>
      <c r="H122" s="327"/>
      <c r="I122" s="328"/>
      <c r="J122" s="326">
        <f>E122*Prix!E$73/Prix!E122</f>
        <v>57573.699345592395</v>
      </c>
      <c r="K122" s="326">
        <f>F122*Prix!F$73/Prix!F122</f>
        <v>52661.657536345425</v>
      </c>
      <c r="L122" s="326">
        <f>G122*Prix!G$73/Prix!G122</f>
        <v>48181.716472704611</v>
      </c>
      <c r="M122" s="147"/>
      <c r="N122" s="278"/>
      <c r="O122" s="148">
        <f t="shared" si="6"/>
        <v>2.7750687117652273E-2</v>
      </c>
      <c r="P122" s="148">
        <f t="shared" si="7"/>
        <v>2.4642442984151636E-2</v>
      </c>
      <c r="Q122" s="148">
        <f t="shared" si="8"/>
        <v>2.1588037068239307E-2</v>
      </c>
      <c r="R122" s="147"/>
      <c r="S122" s="278"/>
      <c r="T122" s="148">
        <f t="shared" si="9"/>
        <v>1.0074385373613826E-2</v>
      </c>
      <c r="U122" s="148">
        <f t="shared" si="10"/>
        <v>7.0195999844238077E-3</v>
      </c>
      <c r="V122" s="163">
        <f t="shared" si="11"/>
        <v>4.0177268483923001E-3</v>
      </c>
    </row>
    <row r="123" spans="2:23" ht="15" customHeight="1" x14ac:dyDescent="0.25">
      <c r="B123" s="192">
        <v>2066</v>
      </c>
      <c r="C123" s="193"/>
      <c r="D123" s="195"/>
      <c r="E123" s="311">
        <v>142956</v>
      </c>
      <c r="F123" s="326">
        <v>130368</v>
      </c>
      <c r="G123" s="326">
        <v>118932</v>
      </c>
      <c r="H123" s="327"/>
      <c r="I123" s="328"/>
      <c r="J123" s="326">
        <f>E123*Prix!E$73/Prix!E123</f>
        <v>58150.37061093071</v>
      </c>
      <c r="K123" s="326">
        <f>F123*Prix!F$73/Prix!F123</f>
        <v>53029.935895001363</v>
      </c>
      <c r="L123" s="326">
        <f>G123*Prix!G$73/Prix!G123</f>
        <v>48378.101496259071</v>
      </c>
      <c r="M123" s="147"/>
      <c r="N123" s="278"/>
      <c r="O123" s="148">
        <f t="shared" si="6"/>
        <v>2.7691511387163636E-2</v>
      </c>
      <c r="P123" s="148">
        <f t="shared" si="7"/>
        <v>2.4615674809016275E-2</v>
      </c>
      <c r="Q123" s="148">
        <f t="shared" si="8"/>
        <v>2.164725286052982E-2</v>
      </c>
      <c r="R123" s="147"/>
      <c r="S123" s="278"/>
      <c r="T123" s="148">
        <f t="shared" si="9"/>
        <v>1.0016227407531719E-2</v>
      </c>
      <c r="U123" s="148">
        <f t="shared" si="10"/>
        <v>6.9932921955935257E-3</v>
      </c>
      <c r="V123" s="163">
        <f t="shared" si="11"/>
        <v>4.0759241872529994E-3</v>
      </c>
    </row>
    <row r="124" spans="2:23" ht="15" customHeight="1" x14ac:dyDescent="0.25">
      <c r="B124" s="192">
        <v>2067</v>
      </c>
      <c r="C124" s="193"/>
      <c r="D124" s="195"/>
      <c r="E124" s="311">
        <v>146916</v>
      </c>
      <c r="F124" s="326">
        <v>133584</v>
      </c>
      <c r="G124" s="326">
        <v>121500</v>
      </c>
      <c r="H124" s="327"/>
      <c r="I124" s="328"/>
      <c r="J124" s="326">
        <f>E124*Prix!E$73/Prix!E124</f>
        <v>58733.350566350069</v>
      </c>
      <c r="K124" s="326">
        <f>F124*Prix!F$73/Prix!F124</f>
        <v>53403.549661407254</v>
      </c>
      <c r="L124" s="326">
        <f>G124*Prix!G$73/Prix!G124</f>
        <v>48572.668013092742</v>
      </c>
      <c r="M124" s="147"/>
      <c r="N124" s="278"/>
      <c r="O124" s="148">
        <f t="shared" si="6"/>
        <v>2.7700831024930705E-2</v>
      </c>
      <c r="P124" s="148">
        <f t="shared" si="7"/>
        <v>2.4668630338733344E-2</v>
      </c>
      <c r="Q124" s="148">
        <f t="shared" si="8"/>
        <v>2.1592170315810622E-2</v>
      </c>
      <c r="R124" s="147"/>
      <c r="S124" s="278"/>
      <c r="T124" s="148">
        <f t="shared" si="9"/>
        <v>1.0025386756688626E-2</v>
      </c>
      <c r="U124" s="148">
        <f t="shared" si="10"/>
        <v>7.0453369422440737E-3</v>
      </c>
      <c r="V124" s="163">
        <f t="shared" si="11"/>
        <v>4.0217890081675201E-3</v>
      </c>
    </row>
    <row r="125" spans="2:23" ht="15" customHeight="1" x14ac:dyDescent="0.25">
      <c r="B125" s="192">
        <v>2068</v>
      </c>
      <c r="C125" s="193"/>
      <c r="D125" s="195"/>
      <c r="E125" s="311">
        <v>150984</v>
      </c>
      <c r="F125" s="326">
        <v>136872</v>
      </c>
      <c r="G125" s="326">
        <v>124116</v>
      </c>
      <c r="H125" s="327"/>
      <c r="I125" s="328"/>
      <c r="J125" s="326">
        <f>E125*Prix!E$73/Prix!E125</f>
        <v>59321.509042689511</v>
      </c>
      <c r="K125" s="326">
        <f>F125*Prix!F$73/Prix!F125</f>
        <v>53776.914015332746</v>
      </c>
      <c r="L125" s="326">
        <f>G125*Prix!G$73/Prix!G125</f>
        <v>48765.090448937975</v>
      </c>
      <c r="M125" s="147"/>
      <c r="N125" s="278"/>
      <c r="O125" s="148">
        <f t="shared" si="6"/>
        <v>2.7689291840235164E-2</v>
      </c>
      <c r="P125" s="148">
        <f t="shared" si="7"/>
        <v>2.4613726194753882E-2</v>
      </c>
      <c r="Q125" s="148">
        <f t="shared" si="8"/>
        <v>2.1530864197530919E-2</v>
      </c>
      <c r="R125" s="147"/>
      <c r="S125" s="278"/>
      <c r="T125" s="148">
        <f t="shared" si="9"/>
        <v>1.0014046034629187E-2</v>
      </c>
      <c r="U125" s="148">
        <f t="shared" si="10"/>
        <v>6.9913770955811749E-3</v>
      </c>
      <c r="V125" s="163">
        <f t="shared" si="11"/>
        <v>3.9615372948704763E-3</v>
      </c>
    </row>
    <row r="126" spans="2:23" ht="15" customHeight="1" x14ac:dyDescent="0.25">
      <c r="B126" s="192">
        <v>2069</v>
      </c>
      <c r="C126" s="193"/>
      <c r="D126" s="195"/>
      <c r="E126" s="326">
        <v>155160</v>
      </c>
      <c r="F126" s="326">
        <v>140244</v>
      </c>
      <c r="G126" s="326">
        <v>126792</v>
      </c>
      <c r="H126" s="327"/>
      <c r="I126" s="328"/>
      <c r="J126" s="326">
        <f>E126*Prix!E$73/Prix!E126</f>
        <v>59913.765651877031</v>
      </c>
      <c r="K126" s="326">
        <f>F126*Prix!F$73/Prix!F126</f>
        <v>54154.074182017546</v>
      </c>
      <c r="L126" s="326">
        <f>G126*Prix!G$73/Prix!G126</f>
        <v>48959.694344758907</v>
      </c>
      <c r="M126" s="147"/>
      <c r="N126" s="278"/>
      <c r="O126" s="148">
        <f t="shared" si="6"/>
        <v>2.7658559847401065E-2</v>
      </c>
      <c r="P126" s="148">
        <f t="shared" si="7"/>
        <v>2.4636156408907484E-2</v>
      </c>
      <c r="Q126" s="148">
        <f t="shared" si="8"/>
        <v>2.1560475684037517E-2</v>
      </c>
      <c r="R126" s="147"/>
      <c r="S126" s="278"/>
      <c r="T126" s="148">
        <f t="shared" si="9"/>
        <v>9.9838426018683535E-3</v>
      </c>
      <c r="U126" s="148">
        <f t="shared" si="10"/>
        <v>7.0134215320958315E-3</v>
      </c>
      <c r="V126" s="163">
        <f t="shared" si="11"/>
        <v>3.9906394929114519E-3</v>
      </c>
    </row>
    <row r="127" spans="2:23" ht="15" customHeight="1" thickBot="1" x14ac:dyDescent="0.3">
      <c r="B127" s="197">
        <v>2070</v>
      </c>
      <c r="C127" s="194"/>
      <c r="D127" s="196"/>
      <c r="E127" s="329">
        <v>159456</v>
      </c>
      <c r="F127" s="329">
        <v>143700</v>
      </c>
      <c r="G127" s="329">
        <v>129528</v>
      </c>
      <c r="H127" s="330"/>
      <c r="I127" s="331"/>
      <c r="J127" s="329">
        <f>E127*Prix!E$73/Prix!E127</f>
        <v>60513.642195997112</v>
      </c>
      <c r="K127" s="329">
        <f>F127*Prix!F$73/Prix!F127</f>
        <v>54534.231283644302</v>
      </c>
      <c r="L127" s="329">
        <f>G127*Prix!G$73/Prix!G127</f>
        <v>49155.949267278207</v>
      </c>
      <c r="M127" s="150"/>
      <c r="N127" s="279"/>
      <c r="O127" s="151">
        <f t="shared" si="6"/>
        <v>2.7687548337200329E-2</v>
      </c>
      <c r="P127" s="151">
        <f t="shared" si="7"/>
        <v>2.4642765465902272E-2</v>
      </c>
      <c r="Q127" s="151">
        <f t="shared" si="8"/>
        <v>2.1578648495173214E-2</v>
      </c>
      <c r="R127" s="150"/>
      <c r="S127" s="279"/>
      <c r="T127" s="151">
        <f t="shared" si="9"/>
        <v>1.0012332518132938E-2</v>
      </c>
      <c r="U127" s="151">
        <f t="shared" si="10"/>
        <v>7.0199169198057465E-3</v>
      </c>
      <c r="V127" s="164">
        <f t="shared" si="11"/>
        <v>4.0084997495559715E-3</v>
      </c>
    </row>
    <row r="128" spans="2:23" x14ac:dyDescent="0.25">
      <c r="B128" s="198"/>
    </row>
    <row r="129" spans="2:2" x14ac:dyDescent="0.25">
      <c r="B129" s="198"/>
    </row>
    <row r="130" spans="2:2" x14ac:dyDescent="0.25">
      <c r="B130" s="198"/>
    </row>
    <row r="131" spans="2:2" x14ac:dyDescent="0.25">
      <c r="B131" s="198"/>
    </row>
    <row r="132" spans="2:2" x14ac:dyDescent="0.25">
      <c r="B132" s="198"/>
    </row>
    <row r="133" spans="2:2" x14ac:dyDescent="0.25">
      <c r="B133" s="198"/>
    </row>
    <row r="134" spans="2:2" x14ac:dyDescent="0.25">
      <c r="B134" s="198"/>
    </row>
    <row r="135" spans="2:2" x14ac:dyDescent="0.25">
      <c r="B135" s="198"/>
    </row>
    <row r="136" spans="2:2" x14ac:dyDescent="0.25">
      <c r="B136" s="198"/>
    </row>
    <row r="137" spans="2:2" x14ac:dyDescent="0.25">
      <c r="B137" s="198"/>
    </row>
    <row r="138" spans="2:2" x14ac:dyDescent="0.25">
      <c r="B138" s="198"/>
    </row>
    <row r="139" spans="2:2" x14ac:dyDescent="0.25">
      <c r="B139" s="198"/>
    </row>
    <row r="140" spans="2:2" x14ac:dyDescent="0.25">
      <c r="B140" s="198"/>
    </row>
    <row r="141" spans="2:2" x14ac:dyDescent="0.25">
      <c r="B141" s="198"/>
    </row>
    <row r="142" spans="2:2" x14ac:dyDescent="0.25">
      <c r="B142" s="198"/>
    </row>
  </sheetData>
  <mergeCells count="5">
    <mergeCell ref="B4:B5"/>
    <mergeCell ref="C4:G4"/>
    <mergeCell ref="H4:L4"/>
    <mergeCell ref="M4:Q4"/>
    <mergeCell ref="R4:V4"/>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P172"/>
  <sheetViews>
    <sheetView topLeftCell="A73" workbookViewId="0">
      <selection activeCell="D72" sqref="D72"/>
    </sheetView>
  </sheetViews>
  <sheetFormatPr baseColWidth="10" defaultColWidth="10.85546875" defaultRowHeight="15" x14ac:dyDescent="0.25"/>
  <cols>
    <col min="1" max="1" width="3.140625" style="64" customWidth="1"/>
    <col min="2" max="2" width="10.85546875" style="64"/>
    <col min="3" max="12" width="18.140625" style="64" customWidth="1"/>
    <col min="13" max="13" width="10.85546875" style="64"/>
    <col min="14" max="14" width="20.42578125" style="64" bestFit="1" customWidth="1"/>
    <col min="15" max="16384" width="10.85546875" style="64"/>
  </cols>
  <sheetData>
    <row r="1" spans="2:13" ht="23.25" x14ac:dyDescent="0.35">
      <c r="B1" s="89" t="s">
        <v>15</v>
      </c>
    </row>
    <row r="2" spans="2:13" x14ac:dyDescent="0.25">
      <c r="B2" s="64" t="s">
        <v>62</v>
      </c>
    </row>
    <row r="3" spans="2:13" ht="15.75" thickBot="1" x14ac:dyDescent="0.3"/>
    <row r="4" spans="2:13" ht="22.5" customHeight="1" x14ac:dyDescent="0.25">
      <c r="B4" s="438" t="s">
        <v>0</v>
      </c>
      <c r="C4" s="422" t="s">
        <v>13</v>
      </c>
      <c r="D4" s="423"/>
      <c r="E4" s="423"/>
      <c r="F4" s="423"/>
      <c r="G4" s="425"/>
      <c r="H4" s="426" t="s">
        <v>14</v>
      </c>
      <c r="I4" s="440"/>
      <c r="J4" s="440"/>
      <c r="K4" s="440"/>
      <c r="L4" s="441"/>
    </row>
    <row r="5" spans="2:13" ht="36.75" customHeight="1" thickBot="1" x14ac:dyDescent="0.3">
      <c r="B5" s="439"/>
      <c r="C5" s="61"/>
      <c r="D5" s="62" t="str">
        <f>TI_SMPT_CNRACL!I5</f>
        <v>Sc_0,7% CSR</v>
      </c>
      <c r="E5" s="62" t="s">
        <v>9</v>
      </c>
      <c r="F5" s="200" t="s">
        <v>76</v>
      </c>
      <c r="G5" s="63" t="s">
        <v>87</v>
      </c>
      <c r="H5" s="61"/>
      <c r="I5" s="62" t="str">
        <f>D5</f>
        <v>Sc_0,7% CSR</v>
      </c>
      <c r="J5" s="62" t="s">
        <v>9</v>
      </c>
      <c r="K5" s="200" t="s">
        <v>76</v>
      </c>
      <c r="L5" s="67" t="s">
        <v>87</v>
      </c>
    </row>
    <row r="6" spans="2:13" x14ac:dyDescent="0.25">
      <c r="B6" s="77">
        <v>1949</v>
      </c>
      <c r="C6" s="83"/>
      <c r="D6" s="68">
        <f>E6</f>
        <v>4.97</v>
      </c>
      <c r="E6" s="68">
        <v>4.97</v>
      </c>
      <c r="F6" s="68">
        <v>4.97</v>
      </c>
      <c r="G6" s="84">
        <v>4.97</v>
      </c>
      <c r="H6" s="80"/>
      <c r="I6" s="69"/>
      <c r="J6" s="69"/>
      <c r="K6" s="69"/>
      <c r="L6" s="70"/>
    </row>
    <row r="7" spans="2:13" x14ac:dyDescent="0.25">
      <c r="B7" s="78">
        <v>1950</v>
      </c>
      <c r="C7" s="85"/>
      <c r="D7" s="71">
        <f t="shared" ref="D7:D70" si="0">E7</f>
        <v>5.47</v>
      </c>
      <c r="E7" s="71">
        <v>5.47</v>
      </c>
      <c r="F7" s="71">
        <v>5.47</v>
      </c>
      <c r="G7" s="86">
        <v>5.47</v>
      </c>
      <c r="H7" s="81"/>
      <c r="I7" s="72">
        <f>J7</f>
        <v>0.10060362173038229</v>
      </c>
      <c r="J7" s="72">
        <f>E7/E6-1</f>
        <v>0.10060362173038229</v>
      </c>
      <c r="K7" s="72">
        <f t="shared" ref="K7:K70" si="1">F7/F6-1</f>
        <v>0.10060362173038229</v>
      </c>
      <c r="L7" s="73">
        <f t="shared" ref="L7:L70" si="2">G7/G6-1</f>
        <v>0.10060362173038229</v>
      </c>
      <c r="M7" s="65"/>
    </row>
    <row r="8" spans="2:13" x14ac:dyDescent="0.25">
      <c r="B8" s="78">
        <v>1951</v>
      </c>
      <c r="C8" s="85"/>
      <c r="D8" s="71">
        <f t="shared" si="0"/>
        <v>6.35</v>
      </c>
      <c r="E8" s="71">
        <v>6.35</v>
      </c>
      <c r="F8" s="71">
        <v>6.35</v>
      </c>
      <c r="G8" s="86">
        <v>6.35</v>
      </c>
      <c r="H8" s="81"/>
      <c r="I8" s="72">
        <f t="shared" ref="I8:I71" si="3">J8</f>
        <v>0.16087751371115178</v>
      </c>
      <c r="J8" s="72">
        <f t="shared" ref="J8:J71" si="4">E8/E7-1</f>
        <v>0.16087751371115178</v>
      </c>
      <c r="K8" s="72">
        <f t="shared" si="1"/>
        <v>0.16087751371115178</v>
      </c>
      <c r="L8" s="73">
        <f t="shared" si="2"/>
        <v>0.16087751371115178</v>
      </c>
    </row>
    <row r="9" spans="2:13" x14ac:dyDescent="0.25">
      <c r="B9" s="78">
        <v>1952</v>
      </c>
      <c r="C9" s="85"/>
      <c r="D9" s="71">
        <f t="shared" si="0"/>
        <v>7.11</v>
      </c>
      <c r="E9" s="71">
        <v>7.11</v>
      </c>
      <c r="F9" s="71">
        <v>7.11</v>
      </c>
      <c r="G9" s="86">
        <v>7.11</v>
      </c>
      <c r="H9" s="81"/>
      <c r="I9" s="72">
        <f t="shared" si="3"/>
        <v>0.11968503937007879</v>
      </c>
      <c r="J9" s="72">
        <f t="shared" si="4"/>
        <v>0.11968503937007879</v>
      </c>
      <c r="K9" s="72">
        <f t="shared" si="1"/>
        <v>0.11968503937007879</v>
      </c>
      <c r="L9" s="73">
        <f t="shared" si="2"/>
        <v>0.11968503937007879</v>
      </c>
    </row>
    <row r="10" spans="2:13" x14ac:dyDescent="0.25">
      <c r="B10" s="78">
        <v>1953</v>
      </c>
      <c r="C10" s="85"/>
      <c r="D10" s="71">
        <f t="shared" si="0"/>
        <v>6.99</v>
      </c>
      <c r="E10" s="71">
        <v>6.99</v>
      </c>
      <c r="F10" s="71">
        <v>6.99</v>
      </c>
      <c r="G10" s="86">
        <v>6.99</v>
      </c>
      <c r="H10" s="81"/>
      <c r="I10" s="72">
        <f t="shared" si="3"/>
        <v>-1.6877637130801704E-2</v>
      </c>
      <c r="J10" s="72">
        <f t="shared" si="4"/>
        <v>-1.6877637130801704E-2</v>
      </c>
      <c r="K10" s="72">
        <f t="shared" si="1"/>
        <v>-1.6877637130801704E-2</v>
      </c>
      <c r="L10" s="73">
        <f t="shared" si="2"/>
        <v>-1.6877637130801704E-2</v>
      </c>
    </row>
    <row r="11" spans="2:13" x14ac:dyDescent="0.25">
      <c r="B11" s="78">
        <v>1954</v>
      </c>
      <c r="C11" s="85"/>
      <c r="D11" s="71">
        <f t="shared" si="0"/>
        <v>7.02</v>
      </c>
      <c r="E11" s="71">
        <v>7.02</v>
      </c>
      <c r="F11" s="71">
        <v>7.02</v>
      </c>
      <c r="G11" s="86">
        <v>7.02</v>
      </c>
      <c r="H11" s="81"/>
      <c r="I11" s="72">
        <f t="shared" si="3"/>
        <v>4.2918454935620964E-3</v>
      </c>
      <c r="J11" s="72">
        <f t="shared" si="4"/>
        <v>4.2918454935620964E-3</v>
      </c>
      <c r="K11" s="72">
        <f t="shared" si="1"/>
        <v>4.2918454935620964E-3</v>
      </c>
      <c r="L11" s="73">
        <f t="shared" si="2"/>
        <v>4.2918454935620964E-3</v>
      </c>
    </row>
    <row r="12" spans="2:13" x14ac:dyDescent="0.25">
      <c r="B12" s="78">
        <v>1955</v>
      </c>
      <c r="C12" s="85"/>
      <c r="D12" s="71">
        <f t="shared" si="0"/>
        <v>7.09</v>
      </c>
      <c r="E12" s="71">
        <v>7.09</v>
      </c>
      <c r="F12" s="71">
        <v>7.09</v>
      </c>
      <c r="G12" s="86">
        <v>7.09</v>
      </c>
      <c r="H12" s="81"/>
      <c r="I12" s="72">
        <f t="shared" si="3"/>
        <v>9.9715099715100841E-3</v>
      </c>
      <c r="J12" s="72">
        <f t="shared" si="4"/>
        <v>9.9715099715100841E-3</v>
      </c>
      <c r="K12" s="72">
        <f t="shared" si="1"/>
        <v>9.9715099715100841E-3</v>
      </c>
      <c r="L12" s="73">
        <f t="shared" si="2"/>
        <v>9.9715099715100841E-3</v>
      </c>
    </row>
    <row r="13" spans="2:13" x14ac:dyDescent="0.25">
      <c r="B13" s="78">
        <v>1956</v>
      </c>
      <c r="C13" s="85"/>
      <c r="D13" s="71">
        <f t="shared" si="0"/>
        <v>7.38</v>
      </c>
      <c r="E13" s="71">
        <v>7.38</v>
      </c>
      <c r="F13" s="71">
        <v>7.38</v>
      </c>
      <c r="G13" s="86">
        <v>7.38</v>
      </c>
      <c r="H13" s="81"/>
      <c r="I13" s="72">
        <f t="shared" si="3"/>
        <v>4.0902679830747468E-2</v>
      </c>
      <c r="J13" s="72">
        <f t="shared" si="4"/>
        <v>4.0902679830747468E-2</v>
      </c>
      <c r="K13" s="72">
        <f t="shared" si="1"/>
        <v>4.0902679830747468E-2</v>
      </c>
      <c r="L13" s="73">
        <f t="shared" si="2"/>
        <v>4.0902679830747468E-2</v>
      </c>
    </row>
    <row r="14" spans="2:13" x14ac:dyDescent="0.25">
      <c r="B14" s="78">
        <v>1957</v>
      </c>
      <c r="C14" s="85"/>
      <c r="D14" s="71">
        <f t="shared" si="0"/>
        <v>7.61</v>
      </c>
      <c r="E14" s="71">
        <v>7.61</v>
      </c>
      <c r="F14" s="71">
        <v>7.61</v>
      </c>
      <c r="G14" s="86">
        <v>7.61</v>
      </c>
      <c r="H14" s="81"/>
      <c r="I14" s="72">
        <f t="shared" si="3"/>
        <v>3.1165311653116534E-2</v>
      </c>
      <c r="J14" s="72">
        <f t="shared" si="4"/>
        <v>3.1165311653116534E-2</v>
      </c>
      <c r="K14" s="72">
        <f t="shared" si="1"/>
        <v>3.1165311653116534E-2</v>
      </c>
      <c r="L14" s="73">
        <f t="shared" si="2"/>
        <v>3.1165311653116534E-2</v>
      </c>
    </row>
    <row r="15" spans="2:13" x14ac:dyDescent="0.25">
      <c r="B15" s="78">
        <v>1958</v>
      </c>
      <c r="C15" s="85"/>
      <c r="D15" s="71">
        <f t="shared" si="0"/>
        <v>8.75</v>
      </c>
      <c r="E15" s="71">
        <v>8.75</v>
      </c>
      <c r="F15" s="71">
        <v>8.75</v>
      </c>
      <c r="G15" s="86">
        <v>8.75</v>
      </c>
      <c r="H15" s="81"/>
      <c r="I15" s="72">
        <f t="shared" si="3"/>
        <v>0.14980289093298294</v>
      </c>
      <c r="J15" s="72">
        <f t="shared" si="4"/>
        <v>0.14980289093298294</v>
      </c>
      <c r="K15" s="72">
        <f t="shared" si="1"/>
        <v>0.14980289093298294</v>
      </c>
      <c r="L15" s="73">
        <f t="shared" si="2"/>
        <v>0.14980289093298294</v>
      </c>
    </row>
    <row r="16" spans="2:13" x14ac:dyDescent="0.25">
      <c r="B16" s="78">
        <v>1959</v>
      </c>
      <c r="C16" s="85"/>
      <c r="D16" s="71">
        <f t="shared" si="0"/>
        <v>9.2899999999999991</v>
      </c>
      <c r="E16" s="71">
        <v>9.2899999999999991</v>
      </c>
      <c r="F16" s="71">
        <v>9.2899999999999991</v>
      </c>
      <c r="G16" s="86">
        <v>9.2899999999999991</v>
      </c>
      <c r="H16" s="81"/>
      <c r="I16" s="72">
        <f t="shared" si="3"/>
        <v>6.171428571428561E-2</v>
      </c>
      <c r="J16" s="72">
        <f t="shared" si="4"/>
        <v>6.171428571428561E-2</v>
      </c>
      <c r="K16" s="72">
        <f t="shared" si="1"/>
        <v>6.171428571428561E-2</v>
      </c>
      <c r="L16" s="73">
        <f t="shared" si="2"/>
        <v>6.171428571428561E-2</v>
      </c>
    </row>
    <row r="17" spans="2:12" x14ac:dyDescent="0.25">
      <c r="B17" s="78">
        <v>1960</v>
      </c>
      <c r="C17" s="85"/>
      <c r="D17" s="71">
        <f t="shared" si="0"/>
        <v>9.6300000000000008</v>
      </c>
      <c r="E17" s="71">
        <v>9.6300000000000008</v>
      </c>
      <c r="F17" s="71">
        <v>9.6300000000000008</v>
      </c>
      <c r="G17" s="86">
        <v>9.6300000000000008</v>
      </c>
      <c r="H17" s="81"/>
      <c r="I17" s="72">
        <f t="shared" si="3"/>
        <v>3.6598493003229482E-2</v>
      </c>
      <c r="J17" s="72">
        <f t="shared" si="4"/>
        <v>3.6598493003229482E-2</v>
      </c>
      <c r="K17" s="72">
        <f t="shared" si="1"/>
        <v>3.6598493003229482E-2</v>
      </c>
      <c r="L17" s="73">
        <f t="shared" si="2"/>
        <v>3.6598493003229482E-2</v>
      </c>
    </row>
    <row r="18" spans="2:12" x14ac:dyDescent="0.25">
      <c r="B18" s="78">
        <v>1961</v>
      </c>
      <c r="C18" s="85"/>
      <c r="D18" s="71">
        <f t="shared" si="0"/>
        <v>9.9499999999999993</v>
      </c>
      <c r="E18" s="71">
        <v>9.9499999999999993</v>
      </c>
      <c r="F18" s="71">
        <v>9.9499999999999993</v>
      </c>
      <c r="G18" s="86">
        <v>9.9499999999999993</v>
      </c>
      <c r="H18" s="81"/>
      <c r="I18" s="72">
        <f t="shared" si="3"/>
        <v>3.3229491173416337E-2</v>
      </c>
      <c r="J18" s="72">
        <f t="shared" si="4"/>
        <v>3.3229491173416337E-2</v>
      </c>
      <c r="K18" s="72">
        <f t="shared" si="1"/>
        <v>3.3229491173416337E-2</v>
      </c>
      <c r="L18" s="73">
        <f t="shared" si="2"/>
        <v>3.3229491173416337E-2</v>
      </c>
    </row>
    <row r="19" spans="2:12" x14ac:dyDescent="0.25">
      <c r="B19" s="78">
        <v>1962</v>
      </c>
      <c r="C19" s="85"/>
      <c r="D19" s="71">
        <f t="shared" si="0"/>
        <v>10.42</v>
      </c>
      <c r="E19" s="71">
        <v>10.42</v>
      </c>
      <c r="F19" s="71">
        <v>10.42</v>
      </c>
      <c r="G19" s="86">
        <v>10.42</v>
      </c>
      <c r="H19" s="81"/>
      <c r="I19" s="72">
        <f t="shared" si="3"/>
        <v>4.7236180904522751E-2</v>
      </c>
      <c r="J19" s="72">
        <f t="shared" si="4"/>
        <v>4.7236180904522751E-2</v>
      </c>
      <c r="K19" s="72">
        <f t="shared" si="1"/>
        <v>4.7236180904522751E-2</v>
      </c>
      <c r="L19" s="73">
        <f t="shared" si="2"/>
        <v>4.7236180904522751E-2</v>
      </c>
    </row>
    <row r="20" spans="2:12" x14ac:dyDescent="0.25">
      <c r="B20" s="78">
        <v>1963</v>
      </c>
      <c r="C20" s="85"/>
      <c r="D20" s="71">
        <f t="shared" si="0"/>
        <v>10.92</v>
      </c>
      <c r="E20" s="71">
        <v>10.92</v>
      </c>
      <c r="F20" s="71">
        <v>10.92</v>
      </c>
      <c r="G20" s="86">
        <v>10.92</v>
      </c>
      <c r="H20" s="81"/>
      <c r="I20" s="72">
        <f t="shared" si="3"/>
        <v>4.7984644913627639E-2</v>
      </c>
      <c r="J20" s="72">
        <f t="shared" si="4"/>
        <v>4.7984644913627639E-2</v>
      </c>
      <c r="K20" s="72">
        <f t="shared" si="1"/>
        <v>4.7984644913627639E-2</v>
      </c>
      <c r="L20" s="73">
        <f t="shared" si="2"/>
        <v>4.7984644913627639E-2</v>
      </c>
    </row>
    <row r="21" spans="2:12" x14ac:dyDescent="0.25">
      <c r="B21" s="78">
        <v>1964</v>
      </c>
      <c r="C21" s="85"/>
      <c r="D21" s="71">
        <f t="shared" si="0"/>
        <v>11.3</v>
      </c>
      <c r="E21" s="71">
        <v>11.3</v>
      </c>
      <c r="F21" s="71">
        <v>11.3</v>
      </c>
      <c r="G21" s="86">
        <v>11.3</v>
      </c>
      <c r="H21" s="81"/>
      <c r="I21" s="72">
        <f t="shared" si="3"/>
        <v>3.4798534798534897E-2</v>
      </c>
      <c r="J21" s="72">
        <f t="shared" si="4"/>
        <v>3.4798534798534897E-2</v>
      </c>
      <c r="K21" s="72">
        <f t="shared" si="1"/>
        <v>3.4798534798534897E-2</v>
      </c>
      <c r="L21" s="73">
        <f t="shared" si="2"/>
        <v>3.4798534798534897E-2</v>
      </c>
    </row>
    <row r="22" spans="2:12" x14ac:dyDescent="0.25">
      <c r="B22" s="78">
        <v>1965</v>
      </c>
      <c r="C22" s="85"/>
      <c r="D22" s="71">
        <f t="shared" si="0"/>
        <v>11.58</v>
      </c>
      <c r="E22" s="71">
        <v>11.58</v>
      </c>
      <c r="F22" s="71">
        <v>11.58</v>
      </c>
      <c r="G22" s="86">
        <v>11.58</v>
      </c>
      <c r="H22" s="81"/>
      <c r="I22" s="72">
        <f t="shared" si="3"/>
        <v>2.4778761061946764E-2</v>
      </c>
      <c r="J22" s="72">
        <f t="shared" si="4"/>
        <v>2.4778761061946764E-2</v>
      </c>
      <c r="K22" s="72">
        <f t="shared" si="1"/>
        <v>2.4778761061946764E-2</v>
      </c>
      <c r="L22" s="73">
        <f t="shared" si="2"/>
        <v>2.4778761061946764E-2</v>
      </c>
    </row>
    <row r="23" spans="2:12" ht="15" customHeight="1" x14ac:dyDescent="0.25">
      <c r="B23" s="78">
        <v>1966</v>
      </c>
      <c r="C23" s="85"/>
      <c r="D23" s="71">
        <f t="shared" si="0"/>
        <v>11.89</v>
      </c>
      <c r="E23" s="71">
        <v>11.89</v>
      </c>
      <c r="F23" s="71">
        <v>11.89</v>
      </c>
      <c r="G23" s="86">
        <v>11.89</v>
      </c>
      <c r="H23" s="81"/>
      <c r="I23" s="72">
        <f t="shared" si="3"/>
        <v>2.6770293609671869E-2</v>
      </c>
      <c r="J23" s="72">
        <f t="shared" si="4"/>
        <v>2.6770293609671869E-2</v>
      </c>
      <c r="K23" s="72">
        <f t="shared" si="1"/>
        <v>2.6770293609671869E-2</v>
      </c>
      <c r="L23" s="73">
        <f t="shared" si="2"/>
        <v>2.6770293609671869E-2</v>
      </c>
    </row>
    <row r="24" spans="2:12" x14ac:dyDescent="0.25">
      <c r="B24" s="78">
        <v>1967</v>
      </c>
      <c r="C24" s="85"/>
      <c r="D24" s="71">
        <f t="shared" si="0"/>
        <v>12.22</v>
      </c>
      <c r="E24" s="71">
        <v>12.22</v>
      </c>
      <c r="F24" s="71">
        <v>12.22</v>
      </c>
      <c r="G24" s="86">
        <v>12.22</v>
      </c>
      <c r="H24" s="81"/>
      <c r="I24" s="72">
        <f t="shared" si="3"/>
        <v>2.7754415475189198E-2</v>
      </c>
      <c r="J24" s="72">
        <f t="shared" si="4"/>
        <v>2.7754415475189198E-2</v>
      </c>
      <c r="K24" s="72">
        <f t="shared" si="1"/>
        <v>2.7754415475189198E-2</v>
      </c>
      <c r="L24" s="73">
        <f t="shared" si="2"/>
        <v>2.7754415475189198E-2</v>
      </c>
    </row>
    <row r="25" spans="2:12" x14ac:dyDescent="0.25">
      <c r="B25" s="78">
        <v>1968</v>
      </c>
      <c r="C25" s="85"/>
      <c r="D25" s="71">
        <f t="shared" si="0"/>
        <v>12.77</v>
      </c>
      <c r="E25" s="71">
        <v>12.77</v>
      </c>
      <c r="F25" s="71">
        <v>12.77</v>
      </c>
      <c r="G25" s="86">
        <v>12.77</v>
      </c>
      <c r="H25" s="81"/>
      <c r="I25" s="72">
        <f t="shared" si="3"/>
        <v>4.5008183306055605E-2</v>
      </c>
      <c r="J25" s="72">
        <f t="shared" si="4"/>
        <v>4.5008183306055605E-2</v>
      </c>
      <c r="K25" s="72">
        <f t="shared" si="1"/>
        <v>4.5008183306055605E-2</v>
      </c>
      <c r="L25" s="73">
        <f t="shared" si="2"/>
        <v>4.5008183306055605E-2</v>
      </c>
    </row>
    <row r="26" spans="2:12" x14ac:dyDescent="0.25">
      <c r="B26" s="78">
        <v>1969</v>
      </c>
      <c r="C26" s="85"/>
      <c r="D26" s="71">
        <f t="shared" si="0"/>
        <v>13.59</v>
      </c>
      <c r="E26" s="71">
        <v>13.59</v>
      </c>
      <c r="F26" s="71">
        <v>13.59</v>
      </c>
      <c r="G26" s="86">
        <v>13.59</v>
      </c>
      <c r="H26" s="81"/>
      <c r="I26" s="72">
        <f t="shared" si="3"/>
        <v>6.4212999216914701E-2</v>
      </c>
      <c r="J26" s="72">
        <f t="shared" si="4"/>
        <v>6.4212999216914701E-2</v>
      </c>
      <c r="K26" s="72">
        <f t="shared" si="1"/>
        <v>6.4212999216914701E-2</v>
      </c>
      <c r="L26" s="73">
        <f t="shared" si="2"/>
        <v>6.4212999216914701E-2</v>
      </c>
    </row>
    <row r="27" spans="2:12" x14ac:dyDescent="0.25">
      <c r="B27" s="78">
        <v>1970</v>
      </c>
      <c r="C27" s="85"/>
      <c r="D27" s="71">
        <f t="shared" si="0"/>
        <v>14.3</v>
      </c>
      <c r="E27" s="71">
        <v>14.3</v>
      </c>
      <c r="F27" s="71">
        <v>14.3</v>
      </c>
      <c r="G27" s="86">
        <v>14.3</v>
      </c>
      <c r="H27" s="81"/>
      <c r="I27" s="72">
        <f t="shared" si="3"/>
        <v>5.2244297277409979E-2</v>
      </c>
      <c r="J27" s="72">
        <f t="shared" si="4"/>
        <v>5.2244297277409979E-2</v>
      </c>
      <c r="K27" s="72">
        <f t="shared" si="1"/>
        <v>5.2244297277409979E-2</v>
      </c>
      <c r="L27" s="73">
        <f t="shared" si="2"/>
        <v>5.2244297277409979E-2</v>
      </c>
    </row>
    <row r="28" spans="2:12" x14ac:dyDescent="0.25">
      <c r="B28" s="78">
        <v>1971</v>
      </c>
      <c r="C28" s="85"/>
      <c r="D28" s="71">
        <f t="shared" si="0"/>
        <v>15.11</v>
      </c>
      <c r="E28" s="71">
        <v>15.11</v>
      </c>
      <c r="F28" s="71">
        <v>15.11</v>
      </c>
      <c r="G28" s="86">
        <v>15.11</v>
      </c>
      <c r="H28" s="81"/>
      <c r="I28" s="72">
        <f t="shared" si="3"/>
        <v>5.6643356643356624E-2</v>
      </c>
      <c r="J28" s="72">
        <f t="shared" si="4"/>
        <v>5.6643356643356624E-2</v>
      </c>
      <c r="K28" s="72">
        <f t="shared" si="1"/>
        <v>5.6643356643356624E-2</v>
      </c>
      <c r="L28" s="73">
        <f t="shared" si="2"/>
        <v>5.6643356643356624E-2</v>
      </c>
    </row>
    <row r="29" spans="2:12" x14ac:dyDescent="0.25">
      <c r="B29" s="78">
        <v>1972</v>
      </c>
      <c r="C29" s="85"/>
      <c r="D29" s="71">
        <f t="shared" si="0"/>
        <v>16.04</v>
      </c>
      <c r="E29" s="71">
        <v>16.04</v>
      </c>
      <c r="F29" s="71">
        <v>16.04</v>
      </c>
      <c r="G29" s="86">
        <v>16.04</v>
      </c>
      <c r="H29" s="81"/>
      <c r="I29" s="72">
        <f t="shared" si="3"/>
        <v>6.154864328259424E-2</v>
      </c>
      <c r="J29" s="72">
        <f t="shared" si="4"/>
        <v>6.154864328259424E-2</v>
      </c>
      <c r="K29" s="72">
        <f t="shared" si="1"/>
        <v>6.154864328259424E-2</v>
      </c>
      <c r="L29" s="73">
        <f t="shared" si="2"/>
        <v>6.154864328259424E-2</v>
      </c>
    </row>
    <row r="30" spans="2:12" x14ac:dyDescent="0.25">
      <c r="B30" s="78">
        <v>1973</v>
      </c>
      <c r="C30" s="85"/>
      <c r="D30" s="71">
        <f t="shared" si="0"/>
        <v>17.52</v>
      </c>
      <c r="E30" s="71">
        <v>17.52</v>
      </c>
      <c r="F30" s="71">
        <v>17.52</v>
      </c>
      <c r="G30" s="86">
        <v>17.52</v>
      </c>
      <c r="H30" s="81"/>
      <c r="I30" s="72">
        <f t="shared" si="3"/>
        <v>9.2269326683291908E-2</v>
      </c>
      <c r="J30" s="72">
        <f t="shared" si="4"/>
        <v>9.2269326683291908E-2</v>
      </c>
      <c r="K30" s="72">
        <f t="shared" si="1"/>
        <v>9.2269326683291908E-2</v>
      </c>
      <c r="L30" s="73">
        <f t="shared" si="2"/>
        <v>9.2269326683291908E-2</v>
      </c>
    </row>
    <row r="31" spans="2:12" x14ac:dyDescent="0.25">
      <c r="B31" s="78">
        <v>1974</v>
      </c>
      <c r="C31" s="85"/>
      <c r="D31" s="71">
        <f t="shared" si="0"/>
        <v>19.93</v>
      </c>
      <c r="E31" s="71">
        <v>19.93</v>
      </c>
      <c r="F31" s="71">
        <v>19.93</v>
      </c>
      <c r="G31" s="86">
        <v>19.93</v>
      </c>
      <c r="H31" s="81"/>
      <c r="I31" s="72">
        <f t="shared" si="3"/>
        <v>0.13755707762557079</v>
      </c>
      <c r="J31" s="72">
        <f t="shared" si="4"/>
        <v>0.13755707762557079</v>
      </c>
      <c r="K31" s="72">
        <f t="shared" si="1"/>
        <v>0.13755707762557079</v>
      </c>
      <c r="L31" s="73">
        <f t="shared" si="2"/>
        <v>0.13755707762557079</v>
      </c>
    </row>
    <row r="32" spans="2:12" x14ac:dyDescent="0.25">
      <c r="B32" s="78">
        <v>1975</v>
      </c>
      <c r="C32" s="85"/>
      <c r="D32" s="71">
        <f t="shared" si="0"/>
        <v>22.27</v>
      </c>
      <c r="E32" s="71">
        <v>22.27</v>
      </c>
      <c r="F32" s="71">
        <v>22.27</v>
      </c>
      <c r="G32" s="86">
        <v>22.27</v>
      </c>
      <c r="H32" s="81"/>
      <c r="I32" s="72">
        <f t="shared" si="3"/>
        <v>0.11741093828399407</v>
      </c>
      <c r="J32" s="72">
        <f t="shared" si="4"/>
        <v>0.11741093828399407</v>
      </c>
      <c r="K32" s="72">
        <f t="shared" si="1"/>
        <v>0.11741093828399407</v>
      </c>
      <c r="L32" s="73">
        <f t="shared" si="2"/>
        <v>0.11741093828399407</v>
      </c>
    </row>
    <row r="33" spans="2:16" x14ac:dyDescent="0.25">
      <c r="B33" s="78">
        <v>1976</v>
      </c>
      <c r="C33" s="85"/>
      <c r="D33" s="71">
        <f t="shared" si="0"/>
        <v>24.42</v>
      </c>
      <c r="E33" s="71">
        <v>24.42</v>
      </c>
      <c r="F33" s="71">
        <v>24.42</v>
      </c>
      <c r="G33" s="86">
        <v>24.42</v>
      </c>
      <c r="H33" s="81"/>
      <c r="I33" s="72">
        <f t="shared" si="3"/>
        <v>9.6542433767400126E-2</v>
      </c>
      <c r="J33" s="72">
        <f t="shared" si="4"/>
        <v>9.6542433767400126E-2</v>
      </c>
      <c r="K33" s="72">
        <f t="shared" si="1"/>
        <v>9.6542433767400126E-2</v>
      </c>
      <c r="L33" s="73">
        <f t="shared" si="2"/>
        <v>9.6542433767400126E-2</v>
      </c>
    </row>
    <row r="34" spans="2:16" x14ac:dyDescent="0.25">
      <c r="B34" s="78">
        <v>1977</v>
      </c>
      <c r="C34" s="85"/>
      <c r="D34" s="71">
        <f t="shared" si="0"/>
        <v>26.7</v>
      </c>
      <c r="E34" s="71">
        <v>26.7</v>
      </c>
      <c r="F34" s="71">
        <v>26.7</v>
      </c>
      <c r="G34" s="86">
        <v>26.7</v>
      </c>
      <c r="H34" s="81"/>
      <c r="I34" s="72">
        <f t="shared" si="3"/>
        <v>9.3366093366093361E-2</v>
      </c>
      <c r="J34" s="72">
        <f t="shared" si="4"/>
        <v>9.3366093366093361E-2</v>
      </c>
      <c r="K34" s="72">
        <f t="shared" si="1"/>
        <v>9.3366093366093361E-2</v>
      </c>
      <c r="L34" s="73">
        <f t="shared" si="2"/>
        <v>9.3366093366093361E-2</v>
      </c>
    </row>
    <row r="35" spans="2:16" x14ac:dyDescent="0.25">
      <c r="B35" s="78">
        <v>1978</v>
      </c>
      <c r="C35" s="85"/>
      <c r="D35" s="71">
        <f t="shared" si="0"/>
        <v>29.12</v>
      </c>
      <c r="E35" s="71">
        <v>29.12</v>
      </c>
      <c r="F35" s="71">
        <v>29.12</v>
      </c>
      <c r="G35" s="86">
        <v>29.12</v>
      </c>
      <c r="H35" s="81"/>
      <c r="I35" s="72">
        <f t="shared" si="3"/>
        <v>9.0636704119850364E-2</v>
      </c>
      <c r="J35" s="72">
        <f t="shared" si="4"/>
        <v>9.0636704119850364E-2</v>
      </c>
      <c r="K35" s="72">
        <f t="shared" si="1"/>
        <v>9.0636704119850364E-2</v>
      </c>
      <c r="L35" s="73">
        <f t="shared" si="2"/>
        <v>9.0636704119850364E-2</v>
      </c>
    </row>
    <row r="36" spans="2:16" x14ac:dyDescent="0.25">
      <c r="B36" s="78">
        <v>1979</v>
      </c>
      <c r="C36" s="85"/>
      <c r="D36" s="71">
        <f t="shared" si="0"/>
        <v>32.26</v>
      </c>
      <c r="E36" s="71">
        <v>32.26</v>
      </c>
      <c r="F36" s="71">
        <v>32.26</v>
      </c>
      <c r="G36" s="86">
        <v>32.26</v>
      </c>
      <c r="H36" s="81"/>
      <c r="I36" s="72">
        <f t="shared" si="3"/>
        <v>0.10782967032967017</v>
      </c>
      <c r="J36" s="72">
        <f t="shared" si="4"/>
        <v>0.10782967032967017</v>
      </c>
      <c r="K36" s="72">
        <f t="shared" si="1"/>
        <v>0.10782967032967017</v>
      </c>
      <c r="L36" s="73">
        <f t="shared" si="2"/>
        <v>0.10782967032967017</v>
      </c>
    </row>
    <row r="37" spans="2:16" x14ac:dyDescent="0.25">
      <c r="B37" s="78">
        <v>1980</v>
      </c>
      <c r="C37" s="85"/>
      <c r="D37" s="71">
        <f t="shared" si="0"/>
        <v>36.630000000000003</v>
      </c>
      <c r="E37" s="71">
        <v>36.630000000000003</v>
      </c>
      <c r="F37" s="71">
        <v>36.630000000000003</v>
      </c>
      <c r="G37" s="86">
        <v>36.630000000000003</v>
      </c>
      <c r="H37" s="81"/>
      <c r="I37" s="72">
        <f t="shared" si="3"/>
        <v>0.13546187228766282</v>
      </c>
      <c r="J37" s="72">
        <f t="shared" si="4"/>
        <v>0.13546187228766282</v>
      </c>
      <c r="K37" s="72">
        <f t="shared" si="1"/>
        <v>0.13546187228766282</v>
      </c>
      <c r="L37" s="73">
        <f t="shared" si="2"/>
        <v>0.13546187228766282</v>
      </c>
    </row>
    <row r="38" spans="2:16" x14ac:dyDescent="0.25">
      <c r="B38" s="78">
        <v>1981</v>
      </c>
      <c r="C38" s="85"/>
      <c r="D38" s="71">
        <f t="shared" si="0"/>
        <v>41.54</v>
      </c>
      <c r="E38" s="71">
        <v>41.54</v>
      </c>
      <c r="F38" s="71">
        <v>41.54</v>
      </c>
      <c r="G38" s="86">
        <v>41.54</v>
      </c>
      <c r="H38" s="81"/>
      <c r="I38" s="72">
        <f t="shared" si="3"/>
        <v>0.13404313404313384</v>
      </c>
      <c r="J38" s="72">
        <f t="shared" si="4"/>
        <v>0.13404313404313384</v>
      </c>
      <c r="K38" s="72">
        <f t="shared" si="1"/>
        <v>0.13404313404313384</v>
      </c>
      <c r="L38" s="73">
        <f t="shared" si="2"/>
        <v>0.13404313404313384</v>
      </c>
    </row>
    <row r="39" spans="2:16" x14ac:dyDescent="0.25">
      <c r="B39" s="78">
        <v>1982</v>
      </c>
      <c r="C39" s="85"/>
      <c r="D39" s="71">
        <f t="shared" si="0"/>
        <v>46.45</v>
      </c>
      <c r="E39" s="71">
        <v>46.45</v>
      </c>
      <c r="F39" s="71">
        <v>46.45</v>
      </c>
      <c r="G39" s="86">
        <v>46.45</v>
      </c>
      <c r="H39" s="81"/>
      <c r="I39" s="72">
        <f t="shared" si="3"/>
        <v>0.11819932595089089</v>
      </c>
      <c r="J39" s="72">
        <f t="shared" si="4"/>
        <v>0.11819932595089089</v>
      </c>
      <c r="K39" s="72">
        <f t="shared" si="1"/>
        <v>0.11819932595089089</v>
      </c>
      <c r="L39" s="73">
        <f t="shared" si="2"/>
        <v>0.11819932595089089</v>
      </c>
    </row>
    <row r="40" spans="2:16" x14ac:dyDescent="0.25">
      <c r="B40" s="78">
        <v>1983</v>
      </c>
      <c r="C40" s="85"/>
      <c r="D40" s="71">
        <f t="shared" si="0"/>
        <v>50.92</v>
      </c>
      <c r="E40" s="71">
        <v>50.92</v>
      </c>
      <c r="F40" s="71">
        <v>50.92</v>
      </c>
      <c r="G40" s="86">
        <v>50.92</v>
      </c>
      <c r="H40" s="81"/>
      <c r="I40" s="72">
        <f t="shared" si="3"/>
        <v>9.6232508073196943E-2</v>
      </c>
      <c r="J40" s="72">
        <f t="shared" si="4"/>
        <v>9.6232508073196943E-2</v>
      </c>
      <c r="K40" s="72">
        <f t="shared" si="1"/>
        <v>9.6232508073196943E-2</v>
      </c>
      <c r="L40" s="73">
        <f t="shared" si="2"/>
        <v>9.6232508073196943E-2</v>
      </c>
    </row>
    <row r="41" spans="2:16" x14ac:dyDescent="0.25">
      <c r="B41" s="78">
        <v>1984</v>
      </c>
      <c r="C41" s="85"/>
      <c r="D41" s="71">
        <f t="shared" si="0"/>
        <v>54.69</v>
      </c>
      <c r="E41" s="71">
        <v>54.69</v>
      </c>
      <c r="F41" s="71">
        <v>54.69</v>
      </c>
      <c r="G41" s="86">
        <v>54.69</v>
      </c>
      <c r="H41" s="81"/>
      <c r="I41" s="72">
        <f t="shared" si="3"/>
        <v>7.403770620581307E-2</v>
      </c>
      <c r="J41" s="72">
        <f t="shared" si="4"/>
        <v>7.403770620581307E-2</v>
      </c>
      <c r="K41" s="72">
        <f t="shared" si="1"/>
        <v>7.403770620581307E-2</v>
      </c>
      <c r="L41" s="73">
        <f t="shared" si="2"/>
        <v>7.403770620581307E-2</v>
      </c>
    </row>
    <row r="42" spans="2:16" x14ac:dyDescent="0.25">
      <c r="B42" s="78">
        <v>1985</v>
      </c>
      <c r="C42" s="85"/>
      <c r="D42" s="71">
        <f t="shared" si="0"/>
        <v>57.87</v>
      </c>
      <c r="E42" s="71">
        <v>57.87</v>
      </c>
      <c r="F42" s="71">
        <v>57.87</v>
      </c>
      <c r="G42" s="86">
        <v>57.87</v>
      </c>
      <c r="H42" s="81"/>
      <c r="I42" s="72">
        <f t="shared" si="3"/>
        <v>5.8145913329676446E-2</v>
      </c>
      <c r="J42" s="72">
        <f t="shared" si="4"/>
        <v>5.8145913329676446E-2</v>
      </c>
      <c r="K42" s="72">
        <f t="shared" si="1"/>
        <v>5.8145913329676446E-2</v>
      </c>
      <c r="L42" s="73">
        <f t="shared" si="2"/>
        <v>5.8145913329676446E-2</v>
      </c>
    </row>
    <row r="43" spans="2:16" x14ac:dyDescent="0.25">
      <c r="B43" s="78">
        <v>1986</v>
      </c>
      <c r="C43" s="85"/>
      <c r="D43" s="71">
        <f t="shared" si="0"/>
        <v>59.41</v>
      </c>
      <c r="E43" s="71">
        <v>59.41</v>
      </c>
      <c r="F43" s="71">
        <v>59.41</v>
      </c>
      <c r="G43" s="86">
        <v>59.41</v>
      </c>
      <c r="H43" s="81"/>
      <c r="I43" s="72">
        <f t="shared" si="3"/>
        <v>2.6611370312769944E-2</v>
      </c>
      <c r="J43" s="72">
        <f t="shared" si="4"/>
        <v>2.6611370312769944E-2</v>
      </c>
      <c r="K43" s="72">
        <f t="shared" si="1"/>
        <v>2.6611370312769944E-2</v>
      </c>
      <c r="L43" s="73">
        <f t="shared" si="2"/>
        <v>2.6611370312769944E-2</v>
      </c>
    </row>
    <row r="44" spans="2:16" x14ac:dyDescent="0.25">
      <c r="B44" s="78">
        <v>1987</v>
      </c>
      <c r="C44" s="85"/>
      <c r="D44" s="71">
        <f t="shared" si="0"/>
        <v>61.28</v>
      </c>
      <c r="E44" s="71">
        <v>61.28</v>
      </c>
      <c r="F44" s="71">
        <v>61.28</v>
      </c>
      <c r="G44" s="86">
        <v>61.28</v>
      </c>
      <c r="H44" s="81"/>
      <c r="I44" s="72">
        <f t="shared" si="3"/>
        <v>3.1476182460865143E-2</v>
      </c>
      <c r="J44" s="72">
        <f t="shared" si="4"/>
        <v>3.1476182460865143E-2</v>
      </c>
      <c r="K44" s="72">
        <f t="shared" si="1"/>
        <v>3.1476182460865143E-2</v>
      </c>
      <c r="L44" s="73">
        <f t="shared" si="2"/>
        <v>3.1476182460865143E-2</v>
      </c>
    </row>
    <row r="45" spans="2:16" x14ac:dyDescent="0.25">
      <c r="B45" s="78">
        <v>1988</v>
      </c>
      <c r="C45" s="85"/>
      <c r="D45" s="71">
        <f t="shared" si="0"/>
        <v>62.93</v>
      </c>
      <c r="E45" s="71">
        <v>62.93</v>
      </c>
      <c r="F45" s="71">
        <v>62.93</v>
      </c>
      <c r="G45" s="86">
        <v>62.93</v>
      </c>
      <c r="H45" s="81"/>
      <c r="I45" s="72">
        <f t="shared" si="3"/>
        <v>2.6925587467362844E-2</v>
      </c>
      <c r="J45" s="72">
        <f t="shared" si="4"/>
        <v>2.6925587467362844E-2</v>
      </c>
      <c r="K45" s="72">
        <f t="shared" si="1"/>
        <v>2.6925587467362844E-2</v>
      </c>
      <c r="L45" s="73">
        <f t="shared" si="2"/>
        <v>2.6925587467362844E-2</v>
      </c>
    </row>
    <row r="46" spans="2:16" x14ac:dyDescent="0.25">
      <c r="B46" s="78">
        <v>1989</v>
      </c>
      <c r="C46" s="85"/>
      <c r="D46" s="71">
        <f t="shared" si="0"/>
        <v>65.2</v>
      </c>
      <c r="E46" s="71">
        <v>65.2</v>
      </c>
      <c r="F46" s="71">
        <v>65.2</v>
      </c>
      <c r="G46" s="86">
        <v>65.2</v>
      </c>
      <c r="H46" s="81"/>
      <c r="I46" s="72">
        <f t="shared" si="3"/>
        <v>3.6071825838233096E-2</v>
      </c>
      <c r="J46" s="72">
        <f t="shared" si="4"/>
        <v>3.6071825838233096E-2</v>
      </c>
      <c r="K46" s="72">
        <f t="shared" si="1"/>
        <v>3.6071825838233096E-2</v>
      </c>
      <c r="L46" s="73">
        <f t="shared" si="2"/>
        <v>3.6071825838233096E-2</v>
      </c>
    </row>
    <row r="47" spans="2:16" x14ac:dyDescent="0.25">
      <c r="B47" s="78">
        <v>1990</v>
      </c>
      <c r="C47" s="85"/>
      <c r="D47" s="71">
        <f t="shared" si="0"/>
        <v>67.400000000000006</v>
      </c>
      <c r="E47" s="71">
        <v>67.400000000000006</v>
      </c>
      <c r="F47" s="71">
        <v>67.400000000000006</v>
      </c>
      <c r="G47" s="86">
        <v>67.400000000000006</v>
      </c>
      <c r="H47" s="81"/>
      <c r="I47" s="72">
        <f t="shared" si="3"/>
        <v>3.3742331288343586E-2</v>
      </c>
      <c r="J47" s="72">
        <f t="shared" si="4"/>
        <v>3.3742331288343586E-2</v>
      </c>
      <c r="K47" s="72">
        <f t="shared" si="1"/>
        <v>3.3742331288343586E-2</v>
      </c>
      <c r="L47" s="73">
        <f t="shared" si="2"/>
        <v>3.3742331288343586E-2</v>
      </c>
    </row>
    <row r="48" spans="2:16" x14ac:dyDescent="0.25">
      <c r="B48" s="78">
        <v>1991</v>
      </c>
      <c r="C48" s="85"/>
      <c r="D48" s="71">
        <f t="shared" si="0"/>
        <v>69.599999999999994</v>
      </c>
      <c r="E48" s="71">
        <v>69.599999999999994</v>
      </c>
      <c r="F48" s="71">
        <v>69.599999999999994</v>
      </c>
      <c r="G48" s="86">
        <v>69.599999999999994</v>
      </c>
      <c r="H48" s="81"/>
      <c r="I48" s="72">
        <f t="shared" si="3"/>
        <v>3.2640949554896048E-2</v>
      </c>
      <c r="J48" s="72">
        <f t="shared" si="4"/>
        <v>3.2640949554896048E-2</v>
      </c>
      <c r="K48" s="72">
        <f t="shared" si="1"/>
        <v>3.2640949554896048E-2</v>
      </c>
      <c r="L48" s="73">
        <f t="shared" si="2"/>
        <v>3.2640949554896048E-2</v>
      </c>
      <c r="N48" s="66"/>
      <c r="P48" s="66"/>
    </row>
    <row r="49" spans="2:16" x14ac:dyDescent="0.25">
      <c r="B49" s="78">
        <v>1992</v>
      </c>
      <c r="C49" s="85"/>
      <c r="D49" s="71">
        <f t="shared" si="0"/>
        <v>71.2</v>
      </c>
      <c r="E49" s="71">
        <v>71.2</v>
      </c>
      <c r="F49" s="71">
        <v>71.2</v>
      </c>
      <c r="G49" s="86">
        <v>71.2</v>
      </c>
      <c r="H49" s="81"/>
      <c r="I49" s="72">
        <f t="shared" si="3"/>
        <v>2.2988505747126631E-2</v>
      </c>
      <c r="J49" s="72">
        <f t="shared" si="4"/>
        <v>2.2988505747126631E-2</v>
      </c>
      <c r="K49" s="72">
        <f t="shared" si="1"/>
        <v>2.2988505747126631E-2</v>
      </c>
      <c r="L49" s="73">
        <f t="shared" si="2"/>
        <v>2.2988505747126631E-2</v>
      </c>
      <c r="P49" s="66"/>
    </row>
    <row r="50" spans="2:16" x14ac:dyDescent="0.25">
      <c r="B50" s="78">
        <v>1993</v>
      </c>
      <c r="C50" s="85"/>
      <c r="D50" s="71">
        <f t="shared" si="0"/>
        <v>72.7</v>
      </c>
      <c r="E50" s="71">
        <v>72.7</v>
      </c>
      <c r="F50" s="71">
        <v>72.7</v>
      </c>
      <c r="G50" s="86">
        <v>72.7</v>
      </c>
      <c r="H50" s="81"/>
      <c r="I50" s="72">
        <f t="shared" si="3"/>
        <v>2.1067415730336991E-2</v>
      </c>
      <c r="J50" s="72">
        <f t="shared" si="4"/>
        <v>2.1067415730336991E-2</v>
      </c>
      <c r="K50" s="72">
        <f t="shared" si="1"/>
        <v>2.1067415730336991E-2</v>
      </c>
      <c r="L50" s="73">
        <f t="shared" si="2"/>
        <v>2.1067415730336991E-2</v>
      </c>
      <c r="P50" s="66"/>
    </row>
    <row r="51" spans="2:16" x14ac:dyDescent="0.25">
      <c r="B51" s="78">
        <v>1994</v>
      </c>
      <c r="C51" s="85"/>
      <c r="D51" s="71">
        <f t="shared" si="0"/>
        <v>73.900000000000006</v>
      </c>
      <c r="E51" s="71">
        <v>73.900000000000006</v>
      </c>
      <c r="F51" s="71">
        <v>73.900000000000006</v>
      </c>
      <c r="G51" s="86">
        <v>73.900000000000006</v>
      </c>
      <c r="H51" s="81"/>
      <c r="I51" s="72">
        <f t="shared" si="3"/>
        <v>1.6506189821182904E-2</v>
      </c>
      <c r="J51" s="72">
        <f t="shared" si="4"/>
        <v>1.6506189821182904E-2</v>
      </c>
      <c r="K51" s="72">
        <f t="shared" si="1"/>
        <v>1.6506189821182904E-2</v>
      </c>
      <c r="L51" s="73">
        <f t="shared" si="2"/>
        <v>1.6506189821182904E-2</v>
      </c>
      <c r="P51" s="66"/>
    </row>
    <row r="52" spans="2:16" x14ac:dyDescent="0.25">
      <c r="B52" s="78">
        <v>1995</v>
      </c>
      <c r="C52" s="85"/>
      <c r="D52" s="71">
        <f t="shared" si="0"/>
        <v>75.3</v>
      </c>
      <c r="E52" s="71">
        <v>75.3</v>
      </c>
      <c r="F52" s="71">
        <v>75.3</v>
      </c>
      <c r="G52" s="86">
        <v>75.3</v>
      </c>
      <c r="H52" s="81"/>
      <c r="I52" s="72">
        <f t="shared" si="3"/>
        <v>1.8944519621109546E-2</v>
      </c>
      <c r="J52" s="72">
        <f t="shared" si="4"/>
        <v>1.8944519621109546E-2</v>
      </c>
      <c r="K52" s="72">
        <f t="shared" si="1"/>
        <v>1.8944519621109546E-2</v>
      </c>
      <c r="L52" s="73">
        <f t="shared" si="2"/>
        <v>1.8944519621109546E-2</v>
      </c>
      <c r="P52" s="66"/>
    </row>
    <row r="53" spans="2:16" x14ac:dyDescent="0.25">
      <c r="B53" s="78">
        <v>1996</v>
      </c>
      <c r="C53" s="85"/>
      <c r="D53" s="71">
        <f t="shared" si="0"/>
        <v>76.8</v>
      </c>
      <c r="E53" s="71">
        <v>76.8</v>
      </c>
      <c r="F53" s="71">
        <v>76.8</v>
      </c>
      <c r="G53" s="86">
        <v>76.8</v>
      </c>
      <c r="H53" s="81"/>
      <c r="I53" s="72">
        <f t="shared" si="3"/>
        <v>1.9920318725099584E-2</v>
      </c>
      <c r="J53" s="72">
        <f t="shared" si="4"/>
        <v>1.9920318725099584E-2</v>
      </c>
      <c r="K53" s="72">
        <f t="shared" si="1"/>
        <v>1.9920318725099584E-2</v>
      </c>
      <c r="L53" s="73">
        <f t="shared" si="2"/>
        <v>1.9920318725099584E-2</v>
      </c>
      <c r="P53" s="66"/>
    </row>
    <row r="54" spans="2:16" x14ac:dyDescent="0.25">
      <c r="B54" s="78">
        <v>1997</v>
      </c>
      <c r="C54" s="85"/>
      <c r="D54" s="71">
        <f t="shared" si="0"/>
        <v>77.7</v>
      </c>
      <c r="E54" s="71">
        <v>77.7</v>
      </c>
      <c r="F54" s="71">
        <v>77.7</v>
      </c>
      <c r="G54" s="86">
        <v>77.7</v>
      </c>
      <c r="H54" s="81"/>
      <c r="I54" s="72">
        <f t="shared" si="3"/>
        <v>1.171875E-2</v>
      </c>
      <c r="J54" s="72">
        <f t="shared" si="4"/>
        <v>1.171875E-2</v>
      </c>
      <c r="K54" s="72">
        <f t="shared" si="1"/>
        <v>1.171875E-2</v>
      </c>
      <c r="L54" s="73">
        <f t="shared" si="2"/>
        <v>1.171875E-2</v>
      </c>
      <c r="P54" s="66"/>
    </row>
    <row r="55" spans="2:16" x14ac:dyDescent="0.25">
      <c r="B55" s="78">
        <v>1998</v>
      </c>
      <c r="C55" s="85"/>
      <c r="D55" s="71">
        <f t="shared" si="0"/>
        <v>78.2</v>
      </c>
      <c r="E55" s="71">
        <v>78.2</v>
      </c>
      <c r="F55" s="71">
        <v>78.2</v>
      </c>
      <c r="G55" s="86">
        <v>78.2</v>
      </c>
      <c r="H55" s="81"/>
      <c r="I55" s="72">
        <f t="shared" si="3"/>
        <v>6.4350064350064962E-3</v>
      </c>
      <c r="J55" s="72">
        <f t="shared" si="4"/>
        <v>6.4350064350064962E-3</v>
      </c>
      <c r="K55" s="72">
        <f t="shared" si="1"/>
        <v>6.4350064350064962E-3</v>
      </c>
      <c r="L55" s="73">
        <f t="shared" si="2"/>
        <v>6.4350064350064962E-3</v>
      </c>
      <c r="P55" s="66"/>
    </row>
    <row r="56" spans="2:16" x14ac:dyDescent="0.25">
      <c r="B56" s="78">
        <v>1999</v>
      </c>
      <c r="C56" s="85"/>
      <c r="D56" s="71">
        <f t="shared" si="0"/>
        <v>78.599999999999994</v>
      </c>
      <c r="E56" s="71">
        <v>78.599999999999994</v>
      </c>
      <c r="F56" s="71">
        <v>78.599999999999994</v>
      </c>
      <c r="G56" s="86">
        <v>78.599999999999994</v>
      </c>
      <c r="H56" s="81"/>
      <c r="I56" s="72">
        <f t="shared" si="3"/>
        <v>5.1150895140663621E-3</v>
      </c>
      <c r="J56" s="72">
        <f t="shared" si="4"/>
        <v>5.1150895140663621E-3</v>
      </c>
      <c r="K56" s="72">
        <f t="shared" si="1"/>
        <v>5.1150895140663621E-3</v>
      </c>
      <c r="L56" s="73">
        <f t="shared" si="2"/>
        <v>5.1150895140663621E-3</v>
      </c>
      <c r="P56" s="66"/>
    </row>
    <row r="57" spans="2:16" x14ac:dyDescent="0.25">
      <c r="B57" s="78">
        <v>2000</v>
      </c>
      <c r="C57" s="85"/>
      <c r="D57" s="71">
        <f t="shared" si="0"/>
        <v>79.900000000000006</v>
      </c>
      <c r="E57" s="71">
        <v>79.900000000000006</v>
      </c>
      <c r="F57" s="71">
        <v>79.900000000000006</v>
      </c>
      <c r="G57" s="86">
        <v>79.900000000000006</v>
      </c>
      <c r="H57" s="81"/>
      <c r="I57" s="72">
        <f t="shared" si="3"/>
        <v>1.6539440203562572E-2</v>
      </c>
      <c r="J57" s="72">
        <f t="shared" si="4"/>
        <v>1.6539440203562572E-2</v>
      </c>
      <c r="K57" s="72">
        <f t="shared" si="1"/>
        <v>1.6539440203562572E-2</v>
      </c>
      <c r="L57" s="73">
        <f t="shared" si="2"/>
        <v>1.6539440203562572E-2</v>
      </c>
      <c r="P57" s="66"/>
    </row>
    <row r="58" spans="2:16" x14ac:dyDescent="0.25">
      <c r="B58" s="78">
        <v>2001</v>
      </c>
      <c r="C58" s="85"/>
      <c r="D58" s="71">
        <f t="shared" si="0"/>
        <v>81.2</v>
      </c>
      <c r="E58" s="71">
        <v>81.2</v>
      </c>
      <c r="F58" s="71">
        <v>81.2</v>
      </c>
      <c r="G58" s="86">
        <v>81.2</v>
      </c>
      <c r="H58" s="81"/>
      <c r="I58" s="72">
        <f t="shared" si="3"/>
        <v>1.6270337922402955E-2</v>
      </c>
      <c r="J58" s="72">
        <f t="shared" si="4"/>
        <v>1.6270337922402955E-2</v>
      </c>
      <c r="K58" s="72">
        <f t="shared" si="1"/>
        <v>1.6270337922402955E-2</v>
      </c>
      <c r="L58" s="73">
        <f t="shared" si="2"/>
        <v>1.6270337922402955E-2</v>
      </c>
      <c r="P58" s="66"/>
    </row>
    <row r="59" spans="2:16" x14ac:dyDescent="0.25">
      <c r="B59" s="78">
        <v>2002</v>
      </c>
      <c r="C59" s="85"/>
      <c r="D59" s="71">
        <f t="shared" si="0"/>
        <v>82.8</v>
      </c>
      <c r="E59" s="71">
        <v>82.8</v>
      </c>
      <c r="F59" s="71">
        <v>82.8</v>
      </c>
      <c r="G59" s="86">
        <v>82.8</v>
      </c>
      <c r="H59" s="81"/>
      <c r="I59" s="72">
        <f t="shared" si="3"/>
        <v>1.9704433497536922E-2</v>
      </c>
      <c r="J59" s="72">
        <f t="shared" si="4"/>
        <v>1.9704433497536922E-2</v>
      </c>
      <c r="K59" s="72">
        <f t="shared" si="1"/>
        <v>1.9704433497536922E-2</v>
      </c>
      <c r="L59" s="73">
        <f t="shared" si="2"/>
        <v>1.9704433497536922E-2</v>
      </c>
      <c r="P59" s="66"/>
    </row>
    <row r="60" spans="2:16" x14ac:dyDescent="0.25">
      <c r="B60" s="78">
        <v>2003</v>
      </c>
      <c r="C60" s="85"/>
      <c r="D60" s="71">
        <f t="shared" si="0"/>
        <v>84.5</v>
      </c>
      <c r="E60" s="71">
        <v>84.5</v>
      </c>
      <c r="F60" s="71">
        <v>84.5</v>
      </c>
      <c r="G60" s="86">
        <v>84.5</v>
      </c>
      <c r="H60" s="81"/>
      <c r="I60" s="72">
        <f t="shared" si="3"/>
        <v>2.0531400966183666E-2</v>
      </c>
      <c r="J60" s="72">
        <f t="shared" si="4"/>
        <v>2.0531400966183666E-2</v>
      </c>
      <c r="K60" s="72">
        <f t="shared" si="1"/>
        <v>2.0531400966183666E-2</v>
      </c>
      <c r="L60" s="73">
        <f t="shared" si="2"/>
        <v>2.0531400966183666E-2</v>
      </c>
      <c r="P60" s="66"/>
    </row>
    <row r="61" spans="2:16" x14ac:dyDescent="0.25">
      <c r="B61" s="78">
        <v>2004</v>
      </c>
      <c r="C61" s="85"/>
      <c r="D61" s="71">
        <f t="shared" si="0"/>
        <v>86.3</v>
      </c>
      <c r="E61" s="71">
        <v>86.3</v>
      </c>
      <c r="F61" s="71">
        <v>86.3</v>
      </c>
      <c r="G61" s="86">
        <v>86.3</v>
      </c>
      <c r="H61" s="81"/>
      <c r="I61" s="72">
        <f t="shared" si="3"/>
        <v>2.130177514792897E-2</v>
      </c>
      <c r="J61" s="72">
        <f t="shared" si="4"/>
        <v>2.130177514792897E-2</v>
      </c>
      <c r="K61" s="72">
        <f t="shared" si="1"/>
        <v>2.130177514792897E-2</v>
      </c>
      <c r="L61" s="73">
        <f t="shared" si="2"/>
        <v>2.130177514792897E-2</v>
      </c>
      <c r="P61" s="66"/>
    </row>
    <row r="62" spans="2:16" x14ac:dyDescent="0.25">
      <c r="B62" s="78">
        <v>2005</v>
      </c>
      <c r="C62" s="85"/>
      <c r="D62" s="71">
        <f t="shared" si="0"/>
        <v>87.9</v>
      </c>
      <c r="E62" s="71">
        <v>87.9</v>
      </c>
      <c r="F62" s="71">
        <v>87.9</v>
      </c>
      <c r="G62" s="86">
        <v>87.9</v>
      </c>
      <c r="H62" s="81"/>
      <c r="I62" s="72">
        <f t="shared" si="3"/>
        <v>1.853997682502917E-2</v>
      </c>
      <c r="J62" s="72">
        <f t="shared" si="4"/>
        <v>1.853997682502917E-2</v>
      </c>
      <c r="K62" s="72">
        <f t="shared" si="1"/>
        <v>1.853997682502917E-2</v>
      </c>
      <c r="L62" s="73">
        <f t="shared" si="2"/>
        <v>1.853997682502917E-2</v>
      </c>
      <c r="P62" s="66"/>
    </row>
    <row r="63" spans="2:16" x14ac:dyDescent="0.25">
      <c r="B63" s="78">
        <v>2006</v>
      </c>
      <c r="C63" s="85"/>
      <c r="D63" s="71">
        <f t="shared" si="0"/>
        <v>89.33</v>
      </c>
      <c r="E63" s="71">
        <v>89.33</v>
      </c>
      <c r="F63" s="71">
        <v>89.33</v>
      </c>
      <c r="G63" s="86">
        <v>89.33</v>
      </c>
      <c r="H63" s="81"/>
      <c r="I63" s="72">
        <f t="shared" si="3"/>
        <v>1.6268486916950931E-2</v>
      </c>
      <c r="J63" s="72">
        <f t="shared" si="4"/>
        <v>1.6268486916950931E-2</v>
      </c>
      <c r="K63" s="72">
        <f t="shared" si="1"/>
        <v>1.6268486916950931E-2</v>
      </c>
      <c r="L63" s="73">
        <f t="shared" si="2"/>
        <v>1.6268486916950931E-2</v>
      </c>
      <c r="P63" s="66"/>
    </row>
    <row r="64" spans="2:16" x14ac:dyDescent="0.25">
      <c r="B64" s="78">
        <v>2007</v>
      </c>
      <c r="C64" s="85"/>
      <c r="D64" s="71">
        <f t="shared" si="0"/>
        <v>90.66</v>
      </c>
      <c r="E64" s="71">
        <v>90.66</v>
      </c>
      <c r="F64" s="71">
        <v>90.66</v>
      </c>
      <c r="G64" s="86">
        <v>90.66</v>
      </c>
      <c r="H64" s="81"/>
      <c r="I64" s="72">
        <f t="shared" si="3"/>
        <v>1.4888615246837489E-2</v>
      </c>
      <c r="J64" s="72">
        <f t="shared" si="4"/>
        <v>1.4888615246837489E-2</v>
      </c>
      <c r="K64" s="72">
        <f t="shared" si="1"/>
        <v>1.4888615246837489E-2</v>
      </c>
      <c r="L64" s="73">
        <f t="shared" si="2"/>
        <v>1.4888615246837489E-2</v>
      </c>
      <c r="P64" s="66"/>
    </row>
    <row r="65" spans="2:16" x14ac:dyDescent="0.25">
      <c r="B65" s="78">
        <v>2008</v>
      </c>
      <c r="C65" s="85"/>
      <c r="D65" s="71">
        <f t="shared" si="0"/>
        <v>93.21</v>
      </c>
      <c r="E65" s="71">
        <v>93.21</v>
      </c>
      <c r="F65" s="71">
        <v>93.21</v>
      </c>
      <c r="G65" s="86">
        <v>93.21</v>
      </c>
      <c r="H65" s="81"/>
      <c r="I65" s="72">
        <f t="shared" si="3"/>
        <v>2.8127068166776903E-2</v>
      </c>
      <c r="J65" s="72">
        <f t="shared" si="4"/>
        <v>2.8127068166776903E-2</v>
      </c>
      <c r="K65" s="72">
        <f t="shared" si="1"/>
        <v>2.8127068166776903E-2</v>
      </c>
      <c r="L65" s="73">
        <f t="shared" si="2"/>
        <v>2.8127068166776903E-2</v>
      </c>
      <c r="P65" s="66"/>
    </row>
    <row r="66" spans="2:16" x14ac:dyDescent="0.25">
      <c r="B66" s="78">
        <v>2009</v>
      </c>
      <c r="C66" s="85"/>
      <c r="D66" s="71">
        <f t="shared" si="0"/>
        <v>93.29</v>
      </c>
      <c r="E66" s="71">
        <v>93.29</v>
      </c>
      <c r="F66" s="71">
        <v>93.29</v>
      </c>
      <c r="G66" s="86">
        <v>93.29</v>
      </c>
      <c r="H66" s="81"/>
      <c r="I66" s="72">
        <f t="shared" si="3"/>
        <v>8.5827700890472869E-4</v>
      </c>
      <c r="J66" s="72">
        <f t="shared" si="4"/>
        <v>8.5827700890472869E-4</v>
      </c>
      <c r="K66" s="72">
        <f t="shared" si="1"/>
        <v>8.5827700890472869E-4</v>
      </c>
      <c r="L66" s="73">
        <f t="shared" si="2"/>
        <v>8.5827700890472869E-4</v>
      </c>
      <c r="P66" s="66"/>
    </row>
    <row r="67" spans="2:16" x14ac:dyDescent="0.25">
      <c r="B67" s="78">
        <v>2010</v>
      </c>
      <c r="C67" s="85"/>
      <c r="D67" s="71">
        <f t="shared" si="0"/>
        <v>94.71</v>
      </c>
      <c r="E67" s="71">
        <v>94.71</v>
      </c>
      <c r="F67" s="71">
        <v>94.71</v>
      </c>
      <c r="G67" s="86">
        <v>94.71</v>
      </c>
      <c r="H67" s="81"/>
      <c r="I67" s="72">
        <f t="shared" si="3"/>
        <v>1.5221352770929286E-2</v>
      </c>
      <c r="J67" s="72">
        <f t="shared" si="4"/>
        <v>1.5221352770929286E-2</v>
      </c>
      <c r="K67" s="72">
        <f t="shared" si="1"/>
        <v>1.5221352770929286E-2</v>
      </c>
      <c r="L67" s="73">
        <f t="shared" si="2"/>
        <v>1.5221352770929286E-2</v>
      </c>
      <c r="P67" s="66"/>
    </row>
    <row r="68" spans="2:16" x14ac:dyDescent="0.25">
      <c r="B68" s="78">
        <v>2011</v>
      </c>
      <c r="C68" s="85"/>
      <c r="D68" s="71">
        <f t="shared" si="0"/>
        <v>96.71</v>
      </c>
      <c r="E68" s="71">
        <v>96.71</v>
      </c>
      <c r="F68" s="71">
        <v>96.71</v>
      </c>
      <c r="G68" s="86">
        <v>96.71</v>
      </c>
      <c r="H68" s="81"/>
      <c r="I68" s="72">
        <f t="shared" si="3"/>
        <v>2.1117094287826044E-2</v>
      </c>
      <c r="J68" s="72">
        <f t="shared" si="4"/>
        <v>2.1117094287826044E-2</v>
      </c>
      <c r="K68" s="72">
        <f t="shared" si="1"/>
        <v>2.1117094287826044E-2</v>
      </c>
      <c r="L68" s="73">
        <f t="shared" si="2"/>
        <v>2.1117094287826044E-2</v>
      </c>
      <c r="P68" s="66"/>
    </row>
    <row r="69" spans="2:16" x14ac:dyDescent="0.25">
      <c r="B69" s="78">
        <v>2012</v>
      </c>
      <c r="C69" s="85"/>
      <c r="D69" s="71">
        <f t="shared" si="0"/>
        <v>98.6</v>
      </c>
      <c r="E69" s="71">
        <v>98.6</v>
      </c>
      <c r="F69" s="71">
        <v>98.6</v>
      </c>
      <c r="G69" s="86">
        <v>98.6</v>
      </c>
      <c r="H69" s="81"/>
      <c r="I69" s="72">
        <f t="shared" si="3"/>
        <v>1.9542963499121102E-2</v>
      </c>
      <c r="J69" s="72">
        <f t="shared" si="4"/>
        <v>1.9542963499121102E-2</v>
      </c>
      <c r="K69" s="72">
        <f t="shared" si="1"/>
        <v>1.9542963499121102E-2</v>
      </c>
      <c r="L69" s="73">
        <f t="shared" si="2"/>
        <v>1.9542963499121102E-2</v>
      </c>
      <c r="P69" s="66"/>
    </row>
    <row r="70" spans="2:16" x14ac:dyDescent="0.25">
      <c r="B70" s="78">
        <v>2013</v>
      </c>
      <c r="C70" s="85"/>
      <c r="D70" s="71">
        <f t="shared" si="0"/>
        <v>99.46</v>
      </c>
      <c r="E70" s="71">
        <v>99.46</v>
      </c>
      <c r="F70" s="71">
        <v>99.46</v>
      </c>
      <c r="G70" s="86">
        <v>99.46</v>
      </c>
      <c r="H70" s="81"/>
      <c r="I70" s="72">
        <f t="shared" si="3"/>
        <v>8.722109533468636E-3</v>
      </c>
      <c r="J70" s="72">
        <f t="shared" si="4"/>
        <v>8.722109533468636E-3</v>
      </c>
      <c r="K70" s="72">
        <f t="shared" si="1"/>
        <v>8.722109533468636E-3</v>
      </c>
      <c r="L70" s="73">
        <f t="shared" si="2"/>
        <v>8.722109533468636E-3</v>
      </c>
      <c r="P70" s="66"/>
    </row>
    <row r="71" spans="2:16" x14ac:dyDescent="0.25">
      <c r="B71" s="78">
        <v>2014</v>
      </c>
      <c r="C71" s="85"/>
      <c r="D71" s="71">
        <f t="shared" ref="D71:D127" si="5">E71</f>
        <v>99.96</v>
      </c>
      <c r="E71" s="71">
        <v>99.96</v>
      </c>
      <c r="F71" s="71">
        <v>99.96</v>
      </c>
      <c r="G71" s="86">
        <v>99.96</v>
      </c>
      <c r="H71" s="81"/>
      <c r="I71" s="72">
        <f t="shared" si="3"/>
        <v>5.0271465915945335E-3</v>
      </c>
      <c r="J71" s="72">
        <f t="shared" si="4"/>
        <v>5.0271465915945335E-3</v>
      </c>
      <c r="K71" s="72">
        <f t="shared" ref="K71:K127" si="6">F71/F70-1</f>
        <v>5.0271465915945335E-3</v>
      </c>
      <c r="L71" s="73">
        <f t="shared" ref="L71:L127" si="7">G71/G70-1</f>
        <v>5.0271465915945335E-3</v>
      </c>
      <c r="P71" s="66"/>
    </row>
    <row r="72" spans="2:16" x14ac:dyDescent="0.25">
      <c r="B72" s="78">
        <v>2015</v>
      </c>
      <c r="C72" s="85"/>
      <c r="D72" s="71">
        <f t="shared" si="5"/>
        <v>100</v>
      </c>
      <c r="E72" s="71">
        <v>100</v>
      </c>
      <c r="F72" s="71">
        <v>100</v>
      </c>
      <c r="G72" s="86">
        <v>100</v>
      </c>
      <c r="H72" s="81"/>
      <c r="I72" s="72">
        <f t="shared" ref="I72:I135" si="8">J72</f>
        <v>4.0016006402576743E-4</v>
      </c>
      <c r="J72" s="72">
        <f t="shared" ref="J72:J127" si="9">E72/E71-1</f>
        <v>4.0016006402576743E-4</v>
      </c>
      <c r="K72" s="72">
        <f t="shared" si="6"/>
        <v>4.0016006402576743E-4</v>
      </c>
      <c r="L72" s="73">
        <f t="shared" si="7"/>
        <v>4.0016006402576743E-4</v>
      </c>
      <c r="P72" s="66"/>
    </row>
    <row r="73" spans="2:16" x14ac:dyDescent="0.25">
      <c r="B73" s="78">
        <v>2016</v>
      </c>
      <c r="C73" s="85"/>
      <c r="D73" s="71">
        <f t="shared" si="5"/>
        <v>100.18</v>
      </c>
      <c r="E73" s="71">
        <v>100.18</v>
      </c>
      <c r="F73" s="71">
        <v>100.18</v>
      </c>
      <c r="G73" s="86">
        <v>100.18</v>
      </c>
      <c r="H73" s="81"/>
      <c r="I73" s="72">
        <f t="shared" si="8"/>
        <v>1.8000000000000238E-3</v>
      </c>
      <c r="J73" s="72">
        <f t="shared" si="9"/>
        <v>1.8000000000000238E-3</v>
      </c>
      <c r="K73" s="72">
        <f t="shared" si="6"/>
        <v>1.8000000000000238E-3</v>
      </c>
      <c r="L73" s="73">
        <f t="shared" si="7"/>
        <v>1.8000000000000238E-3</v>
      </c>
    </row>
    <row r="74" spans="2:16" x14ac:dyDescent="0.25">
      <c r="B74" s="78">
        <v>2017</v>
      </c>
      <c r="C74" s="85"/>
      <c r="D74" s="71">
        <f t="shared" si="5"/>
        <v>101.22</v>
      </c>
      <c r="E74" s="71">
        <v>101.22</v>
      </c>
      <c r="F74" s="71">
        <v>101.22</v>
      </c>
      <c r="G74" s="86">
        <v>101.22</v>
      </c>
      <c r="H74" s="81"/>
      <c r="I74" s="72">
        <f t="shared" si="8"/>
        <v>1.0381313635456024E-2</v>
      </c>
      <c r="J74" s="72">
        <f t="shared" si="9"/>
        <v>1.0381313635456024E-2</v>
      </c>
      <c r="K74" s="72">
        <f t="shared" si="6"/>
        <v>1.0381313635456024E-2</v>
      </c>
      <c r="L74" s="73">
        <f t="shared" si="7"/>
        <v>1.0381313635456024E-2</v>
      </c>
    </row>
    <row r="75" spans="2:16" x14ac:dyDescent="0.25">
      <c r="B75" s="78">
        <v>2018</v>
      </c>
      <c r="C75" s="85"/>
      <c r="D75" s="71">
        <f t="shared" si="5"/>
        <v>103.09</v>
      </c>
      <c r="E75" s="71">
        <v>103.09</v>
      </c>
      <c r="F75" s="71">
        <v>103.09</v>
      </c>
      <c r="G75" s="86">
        <v>103.09</v>
      </c>
      <c r="H75" s="81"/>
      <c r="I75" s="72">
        <f t="shared" si="8"/>
        <v>1.8474609760916749E-2</v>
      </c>
      <c r="J75" s="72">
        <f t="shared" si="9"/>
        <v>1.8474609760916749E-2</v>
      </c>
      <c r="K75" s="72">
        <f t="shared" si="6"/>
        <v>1.8474609760916749E-2</v>
      </c>
      <c r="L75" s="73">
        <f t="shared" si="7"/>
        <v>1.8474609760916749E-2</v>
      </c>
    </row>
    <row r="76" spans="2:16" x14ac:dyDescent="0.25">
      <c r="B76" s="78">
        <v>2019</v>
      </c>
      <c r="C76" s="85"/>
      <c r="D76" s="71">
        <f t="shared" si="5"/>
        <v>104.23</v>
      </c>
      <c r="E76" s="71">
        <v>104.23</v>
      </c>
      <c r="F76" s="71">
        <v>104.23</v>
      </c>
      <c r="G76" s="86">
        <v>104.23</v>
      </c>
      <c r="H76" s="81"/>
      <c r="I76" s="72">
        <f t="shared" si="8"/>
        <v>1.1058298574061487E-2</v>
      </c>
      <c r="J76" s="72">
        <f t="shared" si="9"/>
        <v>1.1058298574061487E-2</v>
      </c>
      <c r="K76" s="72">
        <f t="shared" si="6"/>
        <v>1.1058298574061487E-2</v>
      </c>
      <c r="L76" s="73">
        <f t="shared" si="7"/>
        <v>1.1058298574061487E-2</v>
      </c>
    </row>
    <row r="77" spans="2:16" x14ac:dyDescent="0.25">
      <c r="B77" s="78">
        <v>2020</v>
      </c>
      <c r="C77" s="85"/>
      <c r="D77" s="71">
        <f t="shared" si="5"/>
        <v>104.73</v>
      </c>
      <c r="E77" s="71">
        <v>104.73</v>
      </c>
      <c r="F77" s="71">
        <v>104.73</v>
      </c>
      <c r="G77" s="86">
        <v>104.73</v>
      </c>
      <c r="H77" s="81"/>
      <c r="I77" s="72">
        <f t="shared" si="8"/>
        <v>4.7970833733090856E-3</v>
      </c>
      <c r="J77" s="72">
        <f t="shared" si="9"/>
        <v>4.7970833733090856E-3</v>
      </c>
      <c r="K77" s="72">
        <f t="shared" si="6"/>
        <v>4.7970833733090856E-3</v>
      </c>
      <c r="L77" s="73">
        <f t="shared" si="7"/>
        <v>4.7970833733090856E-3</v>
      </c>
    </row>
    <row r="78" spans="2:16" x14ac:dyDescent="0.25">
      <c r="B78" s="78">
        <v>2021</v>
      </c>
      <c r="C78" s="85"/>
      <c r="D78" s="71">
        <f t="shared" si="5"/>
        <v>106.45</v>
      </c>
      <c r="E78" s="71">
        <v>106.45</v>
      </c>
      <c r="F78" s="71">
        <v>106.45</v>
      </c>
      <c r="G78" s="86">
        <v>106.45</v>
      </c>
      <c r="H78" s="81"/>
      <c r="I78" s="72">
        <f t="shared" si="8"/>
        <v>1.6423183424042698E-2</v>
      </c>
      <c r="J78" s="72">
        <f t="shared" si="9"/>
        <v>1.6423183424042698E-2</v>
      </c>
      <c r="K78" s="72">
        <f t="shared" si="6"/>
        <v>1.6423183424042698E-2</v>
      </c>
      <c r="L78" s="73">
        <f t="shared" si="7"/>
        <v>1.6423183424042698E-2</v>
      </c>
    </row>
    <row r="79" spans="2:16" x14ac:dyDescent="0.25">
      <c r="B79" s="78">
        <v>2022</v>
      </c>
      <c r="C79" s="85"/>
      <c r="D79" s="71">
        <f t="shared" si="5"/>
        <v>112.01</v>
      </c>
      <c r="E79" s="71">
        <v>112.01</v>
      </c>
      <c r="F79" s="71">
        <v>112.01</v>
      </c>
      <c r="G79" s="86">
        <v>112.01</v>
      </c>
      <c r="H79" s="81"/>
      <c r="I79" s="72">
        <f t="shared" si="8"/>
        <v>5.2231094410521317E-2</v>
      </c>
      <c r="J79" s="72">
        <f t="shared" si="9"/>
        <v>5.2231094410521317E-2</v>
      </c>
      <c r="K79" s="72">
        <f t="shared" si="6"/>
        <v>5.2231094410521317E-2</v>
      </c>
      <c r="L79" s="73">
        <f t="shared" si="7"/>
        <v>5.2231094410521317E-2</v>
      </c>
    </row>
    <row r="80" spans="2:16" x14ac:dyDescent="0.25">
      <c r="B80" s="78">
        <v>2023</v>
      </c>
      <c r="C80" s="85"/>
      <c r="D80" s="71">
        <f t="shared" si="5"/>
        <v>117.47</v>
      </c>
      <c r="E80" s="71">
        <v>117.47</v>
      </c>
      <c r="F80" s="71">
        <v>117.47</v>
      </c>
      <c r="G80" s="86">
        <v>117.47</v>
      </c>
      <c r="H80" s="81"/>
      <c r="I80" s="72">
        <f t="shared" si="8"/>
        <v>4.8745647710025874E-2</v>
      </c>
      <c r="J80" s="72">
        <f t="shared" si="9"/>
        <v>4.8745647710025874E-2</v>
      </c>
      <c r="K80" s="72">
        <f t="shared" si="6"/>
        <v>4.8745647710025874E-2</v>
      </c>
      <c r="L80" s="73">
        <f t="shared" si="7"/>
        <v>4.8745647710025874E-2</v>
      </c>
    </row>
    <row r="81" spans="2:12" x14ac:dyDescent="0.25">
      <c r="B81" s="78">
        <v>2024</v>
      </c>
      <c r="C81" s="85"/>
      <c r="D81" s="71">
        <f t="shared" si="5"/>
        <v>119.82</v>
      </c>
      <c r="E81" s="71">
        <v>119.82</v>
      </c>
      <c r="F81" s="71">
        <v>119.82</v>
      </c>
      <c r="G81" s="86">
        <v>119.82</v>
      </c>
      <c r="H81" s="81"/>
      <c r="I81" s="72">
        <f t="shared" si="8"/>
        <v>2.000510768706909E-2</v>
      </c>
      <c r="J81" s="72">
        <f t="shared" si="9"/>
        <v>2.000510768706909E-2</v>
      </c>
      <c r="K81" s="72">
        <f t="shared" si="6"/>
        <v>2.000510768706909E-2</v>
      </c>
      <c r="L81" s="73">
        <f t="shared" si="7"/>
        <v>2.000510768706909E-2</v>
      </c>
    </row>
    <row r="82" spans="2:12" x14ac:dyDescent="0.25">
      <c r="B82" s="79">
        <v>2025</v>
      </c>
      <c r="C82" s="87"/>
      <c r="D82" s="74">
        <f t="shared" si="5"/>
        <v>120.95</v>
      </c>
      <c r="E82" s="74">
        <v>120.95</v>
      </c>
      <c r="F82" s="74">
        <v>120.95</v>
      </c>
      <c r="G82" s="88">
        <v>120.95</v>
      </c>
      <c r="H82" s="82"/>
      <c r="I82" s="75">
        <f t="shared" si="8"/>
        <v>9.4308128859956764E-3</v>
      </c>
      <c r="J82" s="75">
        <f t="shared" si="9"/>
        <v>9.4308128859956764E-3</v>
      </c>
      <c r="K82" s="75">
        <f t="shared" si="6"/>
        <v>9.4308128859956764E-3</v>
      </c>
      <c r="L82" s="76">
        <f t="shared" si="7"/>
        <v>9.4308128859956764E-3</v>
      </c>
    </row>
    <row r="83" spans="2:12" x14ac:dyDescent="0.25">
      <c r="B83" s="79">
        <v>2026</v>
      </c>
      <c r="C83" s="87"/>
      <c r="D83" s="74">
        <f t="shared" si="5"/>
        <v>123.211765</v>
      </c>
      <c r="E83" s="74">
        <v>123.211765</v>
      </c>
      <c r="F83" s="74">
        <v>123.211765</v>
      </c>
      <c r="G83" s="88">
        <v>123.211765</v>
      </c>
      <c r="H83" s="82"/>
      <c r="I83" s="75">
        <f t="shared" si="8"/>
        <v>1.8699999999999939E-2</v>
      </c>
      <c r="J83" s="75">
        <f t="shared" si="9"/>
        <v>1.8699999999999939E-2</v>
      </c>
      <c r="K83" s="75">
        <f t="shared" si="6"/>
        <v>1.8699999999999939E-2</v>
      </c>
      <c r="L83" s="76">
        <f t="shared" si="7"/>
        <v>1.8699999999999939E-2</v>
      </c>
    </row>
    <row r="84" spans="2:12" x14ac:dyDescent="0.25">
      <c r="B84" s="79">
        <v>2027</v>
      </c>
      <c r="C84" s="87"/>
      <c r="D84" s="74">
        <f t="shared" si="5"/>
        <v>125.19547441650001</v>
      </c>
      <c r="E84" s="74">
        <v>125.19547441650001</v>
      </c>
      <c r="F84" s="74">
        <v>125.19547441650001</v>
      </c>
      <c r="G84" s="88">
        <v>125.19547441650001</v>
      </c>
      <c r="H84" s="82"/>
      <c r="I84" s="75">
        <f t="shared" si="8"/>
        <v>1.6100000000000003E-2</v>
      </c>
      <c r="J84" s="75">
        <f t="shared" si="9"/>
        <v>1.6100000000000003E-2</v>
      </c>
      <c r="K84" s="75">
        <f t="shared" si="6"/>
        <v>1.6100000000000003E-2</v>
      </c>
      <c r="L84" s="76">
        <f t="shared" si="7"/>
        <v>1.6100000000000003E-2</v>
      </c>
    </row>
    <row r="85" spans="2:12" x14ac:dyDescent="0.25">
      <c r="B85" s="79">
        <v>2028</v>
      </c>
      <c r="C85" s="87"/>
      <c r="D85" s="74">
        <f t="shared" si="5"/>
        <v>127.38639521878876</v>
      </c>
      <c r="E85" s="74">
        <v>127.38639521878876</v>
      </c>
      <c r="F85" s="74">
        <v>127.38639521878876</v>
      </c>
      <c r="G85" s="88">
        <v>127.38639521878876</v>
      </c>
      <c r="H85" s="82"/>
      <c r="I85" s="75">
        <f t="shared" si="8"/>
        <v>1.7500000000000071E-2</v>
      </c>
      <c r="J85" s="75">
        <f t="shared" si="9"/>
        <v>1.7500000000000071E-2</v>
      </c>
      <c r="K85" s="75">
        <f t="shared" si="6"/>
        <v>1.7500000000000071E-2</v>
      </c>
      <c r="L85" s="76">
        <f t="shared" si="7"/>
        <v>1.7500000000000071E-2</v>
      </c>
    </row>
    <row r="86" spans="2:12" x14ac:dyDescent="0.25">
      <c r="B86" s="79">
        <v>2029</v>
      </c>
      <c r="C86" s="87"/>
      <c r="D86" s="74">
        <f t="shared" si="5"/>
        <v>129.61565713511757</v>
      </c>
      <c r="E86" s="74">
        <v>129.61565713511757</v>
      </c>
      <c r="F86" s="74">
        <v>129.61565713511757</v>
      </c>
      <c r="G86" s="88">
        <v>129.61565713511757</v>
      </c>
      <c r="H86" s="82"/>
      <c r="I86" s="75">
        <f t="shared" si="8"/>
        <v>1.7500000000000071E-2</v>
      </c>
      <c r="J86" s="75">
        <f t="shared" si="9"/>
        <v>1.7500000000000071E-2</v>
      </c>
      <c r="K86" s="75">
        <f t="shared" si="6"/>
        <v>1.7500000000000071E-2</v>
      </c>
      <c r="L86" s="76">
        <f t="shared" si="7"/>
        <v>1.7500000000000071E-2</v>
      </c>
    </row>
    <row r="87" spans="2:12" x14ac:dyDescent="0.25">
      <c r="B87" s="79">
        <v>2030</v>
      </c>
      <c r="C87" s="87"/>
      <c r="D87" s="74">
        <f t="shared" si="5"/>
        <v>131.88393113498213</v>
      </c>
      <c r="E87" s="74">
        <v>131.88393113498213</v>
      </c>
      <c r="F87" s="74">
        <v>131.88393113498213</v>
      </c>
      <c r="G87" s="88">
        <v>131.88393113498213</v>
      </c>
      <c r="H87" s="82"/>
      <c r="I87" s="75">
        <f t="shared" si="8"/>
        <v>1.7500000000000071E-2</v>
      </c>
      <c r="J87" s="75">
        <f t="shared" si="9"/>
        <v>1.7500000000000071E-2</v>
      </c>
      <c r="K87" s="75">
        <f t="shared" si="6"/>
        <v>1.7500000000000071E-2</v>
      </c>
      <c r="L87" s="76">
        <f t="shared" si="7"/>
        <v>1.7500000000000071E-2</v>
      </c>
    </row>
    <row r="88" spans="2:12" x14ac:dyDescent="0.25">
      <c r="B88" s="79">
        <v>2031</v>
      </c>
      <c r="C88" s="87"/>
      <c r="D88" s="74">
        <f t="shared" si="5"/>
        <v>134.19189992984434</v>
      </c>
      <c r="E88" s="74">
        <v>134.19189992984434</v>
      </c>
      <c r="F88" s="74">
        <v>134.19189992984434</v>
      </c>
      <c r="G88" s="88">
        <v>134.19189992984434</v>
      </c>
      <c r="H88" s="82"/>
      <c r="I88" s="75">
        <f t="shared" si="8"/>
        <v>1.7500000000000071E-2</v>
      </c>
      <c r="J88" s="75">
        <f t="shared" si="9"/>
        <v>1.7500000000000071E-2</v>
      </c>
      <c r="K88" s="75">
        <f t="shared" si="6"/>
        <v>1.7500000000000071E-2</v>
      </c>
      <c r="L88" s="76">
        <f t="shared" si="7"/>
        <v>1.7500000000000071E-2</v>
      </c>
    </row>
    <row r="89" spans="2:12" x14ac:dyDescent="0.25">
      <c r="B89" s="79">
        <v>2032</v>
      </c>
      <c r="C89" s="87"/>
      <c r="D89" s="74">
        <f t="shared" si="5"/>
        <v>136.54025817861663</v>
      </c>
      <c r="E89" s="74">
        <v>136.54025817861663</v>
      </c>
      <c r="F89" s="74">
        <v>136.54025817861663</v>
      </c>
      <c r="G89" s="88">
        <v>136.54025817861663</v>
      </c>
      <c r="H89" s="82"/>
      <c r="I89" s="75">
        <f t="shared" si="8"/>
        <v>1.7500000000000071E-2</v>
      </c>
      <c r="J89" s="75">
        <f t="shared" si="9"/>
        <v>1.7500000000000071E-2</v>
      </c>
      <c r="K89" s="75">
        <f t="shared" si="6"/>
        <v>1.7500000000000071E-2</v>
      </c>
      <c r="L89" s="76">
        <f t="shared" si="7"/>
        <v>1.7500000000000071E-2</v>
      </c>
    </row>
    <row r="90" spans="2:12" x14ac:dyDescent="0.25">
      <c r="B90" s="79">
        <v>2033</v>
      </c>
      <c r="C90" s="87"/>
      <c r="D90" s="74">
        <f t="shared" si="5"/>
        <v>138.92971269674243</v>
      </c>
      <c r="E90" s="74">
        <v>138.92971269674243</v>
      </c>
      <c r="F90" s="74">
        <v>138.92971269674243</v>
      </c>
      <c r="G90" s="88">
        <v>138.92971269674243</v>
      </c>
      <c r="H90" s="82"/>
      <c r="I90" s="75">
        <f t="shared" si="8"/>
        <v>1.7500000000000071E-2</v>
      </c>
      <c r="J90" s="75">
        <f t="shared" si="9"/>
        <v>1.7500000000000071E-2</v>
      </c>
      <c r="K90" s="75">
        <f t="shared" si="6"/>
        <v>1.7500000000000071E-2</v>
      </c>
      <c r="L90" s="76">
        <f t="shared" si="7"/>
        <v>1.7500000000000071E-2</v>
      </c>
    </row>
    <row r="91" spans="2:12" x14ac:dyDescent="0.25">
      <c r="B91" s="79">
        <v>2034</v>
      </c>
      <c r="C91" s="87"/>
      <c r="D91" s="74">
        <f t="shared" si="5"/>
        <v>141.36098266893543</v>
      </c>
      <c r="E91" s="74">
        <v>141.36098266893543</v>
      </c>
      <c r="F91" s="74">
        <v>141.36098266893543</v>
      </c>
      <c r="G91" s="88">
        <v>141.36098266893543</v>
      </c>
      <c r="H91" s="82"/>
      <c r="I91" s="75">
        <f t="shared" si="8"/>
        <v>1.7500000000000071E-2</v>
      </c>
      <c r="J91" s="75">
        <f t="shared" si="9"/>
        <v>1.7500000000000071E-2</v>
      </c>
      <c r="K91" s="75">
        <f t="shared" si="6"/>
        <v>1.7500000000000071E-2</v>
      </c>
      <c r="L91" s="76">
        <f t="shared" si="7"/>
        <v>1.7500000000000071E-2</v>
      </c>
    </row>
    <row r="92" spans="2:12" x14ac:dyDescent="0.25">
      <c r="B92" s="79">
        <v>2035</v>
      </c>
      <c r="C92" s="87"/>
      <c r="D92" s="74">
        <f t="shared" si="5"/>
        <v>143.83479986564183</v>
      </c>
      <c r="E92" s="74">
        <v>143.83479986564183</v>
      </c>
      <c r="F92" s="74">
        <v>143.83479986564183</v>
      </c>
      <c r="G92" s="88">
        <v>143.83479986564183</v>
      </c>
      <c r="H92" s="82"/>
      <c r="I92" s="75">
        <f t="shared" si="8"/>
        <v>1.7500000000000071E-2</v>
      </c>
      <c r="J92" s="75">
        <f t="shared" si="9"/>
        <v>1.7500000000000071E-2</v>
      </c>
      <c r="K92" s="75">
        <f t="shared" si="6"/>
        <v>1.7500000000000071E-2</v>
      </c>
      <c r="L92" s="76">
        <f t="shared" si="7"/>
        <v>1.7500000000000071E-2</v>
      </c>
    </row>
    <row r="93" spans="2:12" x14ac:dyDescent="0.25">
      <c r="B93" s="79">
        <v>2036</v>
      </c>
      <c r="C93" s="87"/>
      <c r="D93" s="74">
        <f t="shared" si="5"/>
        <v>146.35190886329056</v>
      </c>
      <c r="E93" s="74">
        <v>146.35190886329056</v>
      </c>
      <c r="F93" s="74">
        <v>146.35190886329056</v>
      </c>
      <c r="G93" s="88">
        <v>146.35190886329056</v>
      </c>
      <c r="H93" s="82"/>
      <c r="I93" s="75">
        <f t="shared" si="8"/>
        <v>1.7500000000000071E-2</v>
      </c>
      <c r="J93" s="75">
        <f t="shared" si="9"/>
        <v>1.7500000000000071E-2</v>
      </c>
      <c r="K93" s="75">
        <f t="shared" si="6"/>
        <v>1.7500000000000071E-2</v>
      </c>
      <c r="L93" s="76">
        <f t="shared" si="7"/>
        <v>1.7500000000000071E-2</v>
      </c>
    </row>
    <row r="94" spans="2:12" x14ac:dyDescent="0.25">
      <c r="B94" s="79">
        <v>2037</v>
      </c>
      <c r="C94" s="87"/>
      <c r="D94" s="74">
        <f t="shared" si="5"/>
        <v>148.91306726839815</v>
      </c>
      <c r="E94" s="74">
        <v>148.91306726839815</v>
      </c>
      <c r="F94" s="74">
        <v>148.91306726839815</v>
      </c>
      <c r="G94" s="88">
        <v>148.91306726839815</v>
      </c>
      <c r="H94" s="82"/>
      <c r="I94" s="75">
        <f t="shared" si="8"/>
        <v>1.7500000000000071E-2</v>
      </c>
      <c r="J94" s="75">
        <f t="shared" si="9"/>
        <v>1.7500000000000071E-2</v>
      </c>
      <c r="K94" s="75">
        <f t="shared" si="6"/>
        <v>1.7500000000000071E-2</v>
      </c>
      <c r="L94" s="76">
        <f t="shared" si="7"/>
        <v>1.7500000000000071E-2</v>
      </c>
    </row>
    <row r="95" spans="2:12" x14ac:dyDescent="0.25">
      <c r="B95" s="79">
        <v>2038</v>
      </c>
      <c r="C95" s="87"/>
      <c r="D95" s="74">
        <f t="shared" si="5"/>
        <v>151.51904594559514</v>
      </c>
      <c r="E95" s="74">
        <v>151.51904594559514</v>
      </c>
      <c r="F95" s="74">
        <v>151.51904594559514</v>
      </c>
      <c r="G95" s="88">
        <v>151.51904594559514</v>
      </c>
      <c r="H95" s="82"/>
      <c r="I95" s="75">
        <f t="shared" si="8"/>
        <v>1.7500000000000071E-2</v>
      </c>
      <c r="J95" s="75">
        <f t="shared" si="9"/>
        <v>1.7500000000000071E-2</v>
      </c>
      <c r="K95" s="75">
        <f t="shared" si="6"/>
        <v>1.7500000000000071E-2</v>
      </c>
      <c r="L95" s="76">
        <f t="shared" si="7"/>
        <v>1.7500000000000071E-2</v>
      </c>
    </row>
    <row r="96" spans="2:12" x14ac:dyDescent="0.25">
      <c r="B96" s="79">
        <v>2039</v>
      </c>
      <c r="C96" s="87"/>
      <c r="D96" s="74">
        <f t="shared" si="5"/>
        <v>154.17062924964307</v>
      </c>
      <c r="E96" s="74">
        <v>154.17062924964307</v>
      </c>
      <c r="F96" s="74">
        <v>154.17062924964307</v>
      </c>
      <c r="G96" s="88">
        <v>154.17062924964307</v>
      </c>
      <c r="H96" s="82"/>
      <c r="I96" s="75">
        <f t="shared" si="8"/>
        <v>1.7500000000000071E-2</v>
      </c>
      <c r="J96" s="75">
        <f t="shared" si="9"/>
        <v>1.7500000000000071E-2</v>
      </c>
      <c r="K96" s="75">
        <f t="shared" si="6"/>
        <v>1.7500000000000071E-2</v>
      </c>
      <c r="L96" s="76">
        <f t="shared" si="7"/>
        <v>1.7500000000000071E-2</v>
      </c>
    </row>
    <row r="97" spans="2:12" x14ac:dyDescent="0.25">
      <c r="B97" s="79">
        <v>2040</v>
      </c>
      <c r="C97" s="87"/>
      <c r="D97" s="74">
        <f t="shared" si="5"/>
        <v>156.86861526151185</v>
      </c>
      <c r="E97" s="74">
        <v>156.86861526151185</v>
      </c>
      <c r="F97" s="74">
        <v>156.86861526151185</v>
      </c>
      <c r="G97" s="88">
        <v>156.86861526151185</v>
      </c>
      <c r="H97" s="82"/>
      <c r="I97" s="75">
        <f t="shared" si="8"/>
        <v>1.7500000000000071E-2</v>
      </c>
      <c r="J97" s="75">
        <f t="shared" si="9"/>
        <v>1.7500000000000071E-2</v>
      </c>
      <c r="K97" s="75">
        <f t="shared" si="6"/>
        <v>1.7500000000000071E-2</v>
      </c>
      <c r="L97" s="76">
        <f t="shared" si="7"/>
        <v>1.7500000000000071E-2</v>
      </c>
    </row>
    <row r="98" spans="2:12" x14ac:dyDescent="0.25">
      <c r="B98" s="79">
        <v>2041</v>
      </c>
      <c r="C98" s="87"/>
      <c r="D98" s="74">
        <f t="shared" si="5"/>
        <v>159.6138160285883</v>
      </c>
      <c r="E98" s="74">
        <v>159.6138160285883</v>
      </c>
      <c r="F98" s="74">
        <v>159.6138160285883</v>
      </c>
      <c r="G98" s="88">
        <v>159.6138160285883</v>
      </c>
      <c r="H98" s="82"/>
      <c r="I98" s="75">
        <f t="shared" si="8"/>
        <v>1.7500000000000071E-2</v>
      </c>
      <c r="J98" s="75">
        <f t="shared" si="9"/>
        <v>1.7500000000000071E-2</v>
      </c>
      <c r="K98" s="75">
        <f t="shared" si="6"/>
        <v>1.7500000000000071E-2</v>
      </c>
      <c r="L98" s="76">
        <f t="shared" si="7"/>
        <v>1.7500000000000071E-2</v>
      </c>
    </row>
    <row r="99" spans="2:12" x14ac:dyDescent="0.25">
      <c r="B99" s="79">
        <v>2042</v>
      </c>
      <c r="C99" s="87"/>
      <c r="D99" s="74">
        <f t="shared" si="5"/>
        <v>162.4070578090886</v>
      </c>
      <c r="E99" s="74">
        <v>162.4070578090886</v>
      </c>
      <c r="F99" s="74">
        <v>162.4070578090886</v>
      </c>
      <c r="G99" s="88">
        <v>162.4070578090886</v>
      </c>
      <c r="H99" s="82"/>
      <c r="I99" s="75">
        <f t="shared" si="8"/>
        <v>1.7500000000000071E-2</v>
      </c>
      <c r="J99" s="75">
        <f t="shared" si="9"/>
        <v>1.7500000000000071E-2</v>
      </c>
      <c r="K99" s="75">
        <f t="shared" si="6"/>
        <v>1.7500000000000071E-2</v>
      </c>
      <c r="L99" s="76">
        <f t="shared" si="7"/>
        <v>1.7500000000000071E-2</v>
      </c>
    </row>
    <row r="100" spans="2:12" x14ac:dyDescent="0.25">
      <c r="B100" s="79">
        <v>2043</v>
      </c>
      <c r="C100" s="87"/>
      <c r="D100" s="74">
        <f t="shared" si="5"/>
        <v>165.24918132074765</v>
      </c>
      <c r="E100" s="74">
        <v>165.24918132074765</v>
      </c>
      <c r="F100" s="74">
        <v>165.24918132074765</v>
      </c>
      <c r="G100" s="88">
        <v>165.24918132074765</v>
      </c>
      <c r="H100" s="82"/>
      <c r="I100" s="75">
        <f t="shared" si="8"/>
        <v>1.7500000000000071E-2</v>
      </c>
      <c r="J100" s="75">
        <f t="shared" si="9"/>
        <v>1.7500000000000071E-2</v>
      </c>
      <c r="K100" s="75">
        <f t="shared" si="6"/>
        <v>1.7500000000000071E-2</v>
      </c>
      <c r="L100" s="76">
        <f t="shared" si="7"/>
        <v>1.7500000000000071E-2</v>
      </c>
    </row>
    <row r="101" spans="2:12" x14ac:dyDescent="0.25">
      <c r="B101" s="79">
        <v>2044</v>
      </c>
      <c r="C101" s="87"/>
      <c r="D101" s="74">
        <f t="shared" si="5"/>
        <v>168.14104199386074</v>
      </c>
      <c r="E101" s="74">
        <v>168.14104199386074</v>
      </c>
      <c r="F101" s="74">
        <v>168.14104199386074</v>
      </c>
      <c r="G101" s="88">
        <v>168.14104199386074</v>
      </c>
      <c r="H101" s="82"/>
      <c r="I101" s="75">
        <f t="shared" si="8"/>
        <v>1.7500000000000071E-2</v>
      </c>
      <c r="J101" s="75">
        <f t="shared" si="9"/>
        <v>1.7500000000000071E-2</v>
      </c>
      <c r="K101" s="75">
        <f t="shared" si="6"/>
        <v>1.7500000000000071E-2</v>
      </c>
      <c r="L101" s="76">
        <f t="shared" si="7"/>
        <v>1.7500000000000071E-2</v>
      </c>
    </row>
    <row r="102" spans="2:12" x14ac:dyDescent="0.25">
      <c r="B102" s="79">
        <v>2045</v>
      </c>
      <c r="C102" s="87"/>
      <c r="D102" s="74">
        <f t="shared" si="5"/>
        <v>171.08351022875331</v>
      </c>
      <c r="E102" s="74">
        <v>171.08351022875331</v>
      </c>
      <c r="F102" s="74">
        <v>171.08351022875331</v>
      </c>
      <c r="G102" s="88">
        <v>171.08351022875331</v>
      </c>
      <c r="H102" s="82"/>
      <c r="I102" s="75">
        <f t="shared" si="8"/>
        <v>1.7500000000000071E-2</v>
      </c>
      <c r="J102" s="75">
        <f t="shared" si="9"/>
        <v>1.7500000000000071E-2</v>
      </c>
      <c r="K102" s="75">
        <f t="shared" si="6"/>
        <v>1.7500000000000071E-2</v>
      </c>
      <c r="L102" s="76">
        <f t="shared" si="7"/>
        <v>1.7500000000000071E-2</v>
      </c>
    </row>
    <row r="103" spans="2:12" x14ac:dyDescent="0.25">
      <c r="B103" s="79">
        <v>2046</v>
      </c>
      <c r="C103" s="87"/>
      <c r="D103" s="74">
        <f t="shared" si="5"/>
        <v>174.07747165775652</v>
      </c>
      <c r="E103" s="74">
        <v>174.07747165775652</v>
      </c>
      <c r="F103" s="74">
        <v>174.07747165775652</v>
      </c>
      <c r="G103" s="88">
        <v>174.07747165775652</v>
      </c>
      <c r="H103" s="82"/>
      <c r="I103" s="75">
        <f t="shared" si="8"/>
        <v>1.7500000000000071E-2</v>
      </c>
      <c r="J103" s="75">
        <f t="shared" si="9"/>
        <v>1.7500000000000071E-2</v>
      </c>
      <c r="K103" s="75">
        <f t="shared" si="6"/>
        <v>1.7500000000000071E-2</v>
      </c>
      <c r="L103" s="76">
        <f t="shared" si="7"/>
        <v>1.7500000000000071E-2</v>
      </c>
    </row>
    <row r="104" spans="2:12" x14ac:dyDescent="0.25">
      <c r="B104" s="79">
        <v>2047</v>
      </c>
      <c r="C104" s="87"/>
      <c r="D104" s="74">
        <f t="shared" si="5"/>
        <v>177.12382741176728</v>
      </c>
      <c r="E104" s="74">
        <v>177.12382741176728</v>
      </c>
      <c r="F104" s="74">
        <v>177.12382741176728</v>
      </c>
      <c r="G104" s="88">
        <v>177.12382741176728</v>
      </c>
      <c r="H104" s="82"/>
      <c r="I104" s="75">
        <f t="shared" si="8"/>
        <v>1.7500000000000071E-2</v>
      </c>
      <c r="J104" s="75">
        <f t="shared" si="9"/>
        <v>1.7500000000000071E-2</v>
      </c>
      <c r="K104" s="75">
        <f t="shared" si="6"/>
        <v>1.7500000000000071E-2</v>
      </c>
      <c r="L104" s="76">
        <f t="shared" si="7"/>
        <v>1.7500000000000071E-2</v>
      </c>
    </row>
    <row r="105" spans="2:12" x14ac:dyDescent="0.25">
      <c r="B105" s="79">
        <v>2048</v>
      </c>
      <c r="C105" s="87"/>
      <c r="D105" s="74">
        <f t="shared" si="5"/>
        <v>180.22349439147322</v>
      </c>
      <c r="E105" s="74">
        <v>180.22349439147322</v>
      </c>
      <c r="F105" s="74">
        <v>180.22349439147322</v>
      </c>
      <c r="G105" s="88">
        <v>180.22349439147322</v>
      </c>
      <c r="H105" s="82"/>
      <c r="I105" s="75">
        <f t="shared" si="8"/>
        <v>1.7500000000000071E-2</v>
      </c>
      <c r="J105" s="75">
        <f t="shared" si="9"/>
        <v>1.7500000000000071E-2</v>
      </c>
      <c r="K105" s="75">
        <f t="shared" si="6"/>
        <v>1.7500000000000071E-2</v>
      </c>
      <c r="L105" s="76">
        <f t="shared" si="7"/>
        <v>1.7500000000000071E-2</v>
      </c>
    </row>
    <row r="106" spans="2:12" x14ac:dyDescent="0.25">
      <c r="B106" s="79">
        <v>2049</v>
      </c>
      <c r="C106" s="87"/>
      <c r="D106" s="74">
        <f t="shared" si="5"/>
        <v>183.37740554332402</v>
      </c>
      <c r="E106" s="74">
        <v>183.37740554332402</v>
      </c>
      <c r="F106" s="74">
        <v>183.37740554332402</v>
      </c>
      <c r="G106" s="88">
        <v>183.37740554332402</v>
      </c>
      <c r="H106" s="82"/>
      <c r="I106" s="75">
        <f t="shared" si="8"/>
        <v>1.7500000000000071E-2</v>
      </c>
      <c r="J106" s="75">
        <f t="shared" si="9"/>
        <v>1.7500000000000071E-2</v>
      </c>
      <c r="K106" s="75">
        <f t="shared" si="6"/>
        <v>1.7500000000000071E-2</v>
      </c>
      <c r="L106" s="76">
        <f t="shared" si="7"/>
        <v>1.7500000000000071E-2</v>
      </c>
    </row>
    <row r="107" spans="2:12" x14ac:dyDescent="0.25">
      <c r="B107" s="79">
        <v>2050</v>
      </c>
      <c r="C107" s="87"/>
      <c r="D107" s="74">
        <f t="shared" si="5"/>
        <v>186.58651014033219</v>
      </c>
      <c r="E107" s="74">
        <v>186.58651014033219</v>
      </c>
      <c r="F107" s="74">
        <v>186.58651014033219</v>
      </c>
      <c r="G107" s="88">
        <v>186.58651014033219</v>
      </c>
      <c r="H107" s="82"/>
      <c r="I107" s="75">
        <f t="shared" si="8"/>
        <v>1.7500000000000071E-2</v>
      </c>
      <c r="J107" s="75">
        <f t="shared" si="9"/>
        <v>1.7500000000000071E-2</v>
      </c>
      <c r="K107" s="75">
        <f t="shared" si="6"/>
        <v>1.7500000000000071E-2</v>
      </c>
      <c r="L107" s="76">
        <f t="shared" si="7"/>
        <v>1.7500000000000071E-2</v>
      </c>
    </row>
    <row r="108" spans="2:12" x14ac:dyDescent="0.25">
      <c r="B108" s="79">
        <v>2051</v>
      </c>
      <c r="C108" s="87"/>
      <c r="D108" s="74">
        <f t="shared" si="5"/>
        <v>189.85177406778803</v>
      </c>
      <c r="E108" s="74">
        <v>189.85177406778803</v>
      </c>
      <c r="F108" s="74">
        <v>189.85177406778803</v>
      </c>
      <c r="G108" s="88">
        <v>189.85177406778803</v>
      </c>
      <c r="H108" s="82"/>
      <c r="I108" s="75">
        <f t="shared" si="8"/>
        <v>1.7500000000000071E-2</v>
      </c>
      <c r="J108" s="75">
        <f t="shared" si="9"/>
        <v>1.7500000000000071E-2</v>
      </c>
      <c r="K108" s="75">
        <f t="shared" si="6"/>
        <v>1.7500000000000071E-2</v>
      </c>
      <c r="L108" s="76">
        <f t="shared" si="7"/>
        <v>1.7500000000000071E-2</v>
      </c>
    </row>
    <row r="109" spans="2:12" x14ac:dyDescent="0.25">
      <c r="B109" s="79">
        <v>2052</v>
      </c>
      <c r="C109" s="87"/>
      <c r="D109" s="74">
        <f t="shared" si="5"/>
        <v>193.17418011397433</v>
      </c>
      <c r="E109" s="74">
        <v>193.17418011397433</v>
      </c>
      <c r="F109" s="74">
        <v>193.17418011397433</v>
      </c>
      <c r="G109" s="88">
        <v>193.17418011397433</v>
      </c>
      <c r="H109" s="82"/>
      <c r="I109" s="75">
        <f t="shared" si="8"/>
        <v>1.7500000000000071E-2</v>
      </c>
      <c r="J109" s="75">
        <f t="shared" si="9"/>
        <v>1.7500000000000071E-2</v>
      </c>
      <c r="K109" s="75">
        <f t="shared" si="6"/>
        <v>1.7500000000000071E-2</v>
      </c>
      <c r="L109" s="76">
        <f t="shared" si="7"/>
        <v>1.7500000000000071E-2</v>
      </c>
    </row>
    <row r="110" spans="2:12" x14ac:dyDescent="0.25">
      <c r="B110" s="79">
        <v>2053</v>
      </c>
      <c r="C110" s="87"/>
      <c r="D110" s="74">
        <f t="shared" si="5"/>
        <v>196.55472826596889</v>
      </c>
      <c r="E110" s="74">
        <v>196.55472826596889</v>
      </c>
      <c r="F110" s="74">
        <v>196.55472826596889</v>
      </c>
      <c r="G110" s="88">
        <v>196.55472826596889</v>
      </c>
      <c r="H110" s="82"/>
      <c r="I110" s="75">
        <f t="shared" si="8"/>
        <v>1.7500000000000071E-2</v>
      </c>
      <c r="J110" s="75">
        <f t="shared" si="9"/>
        <v>1.7500000000000071E-2</v>
      </c>
      <c r="K110" s="75">
        <f t="shared" si="6"/>
        <v>1.7500000000000071E-2</v>
      </c>
      <c r="L110" s="76">
        <f t="shared" si="7"/>
        <v>1.7500000000000071E-2</v>
      </c>
    </row>
    <row r="111" spans="2:12" x14ac:dyDescent="0.25">
      <c r="B111" s="79">
        <v>2054</v>
      </c>
      <c r="C111" s="87"/>
      <c r="D111" s="74">
        <f t="shared" si="5"/>
        <v>199.99443601062336</v>
      </c>
      <c r="E111" s="74">
        <v>199.99443601062336</v>
      </c>
      <c r="F111" s="74">
        <v>199.99443601062336</v>
      </c>
      <c r="G111" s="88">
        <v>199.99443601062336</v>
      </c>
      <c r="H111" s="82"/>
      <c r="I111" s="75">
        <f t="shared" si="8"/>
        <v>1.7500000000000071E-2</v>
      </c>
      <c r="J111" s="75">
        <f t="shared" si="9"/>
        <v>1.7500000000000071E-2</v>
      </c>
      <c r="K111" s="75">
        <f t="shared" si="6"/>
        <v>1.7500000000000071E-2</v>
      </c>
      <c r="L111" s="76">
        <f t="shared" si="7"/>
        <v>1.7500000000000071E-2</v>
      </c>
    </row>
    <row r="112" spans="2:12" x14ac:dyDescent="0.25">
      <c r="B112" s="79">
        <v>2055</v>
      </c>
      <c r="C112" s="87"/>
      <c r="D112" s="74">
        <f t="shared" si="5"/>
        <v>203.49433864080927</v>
      </c>
      <c r="E112" s="74">
        <v>203.49433864080927</v>
      </c>
      <c r="F112" s="74">
        <v>203.49433864080927</v>
      </c>
      <c r="G112" s="88">
        <v>203.49433864080927</v>
      </c>
      <c r="H112" s="82"/>
      <c r="I112" s="75">
        <f t="shared" si="8"/>
        <v>1.7500000000000071E-2</v>
      </c>
      <c r="J112" s="75">
        <f t="shared" si="9"/>
        <v>1.7500000000000071E-2</v>
      </c>
      <c r="K112" s="75">
        <f t="shared" si="6"/>
        <v>1.7500000000000071E-2</v>
      </c>
      <c r="L112" s="76">
        <f t="shared" si="7"/>
        <v>1.7500000000000071E-2</v>
      </c>
    </row>
    <row r="113" spans="2:13" x14ac:dyDescent="0.25">
      <c r="B113" s="79">
        <v>2056</v>
      </c>
      <c r="C113" s="87"/>
      <c r="D113" s="74">
        <f t="shared" si="5"/>
        <v>207.05548956702344</v>
      </c>
      <c r="E113" s="74">
        <v>207.05548956702344</v>
      </c>
      <c r="F113" s="74">
        <v>207.05548956702344</v>
      </c>
      <c r="G113" s="88">
        <v>207.05548956702344</v>
      </c>
      <c r="H113" s="82"/>
      <c r="I113" s="75">
        <f t="shared" si="8"/>
        <v>1.7500000000000071E-2</v>
      </c>
      <c r="J113" s="75">
        <f t="shared" si="9"/>
        <v>1.7500000000000071E-2</v>
      </c>
      <c r="K113" s="75">
        <f t="shared" si="6"/>
        <v>1.7500000000000071E-2</v>
      </c>
      <c r="L113" s="76">
        <f t="shared" si="7"/>
        <v>1.7500000000000071E-2</v>
      </c>
    </row>
    <row r="114" spans="2:13" x14ac:dyDescent="0.25">
      <c r="B114" s="79">
        <v>2057</v>
      </c>
      <c r="C114" s="87"/>
      <c r="D114" s="74">
        <f t="shared" si="5"/>
        <v>210.67896063444636</v>
      </c>
      <c r="E114" s="74">
        <v>210.67896063444636</v>
      </c>
      <c r="F114" s="74">
        <v>210.67896063444636</v>
      </c>
      <c r="G114" s="88">
        <v>210.67896063444636</v>
      </c>
      <c r="H114" s="82"/>
      <c r="I114" s="75">
        <f t="shared" si="8"/>
        <v>1.7500000000000071E-2</v>
      </c>
      <c r="J114" s="75">
        <f t="shared" si="9"/>
        <v>1.7500000000000071E-2</v>
      </c>
      <c r="K114" s="75">
        <f t="shared" si="6"/>
        <v>1.7500000000000071E-2</v>
      </c>
      <c r="L114" s="76">
        <f t="shared" si="7"/>
        <v>1.7500000000000071E-2</v>
      </c>
    </row>
    <row r="115" spans="2:13" x14ac:dyDescent="0.25">
      <c r="B115" s="79">
        <v>2058</v>
      </c>
      <c r="C115" s="87"/>
      <c r="D115" s="74">
        <f t="shared" si="5"/>
        <v>214.36584244554919</v>
      </c>
      <c r="E115" s="74">
        <v>214.36584244554919</v>
      </c>
      <c r="F115" s="74">
        <v>214.36584244554919</v>
      </c>
      <c r="G115" s="88">
        <v>214.36584244554919</v>
      </c>
      <c r="H115" s="82"/>
      <c r="I115" s="75">
        <f t="shared" si="8"/>
        <v>1.7500000000000071E-2</v>
      </c>
      <c r="J115" s="75">
        <f t="shared" si="9"/>
        <v>1.7500000000000071E-2</v>
      </c>
      <c r="K115" s="75">
        <f t="shared" si="6"/>
        <v>1.7500000000000071E-2</v>
      </c>
      <c r="L115" s="76">
        <f t="shared" si="7"/>
        <v>1.7500000000000071E-2</v>
      </c>
    </row>
    <row r="116" spans="2:13" x14ac:dyDescent="0.25">
      <c r="B116" s="79">
        <v>2059</v>
      </c>
      <c r="C116" s="87"/>
      <c r="D116" s="74">
        <f t="shared" si="5"/>
        <v>218.11724468834632</v>
      </c>
      <c r="E116" s="74">
        <v>218.11724468834632</v>
      </c>
      <c r="F116" s="74">
        <v>218.11724468834632</v>
      </c>
      <c r="G116" s="88">
        <v>218.11724468834632</v>
      </c>
      <c r="H116" s="82"/>
      <c r="I116" s="75">
        <f t="shared" si="8"/>
        <v>1.7500000000000071E-2</v>
      </c>
      <c r="J116" s="75">
        <f t="shared" si="9"/>
        <v>1.7500000000000071E-2</v>
      </c>
      <c r="K116" s="75">
        <f t="shared" si="6"/>
        <v>1.7500000000000071E-2</v>
      </c>
      <c r="L116" s="76">
        <f t="shared" si="7"/>
        <v>1.7500000000000071E-2</v>
      </c>
    </row>
    <row r="117" spans="2:13" x14ac:dyDescent="0.25">
      <c r="B117" s="79">
        <v>2060</v>
      </c>
      <c r="C117" s="87"/>
      <c r="D117" s="74">
        <f t="shared" si="5"/>
        <v>221.93429647039238</v>
      </c>
      <c r="E117" s="74">
        <v>221.93429647039238</v>
      </c>
      <c r="F117" s="74">
        <v>221.93429647039238</v>
      </c>
      <c r="G117" s="88">
        <v>221.93429647039238</v>
      </c>
      <c r="H117" s="82"/>
      <c r="I117" s="75">
        <f t="shared" si="8"/>
        <v>1.7500000000000071E-2</v>
      </c>
      <c r="J117" s="75">
        <f t="shared" si="9"/>
        <v>1.7500000000000071E-2</v>
      </c>
      <c r="K117" s="75">
        <f t="shared" si="6"/>
        <v>1.7500000000000071E-2</v>
      </c>
      <c r="L117" s="76">
        <f t="shared" si="7"/>
        <v>1.7500000000000071E-2</v>
      </c>
    </row>
    <row r="118" spans="2:13" x14ac:dyDescent="0.25">
      <c r="B118" s="79">
        <f>B117+1</f>
        <v>2061</v>
      </c>
      <c r="C118" s="87"/>
      <c r="D118" s="74">
        <f t="shared" si="5"/>
        <v>225.81814665862427</v>
      </c>
      <c r="E118" s="74">
        <v>225.81814665862427</v>
      </c>
      <c r="F118" s="74">
        <v>225.81814665862427</v>
      </c>
      <c r="G118" s="88">
        <v>225.81814665862427</v>
      </c>
      <c r="H118" s="82"/>
      <c r="I118" s="75">
        <f t="shared" si="8"/>
        <v>1.7500000000000071E-2</v>
      </c>
      <c r="J118" s="75">
        <f t="shared" si="9"/>
        <v>1.7500000000000071E-2</v>
      </c>
      <c r="K118" s="75">
        <f t="shared" si="6"/>
        <v>1.7500000000000071E-2</v>
      </c>
      <c r="L118" s="76">
        <f t="shared" si="7"/>
        <v>1.7500000000000071E-2</v>
      </c>
    </row>
    <row r="119" spans="2:13" x14ac:dyDescent="0.25">
      <c r="B119" s="79">
        <f t="shared" ref="B119:B127" si="10">B118+1</f>
        <v>2062</v>
      </c>
      <c r="C119" s="87"/>
      <c r="D119" s="74">
        <f t="shared" si="5"/>
        <v>229.7699642251502</v>
      </c>
      <c r="E119" s="74">
        <v>229.7699642251502</v>
      </c>
      <c r="F119" s="74">
        <v>229.7699642251502</v>
      </c>
      <c r="G119" s="88">
        <v>229.7699642251502</v>
      </c>
      <c r="H119" s="82"/>
      <c r="I119" s="75">
        <f t="shared" si="8"/>
        <v>1.7500000000000071E-2</v>
      </c>
      <c r="J119" s="75">
        <f t="shared" si="9"/>
        <v>1.7500000000000071E-2</v>
      </c>
      <c r="K119" s="75">
        <f t="shared" si="6"/>
        <v>1.7500000000000071E-2</v>
      </c>
      <c r="L119" s="76">
        <f t="shared" si="7"/>
        <v>1.7500000000000071E-2</v>
      </c>
    </row>
    <row r="120" spans="2:13" x14ac:dyDescent="0.25">
      <c r="B120" s="79">
        <f t="shared" si="10"/>
        <v>2063</v>
      </c>
      <c r="C120" s="87"/>
      <c r="D120" s="74">
        <f t="shared" si="5"/>
        <v>233.79093859909034</v>
      </c>
      <c r="E120" s="74">
        <v>233.79093859909034</v>
      </c>
      <c r="F120" s="74">
        <v>233.79093859909034</v>
      </c>
      <c r="G120" s="88">
        <v>233.79093859909034</v>
      </c>
      <c r="H120" s="82"/>
      <c r="I120" s="75">
        <f t="shared" si="8"/>
        <v>1.7500000000000071E-2</v>
      </c>
      <c r="J120" s="75">
        <f t="shared" si="9"/>
        <v>1.7500000000000071E-2</v>
      </c>
      <c r="K120" s="75">
        <f t="shared" si="6"/>
        <v>1.7500000000000071E-2</v>
      </c>
      <c r="L120" s="76">
        <f t="shared" si="7"/>
        <v>1.7500000000000071E-2</v>
      </c>
    </row>
    <row r="121" spans="2:13" x14ac:dyDescent="0.25">
      <c r="B121" s="79">
        <f t="shared" si="10"/>
        <v>2064</v>
      </c>
      <c r="C121" s="87"/>
      <c r="D121" s="74">
        <f t="shared" si="5"/>
        <v>237.88228002457444</v>
      </c>
      <c r="E121" s="74">
        <v>237.88228002457444</v>
      </c>
      <c r="F121" s="74">
        <v>237.88228002457444</v>
      </c>
      <c r="G121" s="88">
        <v>237.88228002457444</v>
      </c>
      <c r="H121" s="82"/>
      <c r="I121" s="75">
        <f t="shared" si="8"/>
        <v>1.7500000000000071E-2</v>
      </c>
      <c r="J121" s="75">
        <f t="shared" si="9"/>
        <v>1.7500000000000071E-2</v>
      </c>
      <c r="K121" s="75">
        <f t="shared" si="6"/>
        <v>1.7500000000000071E-2</v>
      </c>
      <c r="L121" s="76">
        <f t="shared" si="7"/>
        <v>1.7500000000000071E-2</v>
      </c>
    </row>
    <row r="122" spans="2:13" x14ac:dyDescent="0.25">
      <c r="B122" s="79">
        <f t="shared" si="10"/>
        <v>2065</v>
      </c>
      <c r="C122" s="87"/>
      <c r="D122" s="74">
        <f t="shared" si="5"/>
        <v>242.04521992500452</v>
      </c>
      <c r="E122" s="74">
        <v>242.04521992500452</v>
      </c>
      <c r="F122" s="74">
        <v>242.04521992500452</v>
      </c>
      <c r="G122" s="88">
        <v>242.04521992500452</v>
      </c>
      <c r="H122" s="82"/>
      <c r="I122" s="75">
        <f t="shared" si="8"/>
        <v>1.7500000000000071E-2</v>
      </c>
      <c r="J122" s="75">
        <f t="shared" si="9"/>
        <v>1.7500000000000071E-2</v>
      </c>
      <c r="K122" s="75">
        <f t="shared" si="6"/>
        <v>1.7500000000000071E-2</v>
      </c>
      <c r="L122" s="76">
        <f t="shared" si="7"/>
        <v>1.7500000000000071E-2</v>
      </c>
    </row>
    <row r="123" spans="2:13" x14ac:dyDescent="0.25">
      <c r="B123" s="79">
        <f t="shared" si="10"/>
        <v>2066</v>
      </c>
      <c r="C123" s="87"/>
      <c r="D123" s="74">
        <f t="shared" si="5"/>
        <v>246.28101127369212</v>
      </c>
      <c r="E123" s="74">
        <v>246.28101127369212</v>
      </c>
      <c r="F123" s="74">
        <v>246.28101127369212</v>
      </c>
      <c r="G123" s="88">
        <v>246.28101127369212</v>
      </c>
      <c r="H123" s="82"/>
      <c r="I123" s="75">
        <f t="shared" si="8"/>
        <v>1.7500000000000071E-2</v>
      </c>
      <c r="J123" s="75">
        <f t="shared" si="9"/>
        <v>1.7500000000000071E-2</v>
      </c>
      <c r="K123" s="75">
        <f t="shared" si="6"/>
        <v>1.7500000000000071E-2</v>
      </c>
      <c r="L123" s="76">
        <f t="shared" si="7"/>
        <v>1.7500000000000071E-2</v>
      </c>
    </row>
    <row r="124" spans="2:13" x14ac:dyDescent="0.25">
      <c r="B124" s="79">
        <f t="shared" si="10"/>
        <v>2067</v>
      </c>
      <c r="C124" s="87"/>
      <c r="D124" s="74">
        <f t="shared" si="5"/>
        <v>250.59092897098174</v>
      </c>
      <c r="E124" s="74">
        <v>250.59092897098174</v>
      </c>
      <c r="F124" s="74">
        <v>250.59092897098174</v>
      </c>
      <c r="G124" s="88">
        <v>250.59092897098174</v>
      </c>
      <c r="H124" s="82"/>
      <c r="I124" s="75">
        <f t="shared" si="8"/>
        <v>1.7500000000000071E-2</v>
      </c>
      <c r="J124" s="75">
        <f t="shared" si="9"/>
        <v>1.7500000000000071E-2</v>
      </c>
      <c r="K124" s="75">
        <f t="shared" si="6"/>
        <v>1.7500000000000071E-2</v>
      </c>
      <c r="L124" s="76">
        <f t="shared" si="7"/>
        <v>1.7500000000000071E-2</v>
      </c>
    </row>
    <row r="125" spans="2:13" x14ac:dyDescent="0.25">
      <c r="B125" s="79">
        <f t="shared" si="10"/>
        <v>2068</v>
      </c>
      <c r="C125" s="87"/>
      <c r="D125" s="74">
        <f t="shared" si="5"/>
        <v>254.97627022797394</v>
      </c>
      <c r="E125" s="74">
        <v>254.97627022797394</v>
      </c>
      <c r="F125" s="74">
        <v>254.97627022797394</v>
      </c>
      <c r="G125" s="88">
        <v>254.97627022797394</v>
      </c>
      <c r="H125" s="82"/>
      <c r="I125" s="75">
        <f t="shared" si="8"/>
        <v>1.7500000000000071E-2</v>
      </c>
      <c r="J125" s="75">
        <f t="shared" si="9"/>
        <v>1.7500000000000071E-2</v>
      </c>
      <c r="K125" s="75">
        <f t="shared" si="6"/>
        <v>1.7500000000000071E-2</v>
      </c>
      <c r="L125" s="76">
        <f t="shared" si="7"/>
        <v>1.7500000000000071E-2</v>
      </c>
    </row>
    <row r="126" spans="2:13" x14ac:dyDescent="0.25">
      <c r="B126" s="79">
        <f t="shared" si="10"/>
        <v>2069</v>
      </c>
      <c r="C126" s="87"/>
      <c r="D126" s="74">
        <f t="shared" si="5"/>
        <v>259.43835495696351</v>
      </c>
      <c r="E126" s="74">
        <v>259.43835495696351</v>
      </c>
      <c r="F126" s="74">
        <v>259.43835495696351</v>
      </c>
      <c r="G126" s="88">
        <v>259.43835495696351</v>
      </c>
      <c r="H126" s="82"/>
      <c r="I126" s="75">
        <f t="shared" si="8"/>
        <v>1.7500000000000071E-2</v>
      </c>
      <c r="J126" s="75">
        <f t="shared" si="9"/>
        <v>1.7500000000000071E-2</v>
      </c>
      <c r="K126" s="75">
        <f t="shared" si="6"/>
        <v>1.7500000000000071E-2</v>
      </c>
      <c r="L126" s="76">
        <f t="shared" si="7"/>
        <v>1.7500000000000071E-2</v>
      </c>
    </row>
    <row r="127" spans="2:13" x14ac:dyDescent="0.25">
      <c r="B127" s="79">
        <f t="shared" si="10"/>
        <v>2070</v>
      </c>
      <c r="C127" s="87"/>
      <c r="D127" s="74">
        <f t="shared" si="5"/>
        <v>263.9785261687104</v>
      </c>
      <c r="E127" s="74">
        <v>263.9785261687104</v>
      </c>
      <c r="F127" s="74">
        <v>263.9785261687104</v>
      </c>
      <c r="G127" s="88">
        <v>263.9785261687104</v>
      </c>
      <c r="H127" s="82"/>
      <c r="I127" s="75">
        <f t="shared" si="8"/>
        <v>1.7500000000000071E-2</v>
      </c>
      <c r="J127" s="75">
        <f t="shared" si="9"/>
        <v>1.7500000000000071E-2</v>
      </c>
      <c r="K127" s="75">
        <f t="shared" si="6"/>
        <v>1.7500000000000071E-2</v>
      </c>
      <c r="L127" s="76">
        <f t="shared" si="7"/>
        <v>1.7500000000000071E-2</v>
      </c>
    </row>
    <row r="128" spans="2:13" x14ac:dyDescent="0.25">
      <c r="B128" s="356">
        <v>2071</v>
      </c>
      <c r="C128" s="357"/>
      <c r="D128" s="358"/>
      <c r="E128" s="358"/>
      <c r="F128" s="358"/>
      <c r="G128" s="359"/>
      <c r="H128" s="360"/>
      <c r="I128" s="361">
        <f t="shared" si="8"/>
        <v>1.7500000000000071E-2</v>
      </c>
      <c r="J128" s="362">
        <f>J127</f>
        <v>1.7500000000000071E-2</v>
      </c>
      <c r="K128" s="362">
        <f t="shared" ref="K128:L128" si="11">K127</f>
        <v>1.7500000000000071E-2</v>
      </c>
      <c r="L128" s="363">
        <f t="shared" si="11"/>
        <v>1.7500000000000071E-2</v>
      </c>
      <c r="M128" s="372" t="s">
        <v>112</v>
      </c>
    </row>
    <row r="129" spans="2:12" x14ac:dyDescent="0.25">
      <c r="B129" s="356">
        <v>2072</v>
      </c>
      <c r="C129" s="357"/>
      <c r="D129" s="358"/>
      <c r="E129" s="358"/>
      <c r="F129" s="358"/>
      <c r="G129" s="359"/>
      <c r="H129" s="360"/>
      <c r="I129" s="361">
        <f t="shared" si="8"/>
        <v>1.7500000000000071E-2</v>
      </c>
      <c r="J129" s="362">
        <f t="shared" ref="J129:J147" si="12">J128</f>
        <v>1.7500000000000071E-2</v>
      </c>
      <c r="K129" s="362">
        <f t="shared" ref="K129:K147" si="13">K128</f>
        <v>1.7500000000000071E-2</v>
      </c>
      <c r="L129" s="363">
        <f t="shared" ref="L129:L147" si="14">L128</f>
        <v>1.7500000000000071E-2</v>
      </c>
    </row>
    <row r="130" spans="2:12" x14ac:dyDescent="0.25">
      <c r="B130" s="356">
        <v>2073</v>
      </c>
      <c r="C130" s="357"/>
      <c r="D130" s="358"/>
      <c r="E130" s="358"/>
      <c r="F130" s="358"/>
      <c r="G130" s="359"/>
      <c r="H130" s="360"/>
      <c r="I130" s="361">
        <f t="shared" si="8"/>
        <v>1.7500000000000071E-2</v>
      </c>
      <c r="J130" s="362">
        <f t="shared" si="12"/>
        <v>1.7500000000000071E-2</v>
      </c>
      <c r="K130" s="362">
        <f t="shared" si="13"/>
        <v>1.7500000000000071E-2</v>
      </c>
      <c r="L130" s="363">
        <f t="shared" si="14"/>
        <v>1.7500000000000071E-2</v>
      </c>
    </row>
    <row r="131" spans="2:12" x14ac:dyDescent="0.25">
      <c r="B131" s="356">
        <v>2074</v>
      </c>
      <c r="C131" s="357"/>
      <c r="D131" s="358"/>
      <c r="E131" s="358"/>
      <c r="F131" s="358"/>
      <c r="G131" s="359"/>
      <c r="H131" s="360"/>
      <c r="I131" s="361">
        <f t="shared" si="8"/>
        <v>1.7500000000000071E-2</v>
      </c>
      <c r="J131" s="362">
        <f t="shared" si="12"/>
        <v>1.7500000000000071E-2</v>
      </c>
      <c r="K131" s="362">
        <f t="shared" si="13"/>
        <v>1.7500000000000071E-2</v>
      </c>
      <c r="L131" s="363">
        <f t="shared" si="14"/>
        <v>1.7500000000000071E-2</v>
      </c>
    </row>
    <row r="132" spans="2:12" x14ac:dyDescent="0.25">
      <c r="B132" s="356">
        <v>2075</v>
      </c>
      <c r="C132" s="357"/>
      <c r="D132" s="358"/>
      <c r="E132" s="358"/>
      <c r="F132" s="358"/>
      <c r="G132" s="359"/>
      <c r="H132" s="360"/>
      <c r="I132" s="361">
        <f t="shared" si="8"/>
        <v>1.7500000000000071E-2</v>
      </c>
      <c r="J132" s="362">
        <f t="shared" si="12"/>
        <v>1.7500000000000071E-2</v>
      </c>
      <c r="K132" s="362">
        <f t="shared" si="13"/>
        <v>1.7500000000000071E-2</v>
      </c>
      <c r="L132" s="363">
        <f t="shared" si="14"/>
        <v>1.7500000000000071E-2</v>
      </c>
    </row>
    <row r="133" spans="2:12" x14ac:dyDescent="0.25">
      <c r="B133" s="356">
        <v>2076</v>
      </c>
      <c r="C133" s="357"/>
      <c r="D133" s="358"/>
      <c r="E133" s="358"/>
      <c r="F133" s="358"/>
      <c r="G133" s="359"/>
      <c r="H133" s="360"/>
      <c r="I133" s="361">
        <f t="shared" si="8"/>
        <v>1.7500000000000071E-2</v>
      </c>
      <c r="J133" s="362">
        <f t="shared" si="12"/>
        <v>1.7500000000000071E-2</v>
      </c>
      <c r="K133" s="362">
        <f t="shared" si="13"/>
        <v>1.7500000000000071E-2</v>
      </c>
      <c r="L133" s="363">
        <f t="shared" si="14"/>
        <v>1.7500000000000071E-2</v>
      </c>
    </row>
    <row r="134" spans="2:12" x14ac:dyDescent="0.25">
      <c r="B134" s="356">
        <v>2077</v>
      </c>
      <c r="C134" s="357"/>
      <c r="D134" s="358"/>
      <c r="E134" s="358"/>
      <c r="F134" s="358"/>
      <c r="G134" s="359"/>
      <c r="H134" s="360"/>
      <c r="I134" s="361">
        <f t="shared" si="8"/>
        <v>1.7500000000000071E-2</v>
      </c>
      <c r="J134" s="362">
        <f t="shared" si="12"/>
        <v>1.7500000000000071E-2</v>
      </c>
      <c r="K134" s="362">
        <f t="shared" si="13"/>
        <v>1.7500000000000071E-2</v>
      </c>
      <c r="L134" s="363">
        <f t="shared" si="14"/>
        <v>1.7500000000000071E-2</v>
      </c>
    </row>
    <row r="135" spans="2:12" x14ac:dyDescent="0.25">
      <c r="B135" s="356">
        <v>2078</v>
      </c>
      <c r="C135" s="357"/>
      <c r="D135" s="358"/>
      <c r="E135" s="358"/>
      <c r="F135" s="358"/>
      <c r="G135" s="359"/>
      <c r="H135" s="360"/>
      <c r="I135" s="361">
        <f t="shared" si="8"/>
        <v>1.7500000000000071E-2</v>
      </c>
      <c r="J135" s="362">
        <f t="shared" si="12"/>
        <v>1.7500000000000071E-2</v>
      </c>
      <c r="K135" s="362">
        <f t="shared" si="13"/>
        <v>1.7500000000000071E-2</v>
      </c>
      <c r="L135" s="363">
        <f t="shared" si="14"/>
        <v>1.7500000000000071E-2</v>
      </c>
    </row>
    <row r="136" spans="2:12" x14ac:dyDescent="0.25">
      <c r="B136" s="356">
        <v>2079</v>
      </c>
      <c r="C136" s="357"/>
      <c r="D136" s="358"/>
      <c r="E136" s="358"/>
      <c r="F136" s="358"/>
      <c r="G136" s="359"/>
      <c r="H136" s="360"/>
      <c r="I136" s="361">
        <f t="shared" ref="I136:I172" si="15">J136</f>
        <v>1.7500000000000071E-2</v>
      </c>
      <c r="J136" s="362">
        <f t="shared" si="12"/>
        <v>1.7500000000000071E-2</v>
      </c>
      <c r="K136" s="362">
        <f t="shared" si="13"/>
        <v>1.7500000000000071E-2</v>
      </c>
      <c r="L136" s="363">
        <f t="shared" si="14"/>
        <v>1.7500000000000071E-2</v>
      </c>
    </row>
    <row r="137" spans="2:12" x14ac:dyDescent="0.25">
      <c r="B137" s="356">
        <v>2080</v>
      </c>
      <c r="C137" s="357"/>
      <c r="D137" s="358"/>
      <c r="E137" s="358"/>
      <c r="F137" s="358"/>
      <c r="G137" s="359"/>
      <c r="H137" s="360"/>
      <c r="I137" s="361">
        <f t="shared" si="15"/>
        <v>1.7500000000000071E-2</v>
      </c>
      <c r="J137" s="362">
        <f t="shared" si="12"/>
        <v>1.7500000000000071E-2</v>
      </c>
      <c r="K137" s="362">
        <f t="shared" si="13"/>
        <v>1.7500000000000071E-2</v>
      </c>
      <c r="L137" s="363">
        <f t="shared" si="14"/>
        <v>1.7500000000000071E-2</v>
      </c>
    </row>
    <row r="138" spans="2:12" x14ac:dyDescent="0.25">
      <c r="B138" s="356">
        <v>2081</v>
      </c>
      <c r="C138" s="357"/>
      <c r="D138" s="358"/>
      <c r="E138" s="358"/>
      <c r="F138" s="358"/>
      <c r="G138" s="359"/>
      <c r="H138" s="360"/>
      <c r="I138" s="361">
        <f t="shared" si="15"/>
        <v>1.7500000000000071E-2</v>
      </c>
      <c r="J138" s="362">
        <f t="shared" si="12"/>
        <v>1.7500000000000071E-2</v>
      </c>
      <c r="K138" s="362">
        <f t="shared" si="13"/>
        <v>1.7500000000000071E-2</v>
      </c>
      <c r="L138" s="363">
        <f t="shared" si="14"/>
        <v>1.7500000000000071E-2</v>
      </c>
    </row>
    <row r="139" spans="2:12" x14ac:dyDescent="0.25">
      <c r="B139" s="356">
        <v>2082</v>
      </c>
      <c r="C139" s="357"/>
      <c r="D139" s="358"/>
      <c r="E139" s="358"/>
      <c r="F139" s="358"/>
      <c r="G139" s="359"/>
      <c r="H139" s="360"/>
      <c r="I139" s="361">
        <f t="shared" si="15"/>
        <v>1.7500000000000071E-2</v>
      </c>
      <c r="J139" s="362">
        <f t="shared" si="12"/>
        <v>1.7500000000000071E-2</v>
      </c>
      <c r="K139" s="362">
        <f t="shared" si="13"/>
        <v>1.7500000000000071E-2</v>
      </c>
      <c r="L139" s="363">
        <f t="shared" si="14"/>
        <v>1.7500000000000071E-2</v>
      </c>
    </row>
    <row r="140" spans="2:12" x14ac:dyDescent="0.25">
      <c r="B140" s="356">
        <v>2083</v>
      </c>
      <c r="C140" s="357"/>
      <c r="D140" s="358"/>
      <c r="E140" s="358"/>
      <c r="F140" s="358"/>
      <c r="G140" s="359"/>
      <c r="H140" s="360"/>
      <c r="I140" s="361">
        <f t="shared" si="15"/>
        <v>1.7500000000000071E-2</v>
      </c>
      <c r="J140" s="362">
        <f t="shared" si="12"/>
        <v>1.7500000000000071E-2</v>
      </c>
      <c r="K140" s="362">
        <f t="shared" si="13"/>
        <v>1.7500000000000071E-2</v>
      </c>
      <c r="L140" s="363">
        <f t="shared" si="14"/>
        <v>1.7500000000000071E-2</v>
      </c>
    </row>
    <row r="141" spans="2:12" x14ac:dyDescent="0.25">
      <c r="B141" s="356">
        <v>2084</v>
      </c>
      <c r="C141" s="357"/>
      <c r="D141" s="358"/>
      <c r="E141" s="358"/>
      <c r="F141" s="358"/>
      <c r="G141" s="359"/>
      <c r="H141" s="360"/>
      <c r="I141" s="361">
        <f t="shared" si="15"/>
        <v>1.7500000000000071E-2</v>
      </c>
      <c r="J141" s="362">
        <f t="shared" si="12"/>
        <v>1.7500000000000071E-2</v>
      </c>
      <c r="K141" s="362">
        <f t="shared" si="13"/>
        <v>1.7500000000000071E-2</v>
      </c>
      <c r="L141" s="363">
        <f t="shared" si="14"/>
        <v>1.7500000000000071E-2</v>
      </c>
    </row>
    <row r="142" spans="2:12" x14ac:dyDescent="0.25">
      <c r="B142" s="356">
        <v>2085</v>
      </c>
      <c r="C142" s="357"/>
      <c r="D142" s="358"/>
      <c r="E142" s="358"/>
      <c r="F142" s="358"/>
      <c r="G142" s="359"/>
      <c r="H142" s="360"/>
      <c r="I142" s="361">
        <f t="shared" si="15"/>
        <v>1.7500000000000071E-2</v>
      </c>
      <c r="J142" s="362">
        <f t="shared" si="12"/>
        <v>1.7500000000000071E-2</v>
      </c>
      <c r="K142" s="362">
        <f t="shared" si="13"/>
        <v>1.7500000000000071E-2</v>
      </c>
      <c r="L142" s="363">
        <f t="shared" si="14"/>
        <v>1.7500000000000071E-2</v>
      </c>
    </row>
    <row r="143" spans="2:12" x14ac:dyDescent="0.25">
      <c r="B143" s="356">
        <v>2086</v>
      </c>
      <c r="C143" s="357"/>
      <c r="D143" s="358"/>
      <c r="E143" s="358"/>
      <c r="F143" s="358"/>
      <c r="G143" s="359"/>
      <c r="H143" s="360"/>
      <c r="I143" s="361">
        <f t="shared" si="15"/>
        <v>1.7500000000000071E-2</v>
      </c>
      <c r="J143" s="362">
        <f t="shared" si="12"/>
        <v>1.7500000000000071E-2</v>
      </c>
      <c r="K143" s="362">
        <f t="shared" si="13"/>
        <v>1.7500000000000071E-2</v>
      </c>
      <c r="L143" s="363">
        <f t="shared" si="14"/>
        <v>1.7500000000000071E-2</v>
      </c>
    </row>
    <row r="144" spans="2:12" x14ac:dyDescent="0.25">
      <c r="B144" s="356">
        <v>2087</v>
      </c>
      <c r="C144" s="357"/>
      <c r="D144" s="358"/>
      <c r="E144" s="358"/>
      <c r="F144" s="358"/>
      <c r="G144" s="359"/>
      <c r="H144" s="360"/>
      <c r="I144" s="361">
        <f t="shared" si="15"/>
        <v>1.7500000000000071E-2</v>
      </c>
      <c r="J144" s="362">
        <f t="shared" si="12"/>
        <v>1.7500000000000071E-2</v>
      </c>
      <c r="K144" s="362">
        <f t="shared" si="13"/>
        <v>1.7500000000000071E-2</v>
      </c>
      <c r="L144" s="363">
        <f t="shared" si="14"/>
        <v>1.7500000000000071E-2</v>
      </c>
    </row>
    <row r="145" spans="2:12" x14ac:dyDescent="0.25">
      <c r="B145" s="356">
        <v>2088</v>
      </c>
      <c r="C145" s="357"/>
      <c r="D145" s="358"/>
      <c r="E145" s="358"/>
      <c r="F145" s="358"/>
      <c r="G145" s="359"/>
      <c r="H145" s="360"/>
      <c r="I145" s="361">
        <f t="shared" si="15"/>
        <v>1.7500000000000071E-2</v>
      </c>
      <c r="J145" s="362">
        <f t="shared" si="12"/>
        <v>1.7500000000000071E-2</v>
      </c>
      <c r="K145" s="362">
        <f t="shared" si="13"/>
        <v>1.7500000000000071E-2</v>
      </c>
      <c r="L145" s="363">
        <f t="shared" si="14"/>
        <v>1.7500000000000071E-2</v>
      </c>
    </row>
    <row r="146" spans="2:12" x14ac:dyDescent="0.25">
      <c r="B146" s="356">
        <v>2089</v>
      </c>
      <c r="C146" s="357"/>
      <c r="D146" s="358"/>
      <c r="E146" s="358"/>
      <c r="F146" s="358"/>
      <c r="G146" s="359"/>
      <c r="H146" s="360"/>
      <c r="I146" s="361">
        <f t="shared" si="15"/>
        <v>1.7500000000000071E-2</v>
      </c>
      <c r="J146" s="362">
        <f t="shared" si="12"/>
        <v>1.7500000000000071E-2</v>
      </c>
      <c r="K146" s="362">
        <f t="shared" si="13"/>
        <v>1.7500000000000071E-2</v>
      </c>
      <c r="L146" s="363">
        <f t="shared" si="14"/>
        <v>1.7500000000000071E-2</v>
      </c>
    </row>
    <row r="147" spans="2:12" x14ac:dyDescent="0.25">
      <c r="B147" s="356">
        <v>2090</v>
      </c>
      <c r="C147" s="357"/>
      <c r="D147" s="358"/>
      <c r="E147" s="358"/>
      <c r="F147" s="358"/>
      <c r="G147" s="359"/>
      <c r="H147" s="360"/>
      <c r="I147" s="361">
        <f t="shared" si="15"/>
        <v>1.7500000000000071E-2</v>
      </c>
      <c r="J147" s="362">
        <f t="shared" si="12"/>
        <v>1.7500000000000071E-2</v>
      </c>
      <c r="K147" s="362">
        <f t="shared" si="13"/>
        <v>1.7500000000000071E-2</v>
      </c>
      <c r="L147" s="363">
        <f t="shared" si="14"/>
        <v>1.7500000000000071E-2</v>
      </c>
    </row>
    <row r="148" spans="2:12" x14ac:dyDescent="0.25">
      <c r="B148" s="356">
        <v>2091</v>
      </c>
      <c r="C148" s="357"/>
      <c r="D148" s="358"/>
      <c r="E148" s="358"/>
      <c r="F148" s="358"/>
      <c r="G148" s="359"/>
      <c r="H148" s="360"/>
      <c r="I148" s="361">
        <f t="shared" si="15"/>
        <v>1.7500000000000071E-2</v>
      </c>
      <c r="J148" s="362">
        <f t="shared" ref="J148:J172" si="16">J147</f>
        <v>1.7500000000000071E-2</v>
      </c>
      <c r="K148" s="362">
        <f t="shared" ref="K148:K172" si="17">K147</f>
        <v>1.7500000000000071E-2</v>
      </c>
      <c r="L148" s="363">
        <f t="shared" ref="L148:L172" si="18">L147</f>
        <v>1.7500000000000071E-2</v>
      </c>
    </row>
    <row r="149" spans="2:12" x14ac:dyDescent="0.25">
      <c r="B149" s="356">
        <v>2092</v>
      </c>
      <c r="C149" s="357"/>
      <c r="D149" s="358"/>
      <c r="E149" s="358"/>
      <c r="F149" s="358"/>
      <c r="G149" s="359"/>
      <c r="H149" s="360"/>
      <c r="I149" s="361">
        <f t="shared" si="15"/>
        <v>1.7500000000000071E-2</v>
      </c>
      <c r="J149" s="362">
        <f t="shared" si="16"/>
        <v>1.7500000000000071E-2</v>
      </c>
      <c r="K149" s="362">
        <f t="shared" si="17"/>
        <v>1.7500000000000071E-2</v>
      </c>
      <c r="L149" s="363">
        <f t="shared" si="18"/>
        <v>1.7500000000000071E-2</v>
      </c>
    </row>
    <row r="150" spans="2:12" x14ac:dyDescent="0.25">
      <c r="B150" s="356">
        <v>2093</v>
      </c>
      <c r="C150" s="357"/>
      <c r="D150" s="358"/>
      <c r="E150" s="358"/>
      <c r="F150" s="358"/>
      <c r="G150" s="359"/>
      <c r="H150" s="360"/>
      <c r="I150" s="361">
        <f t="shared" si="15"/>
        <v>1.7500000000000071E-2</v>
      </c>
      <c r="J150" s="362">
        <f t="shared" si="16"/>
        <v>1.7500000000000071E-2</v>
      </c>
      <c r="K150" s="362">
        <f t="shared" si="17"/>
        <v>1.7500000000000071E-2</v>
      </c>
      <c r="L150" s="363">
        <f t="shared" si="18"/>
        <v>1.7500000000000071E-2</v>
      </c>
    </row>
    <row r="151" spans="2:12" x14ac:dyDescent="0.25">
      <c r="B151" s="356">
        <v>2094</v>
      </c>
      <c r="C151" s="357"/>
      <c r="D151" s="358"/>
      <c r="E151" s="358"/>
      <c r="F151" s="358"/>
      <c r="G151" s="359"/>
      <c r="H151" s="360"/>
      <c r="I151" s="361">
        <f t="shared" si="15"/>
        <v>1.7500000000000071E-2</v>
      </c>
      <c r="J151" s="362">
        <f t="shared" si="16"/>
        <v>1.7500000000000071E-2</v>
      </c>
      <c r="K151" s="362">
        <f t="shared" si="17"/>
        <v>1.7500000000000071E-2</v>
      </c>
      <c r="L151" s="363">
        <f t="shared" si="18"/>
        <v>1.7500000000000071E-2</v>
      </c>
    </row>
    <row r="152" spans="2:12" x14ac:dyDescent="0.25">
      <c r="B152" s="356">
        <v>2095</v>
      </c>
      <c r="C152" s="357"/>
      <c r="D152" s="358"/>
      <c r="E152" s="358"/>
      <c r="F152" s="358"/>
      <c r="G152" s="359"/>
      <c r="H152" s="360"/>
      <c r="I152" s="361">
        <f t="shared" si="15"/>
        <v>1.7500000000000071E-2</v>
      </c>
      <c r="J152" s="362">
        <f t="shared" si="16"/>
        <v>1.7500000000000071E-2</v>
      </c>
      <c r="K152" s="362">
        <f t="shared" si="17"/>
        <v>1.7500000000000071E-2</v>
      </c>
      <c r="L152" s="363">
        <f t="shared" si="18"/>
        <v>1.7500000000000071E-2</v>
      </c>
    </row>
    <row r="153" spans="2:12" x14ac:dyDescent="0.25">
      <c r="B153" s="356">
        <v>2096</v>
      </c>
      <c r="C153" s="357"/>
      <c r="D153" s="358"/>
      <c r="E153" s="358"/>
      <c r="F153" s="358"/>
      <c r="G153" s="359"/>
      <c r="H153" s="360"/>
      <c r="I153" s="361">
        <f t="shared" si="15"/>
        <v>1.7500000000000071E-2</v>
      </c>
      <c r="J153" s="362">
        <f t="shared" si="16"/>
        <v>1.7500000000000071E-2</v>
      </c>
      <c r="K153" s="362">
        <f t="shared" si="17"/>
        <v>1.7500000000000071E-2</v>
      </c>
      <c r="L153" s="363">
        <f t="shared" si="18"/>
        <v>1.7500000000000071E-2</v>
      </c>
    </row>
    <row r="154" spans="2:12" x14ac:dyDescent="0.25">
      <c r="B154" s="356">
        <v>2097</v>
      </c>
      <c r="C154" s="357"/>
      <c r="D154" s="358"/>
      <c r="E154" s="358"/>
      <c r="F154" s="358"/>
      <c r="G154" s="359"/>
      <c r="H154" s="360"/>
      <c r="I154" s="361">
        <f t="shared" si="15"/>
        <v>1.7500000000000071E-2</v>
      </c>
      <c r="J154" s="362">
        <f t="shared" si="16"/>
        <v>1.7500000000000071E-2</v>
      </c>
      <c r="K154" s="362">
        <f t="shared" si="17"/>
        <v>1.7500000000000071E-2</v>
      </c>
      <c r="L154" s="363">
        <f t="shared" si="18"/>
        <v>1.7500000000000071E-2</v>
      </c>
    </row>
    <row r="155" spans="2:12" x14ac:dyDescent="0.25">
      <c r="B155" s="356">
        <v>2098</v>
      </c>
      <c r="C155" s="357"/>
      <c r="D155" s="358"/>
      <c r="E155" s="358"/>
      <c r="F155" s="358"/>
      <c r="G155" s="359"/>
      <c r="H155" s="360"/>
      <c r="I155" s="361">
        <f t="shared" si="15"/>
        <v>1.7500000000000071E-2</v>
      </c>
      <c r="J155" s="362">
        <f t="shared" si="16"/>
        <v>1.7500000000000071E-2</v>
      </c>
      <c r="K155" s="362">
        <f t="shared" si="17"/>
        <v>1.7500000000000071E-2</v>
      </c>
      <c r="L155" s="363">
        <f t="shared" si="18"/>
        <v>1.7500000000000071E-2</v>
      </c>
    </row>
    <row r="156" spans="2:12" x14ac:dyDescent="0.25">
      <c r="B156" s="356">
        <v>2099</v>
      </c>
      <c r="C156" s="357"/>
      <c r="D156" s="358"/>
      <c r="E156" s="358"/>
      <c r="F156" s="358"/>
      <c r="G156" s="359"/>
      <c r="H156" s="360"/>
      <c r="I156" s="361">
        <f t="shared" si="15"/>
        <v>1.7500000000000071E-2</v>
      </c>
      <c r="J156" s="362">
        <f t="shared" si="16"/>
        <v>1.7500000000000071E-2</v>
      </c>
      <c r="K156" s="362">
        <f t="shared" si="17"/>
        <v>1.7500000000000071E-2</v>
      </c>
      <c r="L156" s="363">
        <f t="shared" si="18"/>
        <v>1.7500000000000071E-2</v>
      </c>
    </row>
    <row r="157" spans="2:12" x14ac:dyDescent="0.25">
      <c r="B157" s="356">
        <v>2100</v>
      </c>
      <c r="C157" s="357"/>
      <c r="D157" s="358"/>
      <c r="E157" s="358"/>
      <c r="F157" s="358"/>
      <c r="G157" s="359"/>
      <c r="H157" s="360"/>
      <c r="I157" s="361">
        <f t="shared" si="15"/>
        <v>1.7500000000000071E-2</v>
      </c>
      <c r="J157" s="362">
        <f t="shared" si="16"/>
        <v>1.7500000000000071E-2</v>
      </c>
      <c r="K157" s="362">
        <f t="shared" si="17"/>
        <v>1.7500000000000071E-2</v>
      </c>
      <c r="L157" s="363">
        <f t="shared" si="18"/>
        <v>1.7500000000000071E-2</v>
      </c>
    </row>
    <row r="158" spans="2:12" x14ac:dyDescent="0.25">
      <c r="B158" s="356">
        <v>2101</v>
      </c>
      <c r="C158" s="357"/>
      <c r="D158" s="358"/>
      <c r="E158" s="358"/>
      <c r="F158" s="358"/>
      <c r="G158" s="359"/>
      <c r="H158" s="360"/>
      <c r="I158" s="361">
        <f t="shared" si="15"/>
        <v>1.7500000000000071E-2</v>
      </c>
      <c r="J158" s="362">
        <f t="shared" si="16"/>
        <v>1.7500000000000071E-2</v>
      </c>
      <c r="K158" s="362">
        <f t="shared" si="17"/>
        <v>1.7500000000000071E-2</v>
      </c>
      <c r="L158" s="363">
        <f t="shared" si="18"/>
        <v>1.7500000000000071E-2</v>
      </c>
    </row>
    <row r="159" spans="2:12" x14ac:dyDescent="0.25">
      <c r="B159" s="356">
        <v>2102</v>
      </c>
      <c r="C159" s="357"/>
      <c r="D159" s="358"/>
      <c r="E159" s="358"/>
      <c r="F159" s="358"/>
      <c r="G159" s="359"/>
      <c r="H159" s="360"/>
      <c r="I159" s="361">
        <f t="shared" si="15"/>
        <v>1.7500000000000071E-2</v>
      </c>
      <c r="J159" s="362">
        <f t="shared" si="16"/>
        <v>1.7500000000000071E-2</v>
      </c>
      <c r="K159" s="362">
        <f t="shared" si="17"/>
        <v>1.7500000000000071E-2</v>
      </c>
      <c r="L159" s="363">
        <f t="shared" si="18"/>
        <v>1.7500000000000071E-2</v>
      </c>
    </row>
    <row r="160" spans="2:12" x14ac:dyDescent="0.25">
      <c r="B160" s="356">
        <v>2103</v>
      </c>
      <c r="C160" s="357"/>
      <c r="D160" s="358"/>
      <c r="E160" s="358"/>
      <c r="F160" s="358"/>
      <c r="G160" s="359"/>
      <c r="H160" s="360"/>
      <c r="I160" s="361">
        <f t="shared" si="15"/>
        <v>1.7500000000000071E-2</v>
      </c>
      <c r="J160" s="362">
        <f t="shared" si="16"/>
        <v>1.7500000000000071E-2</v>
      </c>
      <c r="K160" s="362">
        <f t="shared" si="17"/>
        <v>1.7500000000000071E-2</v>
      </c>
      <c r="L160" s="363">
        <f t="shared" si="18"/>
        <v>1.7500000000000071E-2</v>
      </c>
    </row>
    <row r="161" spans="2:12" x14ac:dyDescent="0.25">
      <c r="B161" s="356">
        <v>2104</v>
      </c>
      <c r="C161" s="357"/>
      <c r="D161" s="358"/>
      <c r="E161" s="358"/>
      <c r="F161" s="358"/>
      <c r="G161" s="359"/>
      <c r="H161" s="360"/>
      <c r="I161" s="361">
        <f t="shared" si="15"/>
        <v>1.7500000000000071E-2</v>
      </c>
      <c r="J161" s="362">
        <f t="shared" si="16"/>
        <v>1.7500000000000071E-2</v>
      </c>
      <c r="K161" s="362">
        <f t="shared" si="17"/>
        <v>1.7500000000000071E-2</v>
      </c>
      <c r="L161" s="363">
        <f t="shared" si="18"/>
        <v>1.7500000000000071E-2</v>
      </c>
    </row>
    <row r="162" spans="2:12" x14ac:dyDescent="0.25">
      <c r="B162" s="356">
        <v>2105</v>
      </c>
      <c r="C162" s="357"/>
      <c r="D162" s="358"/>
      <c r="E162" s="358"/>
      <c r="F162" s="358"/>
      <c r="G162" s="359"/>
      <c r="H162" s="360"/>
      <c r="I162" s="361">
        <f t="shared" si="15"/>
        <v>1.7500000000000071E-2</v>
      </c>
      <c r="J162" s="362">
        <f t="shared" si="16"/>
        <v>1.7500000000000071E-2</v>
      </c>
      <c r="K162" s="362">
        <f t="shared" si="17"/>
        <v>1.7500000000000071E-2</v>
      </c>
      <c r="L162" s="363">
        <f t="shared" si="18"/>
        <v>1.7500000000000071E-2</v>
      </c>
    </row>
    <row r="163" spans="2:12" x14ac:dyDescent="0.25">
      <c r="B163" s="356">
        <v>2106</v>
      </c>
      <c r="C163" s="357"/>
      <c r="D163" s="358"/>
      <c r="E163" s="358"/>
      <c r="F163" s="358"/>
      <c r="G163" s="359"/>
      <c r="H163" s="360"/>
      <c r="I163" s="361">
        <f t="shared" si="15"/>
        <v>1.7500000000000071E-2</v>
      </c>
      <c r="J163" s="362">
        <f t="shared" si="16"/>
        <v>1.7500000000000071E-2</v>
      </c>
      <c r="K163" s="362">
        <f t="shared" si="17"/>
        <v>1.7500000000000071E-2</v>
      </c>
      <c r="L163" s="363">
        <f t="shared" si="18"/>
        <v>1.7500000000000071E-2</v>
      </c>
    </row>
    <row r="164" spans="2:12" x14ac:dyDescent="0.25">
      <c r="B164" s="356">
        <v>2107</v>
      </c>
      <c r="C164" s="357"/>
      <c r="D164" s="358"/>
      <c r="E164" s="358"/>
      <c r="F164" s="358"/>
      <c r="G164" s="359"/>
      <c r="H164" s="360"/>
      <c r="I164" s="361">
        <f t="shared" si="15"/>
        <v>1.7500000000000071E-2</v>
      </c>
      <c r="J164" s="362">
        <f t="shared" si="16"/>
        <v>1.7500000000000071E-2</v>
      </c>
      <c r="K164" s="362">
        <f t="shared" si="17"/>
        <v>1.7500000000000071E-2</v>
      </c>
      <c r="L164" s="363">
        <f t="shared" si="18"/>
        <v>1.7500000000000071E-2</v>
      </c>
    </row>
    <row r="165" spans="2:12" x14ac:dyDescent="0.25">
      <c r="B165" s="356">
        <v>2108</v>
      </c>
      <c r="C165" s="357"/>
      <c r="D165" s="358"/>
      <c r="E165" s="358"/>
      <c r="F165" s="358"/>
      <c r="G165" s="359"/>
      <c r="H165" s="360"/>
      <c r="I165" s="361">
        <f t="shared" si="15"/>
        <v>1.7500000000000071E-2</v>
      </c>
      <c r="J165" s="362">
        <f t="shared" si="16"/>
        <v>1.7500000000000071E-2</v>
      </c>
      <c r="K165" s="362">
        <f t="shared" si="17"/>
        <v>1.7500000000000071E-2</v>
      </c>
      <c r="L165" s="363">
        <f t="shared" si="18"/>
        <v>1.7500000000000071E-2</v>
      </c>
    </row>
    <row r="166" spans="2:12" x14ac:dyDescent="0.25">
      <c r="B166" s="356">
        <v>2109</v>
      </c>
      <c r="C166" s="357"/>
      <c r="D166" s="358"/>
      <c r="E166" s="358"/>
      <c r="F166" s="358"/>
      <c r="G166" s="359"/>
      <c r="H166" s="360"/>
      <c r="I166" s="361">
        <f t="shared" si="15"/>
        <v>1.7500000000000071E-2</v>
      </c>
      <c r="J166" s="362">
        <f t="shared" si="16"/>
        <v>1.7500000000000071E-2</v>
      </c>
      <c r="K166" s="362">
        <f t="shared" si="17"/>
        <v>1.7500000000000071E-2</v>
      </c>
      <c r="L166" s="363">
        <f t="shared" si="18"/>
        <v>1.7500000000000071E-2</v>
      </c>
    </row>
    <row r="167" spans="2:12" x14ac:dyDescent="0.25">
      <c r="B167" s="356">
        <v>2110</v>
      </c>
      <c r="C167" s="357"/>
      <c r="D167" s="358"/>
      <c r="E167" s="358"/>
      <c r="F167" s="358"/>
      <c r="G167" s="359"/>
      <c r="H167" s="360"/>
      <c r="I167" s="361">
        <f t="shared" si="15"/>
        <v>1.7500000000000071E-2</v>
      </c>
      <c r="J167" s="362">
        <f t="shared" si="16"/>
        <v>1.7500000000000071E-2</v>
      </c>
      <c r="K167" s="362">
        <f t="shared" si="17"/>
        <v>1.7500000000000071E-2</v>
      </c>
      <c r="L167" s="363">
        <f t="shared" si="18"/>
        <v>1.7500000000000071E-2</v>
      </c>
    </row>
    <row r="168" spans="2:12" x14ac:dyDescent="0.25">
      <c r="B168" s="356">
        <v>2111</v>
      </c>
      <c r="C168" s="357"/>
      <c r="D168" s="358"/>
      <c r="E168" s="358"/>
      <c r="F168" s="358"/>
      <c r="G168" s="359"/>
      <c r="H168" s="360"/>
      <c r="I168" s="361">
        <f t="shared" si="15"/>
        <v>1.7500000000000071E-2</v>
      </c>
      <c r="J168" s="362">
        <f t="shared" si="16"/>
        <v>1.7500000000000071E-2</v>
      </c>
      <c r="K168" s="362">
        <f t="shared" si="17"/>
        <v>1.7500000000000071E-2</v>
      </c>
      <c r="L168" s="363">
        <f t="shared" si="18"/>
        <v>1.7500000000000071E-2</v>
      </c>
    </row>
    <row r="169" spans="2:12" x14ac:dyDescent="0.25">
      <c r="B169" s="356">
        <v>2112</v>
      </c>
      <c r="C169" s="357"/>
      <c r="D169" s="358"/>
      <c r="E169" s="358"/>
      <c r="F169" s="358"/>
      <c r="G169" s="359"/>
      <c r="H169" s="360"/>
      <c r="I169" s="361">
        <f t="shared" si="15"/>
        <v>1.7500000000000071E-2</v>
      </c>
      <c r="J169" s="362">
        <f t="shared" si="16"/>
        <v>1.7500000000000071E-2</v>
      </c>
      <c r="K169" s="362">
        <f t="shared" si="17"/>
        <v>1.7500000000000071E-2</v>
      </c>
      <c r="L169" s="363">
        <f t="shared" si="18"/>
        <v>1.7500000000000071E-2</v>
      </c>
    </row>
    <row r="170" spans="2:12" x14ac:dyDescent="0.25">
      <c r="B170" s="356">
        <v>2113</v>
      </c>
      <c r="C170" s="357"/>
      <c r="D170" s="358"/>
      <c r="E170" s="358"/>
      <c r="F170" s="358"/>
      <c r="G170" s="359"/>
      <c r="H170" s="360"/>
      <c r="I170" s="361">
        <f t="shared" si="15"/>
        <v>1.7500000000000071E-2</v>
      </c>
      <c r="J170" s="362">
        <f t="shared" si="16"/>
        <v>1.7500000000000071E-2</v>
      </c>
      <c r="K170" s="362">
        <f t="shared" si="17"/>
        <v>1.7500000000000071E-2</v>
      </c>
      <c r="L170" s="363">
        <f t="shared" si="18"/>
        <v>1.7500000000000071E-2</v>
      </c>
    </row>
    <row r="171" spans="2:12" x14ac:dyDescent="0.25">
      <c r="B171" s="356">
        <v>2114</v>
      </c>
      <c r="C171" s="357"/>
      <c r="D171" s="358"/>
      <c r="E171" s="358"/>
      <c r="F171" s="358"/>
      <c r="G171" s="359"/>
      <c r="H171" s="360"/>
      <c r="I171" s="361">
        <f t="shared" si="15"/>
        <v>1.7500000000000071E-2</v>
      </c>
      <c r="J171" s="362">
        <f t="shared" si="16"/>
        <v>1.7500000000000071E-2</v>
      </c>
      <c r="K171" s="362">
        <f t="shared" si="17"/>
        <v>1.7500000000000071E-2</v>
      </c>
      <c r="L171" s="363">
        <f t="shared" si="18"/>
        <v>1.7500000000000071E-2</v>
      </c>
    </row>
    <row r="172" spans="2:12" ht="15.75" thickBot="1" x14ac:dyDescent="0.3">
      <c r="B172" s="364">
        <v>2115</v>
      </c>
      <c r="C172" s="365"/>
      <c r="D172" s="366"/>
      <c r="E172" s="366"/>
      <c r="F172" s="366"/>
      <c r="G172" s="367"/>
      <c r="H172" s="368"/>
      <c r="I172" s="369">
        <f t="shared" si="15"/>
        <v>1.7500000000000071E-2</v>
      </c>
      <c r="J172" s="370">
        <f t="shared" si="16"/>
        <v>1.7500000000000071E-2</v>
      </c>
      <c r="K172" s="370">
        <f t="shared" si="17"/>
        <v>1.7500000000000071E-2</v>
      </c>
      <c r="L172" s="371">
        <f t="shared" si="18"/>
        <v>1.7500000000000071E-2</v>
      </c>
    </row>
  </sheetData>
  <mergeCells count="3">
    <mergeCell ref="B4:B5"/>
    <mergeCell ref="C4:G4"/>
    <mergeCell ref="H4:L4"/>
  </mergeCells>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1:BE142"/>
  <sheetViews>
    <sheetView topLeftCell="A100" workbookViewId="0">
      <selection activeCell="B80" sqref="B80:AB81"/>
    </sheetView>
  </sheetViews>
  <sheetFormatPr baseColWidth="10" defaultColWidth="10.85546875" defaultRowHeight="12.75" x14ac:dyDescent="0.2"/>
  <cols>
    <col min="1" max="1" width="1.85546875" style="1" customWidth="1"/>
    <col min="2" max="2" width="9.7109375" style="1" customWidth="1"/>
    <col min="3" max="54" width="14.28515625" style="1" customWidth="1"/>
    <col min="55" max="16384" width="10.85546875" style="1"/>
  </cols>
  <sheetData>
    <row r="1" spans="2:57" ht="23.25" x14ac:dyDescent="0.35">
      <c r="B1" s="89" t="s">
        <v>19</v>
      </c>
      <c r="C1" s="64"/>
      <c r="D1" s="64"/>
      <c r="E1" s="64"/>
      <c r="F1" s="64"/>
      <c r="G1" s="64"/>
      <c r="H1" s="64"/>
      <c r="I1" s="64"/>
      <c r="J1" s="64"/>
      <c r="K1" s="64"/>
      <c r="L1" s="64"/>
      <c r="M1" s="64"/>
      <c r="N1" s="64"/>
      <c r="O1" s="64"/>
      <c r="P1" s="64"/>
      <c r="Q1" s="64"/>
      <c r="R1" s="64"/>
      <c r="S1" s="64"/>
      <c r="T1" s="64"/>
      <c r="U1" s="64"/>
      <c r="V1" s="64"/>
      <c r="W1" s="64"/>
      <c r="X1" s="64"/>
      <c r="Y1" s="64"/>
      <c r="Z1" s="64"/>
      <c r="AA1" s="64"/>
      <c r="AB1" s="64"/>
      <c r="AC1" s="64"/>
      <c r="AD1" s="64"/>
      <c r="AE1" s="64"/>
      <c r="AF1" s="64"/>
      <c r="AG1" s="64"/>
      <c r="AH1" s="64"/>
      <c r="AI1" s="64"/>
      <c r="AJ1" s="64"/>
      <c r="AK1" s="64"/>
      <c r="AL1" s="64"/>
      <c r="AM1" s="64"/>
      <c r="AN1" s="64"/>
      <c r="AO1" s="64"/>
      <c r="AP1" s="64"/>
      <c r="AQ1" s="64"/>
      <c r="AR1" s="64"/>
      <c r="AS1" s="64"/>
      <c r="AT1" s="64"/>
      <c r="AU1" s="64"/>
      <c r="AV1" s="64"/>
      <c r="AW1" s="64"/>
      <c r="AX1" s="64"/>
      <c r="AY1" s="64"/>
      <c r="AZ1" s="64"/>
      <c r="BA1" s="64"/>
      <c r="BB1" s="64"/>
    </row>
    <row r="2" spans="2:57" ht="15" x14ac:dyDescent="0.25">
      <c r="B2" s="64" t="s">
        <v>5</v>
      </c>
      <c r="C2" s="64"/>
      <c r="D2" s="64"/>
      <c r="E2" s="64"/>
      <c r="F2" s="64"/>
      <c r="G2" s="64"/>
      <c r="H2" s="64"/>
      <c r="I2" s="64"/>
      <c r="J2" s="64"/>
      <c r="K2" s="64"/>
      <c r="L2" s="64"/>
      <c r="M2" s="64"/>
      <c r="N2" s="64"/>
      <c r="O2" s="64"/>
      <c r="P2" s="64"/>
      <c r="Q2" s="64"/>
      <c r="R2" s="64"/>
      <c r="S2" s="64"/>
      <c r="T2" s="64"/>
      <c r="U2" s="64"/>
      <c r="V2" s="64"/>
      <c r="W2" s="64"/>
      <c r="X2" s="64"/>
      <c r="Y2" s="64"/>
      <c r="Z2" s="64"/>
      <c r="AA2" s="64"/>
      <c r="AB2" s="64"/>
      <c r="AC2" s="64"/>
      <c r="AD2" s="64"/>
      <c r="AE2" s="64"/>
      <c r="AF2" s="64"/>
      <c r="AG2" s="64"/>
      <c r="AH2" s="64"/>
      <c r="AI2" s="64"/>
      <c r="AJ2" s="64"/>
      <c r="AK2" s="64"/>
      <c r="AL2" s="64"/>
      <c r="AM2" s="64"/>
      <c r="AN2" s="64"/>
      <c r="AO2" s="64"/>
      <c r="AP2" s="64"/>
      <c r="AQ2" s="64"/>
      <c r="AR2" s="64"/>
      <c r="AS2" s="64"/>
      <c r="AT2" s="64"/>
      <c r="AU2" s="64"/>
      <c r="AV2" s="64"/>
      <c r="AW2" s="64"/>
      <c r="AX2" s="64"/>
      <c r="AY2" s="64"/>
      <c r="AZ2" s="64"/>
      <c r="BA2" s="64"/>
      <c r="BB2" s="64"/>
    </row>
    <row r="3" spans="2:57" ht="15.75" thickBot="1" x14ac:dyDescent="0.3">
      <c r="B3" s="64"/>
      <c r="C3" s="64"/>
      <c r="D3" s="64"/>
      <c r="E3" s="64"/>
      <c r="F3" s="64"/>
      <c r="G3" s="64"/>
      <c r="H3" s="64"/>
      <c r="I3" s="64"/>
      <c r="J3" s="64"/>
      <c r="K3" s="64"/>
      <c r="L3" s="64"/>
      <c r="M3" s="64"/>
      <c r="N3" s="64"/>
      <c r="O3" s="64"/>
      <c r="P3" s="64"/>
      <c r="Q3" s="64"/>
      <c r="R3" s="64"/>
      <c r="S3" s="64"/>
      <c r="T3" s="64"/>
      <c r="U3" s="64"/>
      <c r="V3" s="64"/>
      <c r="W3" s="64"/>
      <c r="X3" s="64"/>
      <c r="Y3" s="64"/>
      <c r="Z3" s="64"/>
      <c r="AA3" s="64"/>
      <c r="AB3" s="64"/>
      <c r="AC3" s="64"/>
      <c r="AD3" s="64"/>
      <c r="AE3" s="64"/>
      <c r="AF3" s="64"/>
      <c r="AG3" s="64"/>
      <c r="AH3" s="64"/>
      <c r="AI3" s="64"/>
      <c r="AJ3" s="64"/>
      <c r="AK3" s="64"/>
      <c r="AL3" s="64"/>
      <c r="AM3" s="64"/>
      <c r="AN3" s="64"/>
      <c r="AO3" s="64"/>
      <c r="AP3" s="64"/>
      <c r="AQ3" s="64"/>
      <c r="AR3" s="64"/>
      <c r="AS3" s="64"/>
      <c r="AT3" s="64"/>
      <c r="AU3" s="64"/>
      <c r="AV3" s="64"/>
      <c r="AW3" s="64"/>
      <c r="AX3" s="64"/>
      <c r="AY3" s="64"/>
      <c r="AZ3" s="64"/>
      <c r="BA3" s="64"/>
      <c r="BB3" s="64"/>
    </row>
    <row r="4" spans="2:57" ht="19.5" customHeight="1" x14ac:dyDescent="0.2">
      <c r="B4" s="420" t="s">
        <v>0</v>
      </c>
      <c r="C4" s="422" t="s">
        <v>20</v>
      </c>
      <c r="D4" s="423"/>
      <c r="E4" s="423"/>
      <c r="F4" s="424"/>
      <c r="G4" s="424"/>
      <c r="H4" s="424"/>
      <c r="I4" s="424"/>
      <c r="J4" s="424"/>
      <c r="K4" s="424"/>
      <c r="L4" s="424"/>
      <c r="M4" s="424"/>
      <c r="N4" s="424"/>
      <c r="O4" s="424"/>
      <c r="P4" s="422" t="s">
        <v>21</v>
      </c>
      <c r="Q4" s="423"/>
      <c r="R4" s="423"/>
      <c r="S4" s="423"/>
      <c r="T4" s="423"/>
      <c r="U4" s="423"/>
      <c r="V4" s="423"/>
      <c r="W4" s="423"/>
      <c r="X4" s="423"/>
      <c r="Y4" s="423"/>
      <c r="Z4" s="423"/>
      <c r="AA4" s="423"/>
      <c r="AB4" s="423"/>
      <c r="AC4" s="422" t="s">
        <v>22</v>
      </c>
      <c r="AD4" s="427"/>
      <c r="AE4" s="427"/>
      <c r="AF4" s="427"/>
      <c r="AG4" s="427"/>
      <c r="AH4" s="427"/>
      <c r="AI4" s="427"/>
      <c r="AJ4" s="427"/>
      <c r="AK4" s="427"/>
      <c r="AL4" s="427"/>
      <c r="AM4" s="427"/>
      <c r="AN4" s="427"/>
      <c r="AO4" s="429"/>
      <c r="AP4" s="422" t="s">
        <v>23</v>
      </c>
      <c r="AQ4" s="427"/>
      <c r="AR4" s="427"/>
      <c r="AS4" s="427"/>
      <c r="AT4" s="427"/>
      <c r="AU4" s="427"/>
      <c r="AV4" s="427"/>
      <c r="AW4" s="427"/>
      <c r="AX4" s="427"/>
      <c r="AY4" s="427"/>
      <c r="AZ4" s="427"/>
      <c r="BA4" s="427"/>
      <c r="BB4" s="428"/>
    </row>
    <row r="5" spans="2:57" s="138" customFormat="1" ht="35.25" customHeight="1" thickBot="1" x14ac:dyDescent="0.25">
      <c r="B5" s="421"/>
      <c r="C5" s="133"/>
      <c r="D5" s="134"/>
      <c r="E5" s="200"/>
      <c r="F5" s="135" t="s">
        <v>93</v>
      </c>
      <c r="G5" s="135"/>
      <c r="H5" s="135"/>
      <c r="I5" s="135"/>
      <c r="J5" s="135" t="s">
        <v>94</v>
      </c>
      <c r="K5" s="135" t="s">
        <v>95</v>
      </c>
      <c r="L5" s="135" t="s">
        <v>96</v>
      </c>
      <c r="M5" s="135" t="s">
        <v>110</v>
      </c>
      <c r="N5" s="135"/>
      <c r="O5" s="136"/>
      <c r="P5" s="133"/>
      <c r="Q5" s="134"/>
      <c r="R5" s="200"/>
      <c r="S5" s="135" t="s">
        <v>93</v>
      </c>
      <c r="T5" s="135"/>
      <c r="U5" s="135"/>
      <c r="V5" s="135"/>
      <c r="W5" s="135" t="s">
        <v>94</v>
      </c>
      <c r="X5" s="135" t="s">
        <v>95</v>
      </c>
      <c r="Y5" s="135" t="s">
        <v>96</v>
      </c>
      <c r="Z5" s="135" t="s">
        <v>110</v>
      </c>
      <c r="AA5" s="135"/>
      <c r="AB5" s="136"/>
      <c r="AC5" s="133"/>
      <c r="AD5" s="134"/>
      <c r="AE5" s="200"/>
      <c r="AF5" s="135" t="s">
        <v>93</v>
      </c>
      <c r="AG5" s="135"/>
      <c r="AH5" s="135"/>
      <c r="AI5" s="135"/>
      <c r="AJ5" s="135" t="s">
        <v>94</v>
      </c>
      <c r="AK5" s="135" t="s">
        <v>95</v>
      </c>
      <c r="AL5" s="135" t="s">
        <v>96</v>
      </c>
      <c r="AM5" s="135" t="s">
        <v>110</v>
      </c>
      <c r="AN5" s="135"/>
      <c r="AO5" s="136"/>
      <c r="AP5" s="133"/>
      <c r="AQ5" s="134"/>
      <c r="AR5" s="200"/>
      <c r="AS5" s="135" t="s">
        <v>93</v>
      </c>
      <c r="AT5" s="135"/>
      <c r="AU5" s="135"/>
      <c r="AV5" s="135"/>
      <c r="AW5" s="135" t="s">
        <v>94</v>
      </c>
      <c r="AX5" s="135" t="s">
        <v>95</v>
      </c>
      <c r="AY5" s="135" t="s">
        <v>96</v>
      </c>
      <c r="AZ5" s="135" t="s">
        <v>110</v>
      </c>
      <c r="BA5" s="135"/>
      <c r="BB5" s="137"/>
    </row>
    <row r="6" spans="2:57" ht="15" customHeight="1" x14ac:dyDescent="0.25">
      <c r="B6" s="102">
        <v>1949</v>
      </c>
      <c r="C6" s="104"/>
      <c r="D6" s="98"/>
      <c r="E6" s="42"/>
      <c r="F6" s="129">
        <v>13.141999999999999</v>
      </c>
      <c r="G6" s="129"/>
      <c r="H6" s="129"/>
      <c r="I6" s="129"/>
      <c r="J6" s="129">
        <v>13.141999999999999</v>
      </c>
      <c r="K6" s="129">
        <v>13.141999999999999</v>
      </c>
      <c r="L6" s="129">
        <v>13.141999999999999</v>
      </c>
      <c r="M6" s="129">
        <v>13.141999999999999</v>
      </c>
      <c r="N6" s="129"/>
      <c r="O6" s="129"/>
      <c r="P6" s="104"/>
      <c r="Q6" s="98"/>
      <c r="R6" s="98"/>
      <c r="S6" s="129">
        <v>284.73899999999998</v>
      </c>
      <c r="T6" s="129"/>
      <c r="U6" s="129"/>
      <c r="V6" s="129"/>
      <c r="W6" s="129">
        <v>284.73899999999998</v>
      </c>
      <c r="X6" s="129">
        <v>284.73899999999998</v>
      </c>
      <c r="Y6" s="129">
        <v>284.73899999999998</v>
      </c>
      <c r="Z6" s="129">
        <v>284.73899999999998</v>
      </c>
      <c r="AA6" s="129"/>
      <c r="AB6" s="129"/>
      <c r="AC6" s="109"/>
      <c r="AD6" s="99"/>
      <c r="AE6" s="99"/>
      <c r="AF6" s="99"/>
      <c r="AG6" s="99"/>
      <c r="AH6" s="99"/>
      <c r="AI6" s="99"/>
      <c r="AJ6" s="99"/>
      <c r="AK6" s="99"/>
      <c r="AL6" s="99"/>
      <c r="AM6" s="99"/>
      <c r="AN6" s="99"/>
      <c r="AO6" s="110"/>
      <c r="AP6" s="202"/>
      <c r="AQ6" s="100"/>
      <c r="AR6" s="100"/>
      <c r="AS6" s="100"/>
      <c r="AT6" s="100"/>
      <c r="AU6" s="100"/>
      <c r="AV6" s="100"/>
      <c r="AW6" s="100"/>
      <c r="AX6" s="100"/>
      <c r="AY6" s="100"/>
      <c r="AZ6" s="100"/>
      <c r="BA6" s="100"/>
      <c r="BB6" s="101"/>
      <c r="BC6" s="90"/>
      <c r="BD6" s="91"/>
      <c r="BE6" s="91"/>
    </row>
    <row r="7" spans="2:57" ht="15" customHeight="1" x14ac:dyDescent="0.2">
      <c r="B7" s="102">
        <v>1950</v>
      </c>
      <c r="C7" s="104"/>
      <c r="D7" s="98"/>
      <c r="E7" s="98"/>
      <c r="F7" s="129">
        <v>15.406000000000001</v>
      </c>
      <c r="G7" s="129"/>
      <c r="H7" s="129"/>
      <c r="I7" s="129"/>
      <c r="J7" s="129">
        <v>15.406000000000001</v>
      </c>
      <c r="K7" s="129">
        <v>15.406000000000001</v>
      </c>
      <c r="L7" s="129">
        <v>15.406000000000001</v>
      </c>
      <c r="M7" s="129">
        <v>15.406000000000001</v>
      </c>
      <c r="N7" s="129"/>
      <c r="O7" s="129"/>
      <c r="P7" s="108"/>
      <c r="Q7" s="98"/>
      <c r="R7" s="98"/>
      <c r="S7" s="129">
        <v>309.14299999999997</v>
      </c>
      <c r="T7" s="129"/>
      <c r="U7" s="129"/>
      <c r="V7" s="129"/>
      <c r="W7" s="129">
        <v>309.14299999999997</v>
      </c>
      <c r="X7" s="129">
        <v>309.14299999999997</v>
      </c>
      <c r="Y7" s="129">
        <v>309.14299999999997</v>
      </c>
      <c r="Z7" s="129">
        <v>309.14299999999997</v>
      </c>
      <c r="AA7" s="129"/>
      <c r="AB7" s="129"/>
      <c r="AC7" s="109"/>
      <c r="AD7" s="99"/>
      <c r="AE7" s="99"/>
      <c r="AF7" s="99">
        <f t="shared" ref="AF7:AF70" si="0">F7/F6-1</f>
        <v>0.17227210470248067</v>
      </c>
      <c r="AG7" s="99"/>
      <c r="AH7" s="99"/>
      <c r="AI7" s="99"/>
      <c r="AJ7" s="99">
        <f t="shared" ref="AJ7:AJ70" si="1">J7/J6-1</f>
        <v>0.17227210470248067</v>
      </c>
      <c r="AK7" s="99">
        <f t="shared" ref="AK7:AK70" si="2">K7/K6-1</f>
        <v>0.17227210470248067</v>
      </c>
      <c r="AL7" s="99">
        <f t="shared" ref="AL7:AL70" si="3">L7/L6-1</f>
        <v>0.17227210470248067</v>
      </c>
      <c r="AM7" s="99">
        <f t="shared" ref="AM7:AM70" si="4">M7/M6-1</f>
        <v>0.17227210470248067</v>
      </c>
      <c r="AN7" s="99"/>
      <c r="AO7" s="110"/>
      <c r="AP7" s="109"/>
      <c r="AQ7" s="99"/>
      <c r="AR7" s="99"/>
      <c r="AS7" s="99">
        <f t="shared" ref="AS7:AS70" si="5">S7/S6-1</f>
        <v>8.5706559340308131E-2</v>
      </c>
      <c r="AT7" s="99"/>
      <c r="AU7" s="99"/>
      <c r="AV7" s="99"/>
      <c r="AW7" s="99">
        <f t="shared" ref="AW7:AW70" si="6">W7/W6-1</f>
        <v>8.5706559340308131E-2</v>
      </c>
      <c r="AX7" s="99">
        <f t="shared" ref="AX7:AX70" si="7">X7/X6-1</f>
        <v>8.5706559340308131E-2</v>
      </c>
      <c r="AY7" s="99">
        <f t="shared" ref="AY7:AY70" si="8">Y7/Y6-1</f>
        <v>8.5706559340308131E-2</v>
      </c>
      <c r="AZ7" s="99">
        <f t="shared" ref="AZ7:AZ70" si="9">Z7/Z6-1</f>
        <v>8.5706559340308131E-2</v>
      </c>
      <c r="BA7" s="99"/>
      <c r="BB7" s="128"/>
      <c r="BC7" s="90"/>
      <c r="BD7" s="91"/>
      <c r="BE7" s="91"/>
    </row>
    <row r="8" spans="2:57" ht="15" customHeight="1" x14ac:dyDescent="0.2">
      <c r="B8" s="102">
        <v>1951</v>
      </c>
      <c r="C8" s="104"/>
      <c r="D8" s="98"/>
      <c r="E8" s="98"/>
      <c r="F8" s="129">
        <v>19.402999999999999</v>
      </c>
      <c r="G8" s="129"/>
      <c r="H8" s="129"/>
      <c r="I8" s="129"/>
      <c r="J8" s="129">
        <v>19.402999999999999</v>
      </c>
      <c r="K8" s="129">
        <v>19.402999999999999</v>
      </c>
      <c r="L8" s="129">
        <v>19.402999999999999</v>
      </c>
      <c r="M8" s="129">
        <v>19.402999999999999</v>
      </c>
      <c r="N8" s="129"/>
      <c r="O8" s="129"/>
      <c r="P8" s="108"/>
      <c r="Q8" s="98"/>
      <c r="R8" s="98"/>
      <c r="S8" s="129">
        <v>326.62799999999999</v>
      </c>
      <c r="T8" s="129"/>
      <c r="U8" s="129"/>
      <c r="V8" s="129"/>
      <c r="W8" s="129">
        <v>326.62799999999999</v>
      </c>
      <c r="X8" s="129">
        <v>326.62799999999999</v>
      </c>
      <c r="Y8" s="129">
        <v>326.62799999999999</v>
      </c>
      <c r="Z8" s="129">
        <v>326.62799999999999</v>
      </c>
      <c r="AA8" s="129"/>
      <c r="AB8" s="129"/>
      <c r="AC8" s="109"/>
      <c r="AD8" s="99"/>
      <c r="AE8" s="99"/>
      <c r="AF8" s="99">
        <f t="shared" si="0"/>
        <v>0.25944437232247153</v>
      </c>
      <c r="AG8" s="99"/>
      <c r="AH8" s="99"/>
      <c r="AI8" s="99"/>
      <c r="AJ8" s="99">
        <f t="shared" si="1"/>
        <v>0.25944437232247153</v>
      </c>
      <c r="AK8" s="99">
        <f t="shared" si="2"/>
        <v>0.25944437232247153</v>
      </c>
      <c r="AL8" s="99">
        <f t="shared" si="3"/>
        <v>0.25944437232247153</v>
      </c>
      <c r="AM8" s="99">
        <f t="shared" si="4"/>
        <v>0.25944437232247153</v>
      </c>
      <c r="AN8" s="99"/>
      <c r="AO8" s="110"/>
      <c r="AP8" s="109"/>
      <c r="AQ8" s="99"/>
      <c r="AR8" s="99"/>
      <c r="AS8" s="99">
        <f t="shared" si="5"/>
        <v>5.6559585693352288E-2</v>
      </c>
      <c r="AT8" s="99"/>
      <c r="AU8" s="99"/>
      <c r="AV8" s="99"/>
      <c r="AW8" s="99">
        <f t="shared" si="6"/>
        <v>5.6559585693352288E-2</v>
      </c>
      <c r="AX8" s="99">
        <f t="shared" si="7"/>
        <v>5.6559585693352288E-2</v>
      </c>
      <c r="AY8" s="99">
        <f t="shared" si="8"/>
        <v>5.6559585693352288E-2</v>
      </c>
      <c r="AZ8" s="99">
        <f t="shared" si="9"/>
        <v>5.6559585693352288E-2</v>
      </c>
      <c r="BA8" s="99"/>
      <c r="BB8" s="128"/>
      <c r="BC8" s="90"/>
      <c r="BD8" s="91"/>
      <c r="BE8" s="91"/>
    </row>
    <row r="9" spans="2:57" ht="15" customHeight="1" x14ac:dyDescent="0.2">
      <c r="B9" s="103">
        <v>1952</v>
      </c>
      <c r="C9" s="105"/>
      <c r="D9" s="95"/>
      <c r="E9" s="95"/>
      <c r="F9" s="130">
        <v>22.626999999999999</v>
      </c>
      <c r="G9" s="130"/>
      <c r="H9" s="130"/>
      <c r="I9" s="130"/>
      <c r="J9" s="130">
        <v>22.626999999999999</v>
      </c>
      <c r="K9" s="130">
        <v>22.626999999999999</v>
      </c>
      <c r="L9" s="130">
        <v>22.626999999999999</v>
      </c>
      <c r="M9" s="130">
        <v>22.626999999999999</v>
      </c>
      <c r="N9" s="130"/>
      <c r="O9" s="130"/>
      <c r="P9" s="106"/>
      <c r="Q9" s="95"/>
      <c r="R9" s="95"/>
      <c r="S9" s="130">
        <v>336.86</v>
      </c>
      <c r="T9" s="130"/>
      <c r="U9" s="130"/>
      <c r="V9" s="130"/>
      <c r="W9" s="130">
        <v>336.86</v>
      </c>
      <c r="X9" s="130">
        <v>336.86</v>
      </c>
      <c r="Y9" s="130">
        <v>336.86</v>
      </c>
      <c r="Z9" s="130">
        <v>336.86</v>
      </c>
      <c r="AA9" s="130"/>
      <c r="AB9" s="130"/>
      <c r="AC9" s="111"/>
      <c r="AD9" s="96"/>
      <c r="AE9" s="96"/>
      <c r="AF9" s="96">
        <f t="shared" si="0"/>
        <v>0.16615987218471373</v>
      </c>
      <c r="AG9" s="96"/>
      <c r="AH9" s="96"/>
      <c r="AI9" s="96"/>
      <c r="AJ9" s="96">
        <f t="shared" si="1"/>
        <v>0.16615987218471373</v>
      </c>
      <c r="AK9" s="96">
        <f t="shared" si="2"/>
        <v>0.16615987218471373</v>
      </c>
      <c r="AL9" s="96">
        <f t="shared" si="3"/>
        <v>0.16615987218471373</v>
      </c>
      <c r="AM9" s="96">
        <f t="shared" si="4"/>
        <v>0.16615987218471373</v>
      </c>
      <c r="AN9" s="96"/>
      <c r="AO9" s="112"/>
      <c r="AP9" s="111"/>
      <c r="AQ9" s="96"/>
      <c r="AR9" s="96"/>
      <c r="AS9" s="96">
        <f t="shared" si="5"/>
        <v>3.1326156973682684E-2</v>
      </c>
      <c r="AT9" s="96"/>
      <c r="AU9" s="96"/>
      <c r="AV9" s="96"/>
      <c r="AW9" s="96">
        <f t="shared" si="6"/>
        <v>3.1326156973682684E-2</v>
      </c>
      <c r="AX9" s="96">
        <f t="shared" si="7"/>
        <v>3.1326156973682684E-2</v>
      </c>
      <c r="AY9" s="96">
        <f t="shared" si="8"/>
        <v>3.1326156973682684E-2</v>
      </c>
      <c r="AZ9" s="96">
        <f t="shared" si="9"/>
        <v>3.1326156973682684E-2</v>
      </c>
      <c r="BA9" s="96"/>
      <c r="BB9" s="97"/>
      <c r="BC9" s="90"/>
      <c r="BD9" s="91"/>
      <c r="BE9" s="91"/>
    </row>
    <row r="10" spans="2:57" ht="15" customHeight="1" x14ac:dyDescent="0.2">
      <c r="B10" s="103">
        <v>1953</v>
      </c>
      <c r="C10" s="105"/>
      <c r="D10" s="95"/>
      <c r="E10" s="95"/>
      <c r="F10" s="130">
        <v>23.445</v>
      </c>
      <c r="G10" s="130"/>
      <c r="H10" s="130"/>
      <c r="I10" s="130"/>
      <c r="J10" s="130">
        <v>23.445</v>
      </c>
      <c r="K10" s="130">
        <v>23.445</v>
      </c>
      <c r="L10" s="130">
        <v>23.445</v>
      </c>
      <c r="M10" s="130">
        <v>23.445</v>
      </c>
      <c r="N10" s="130"/>
      <c r="O10" s="130"/>
      <c r="P10" s="106"/>
      <c r="Q10" s="95"/>
      <c r="R10" s="95"/>
      <c r="S10" s="130">
        <v>348.197</v>
      </c>
      <c r="T10" s="130"/>
      <c r="U10" s="130"/>
      <c r="V10" s="130"/>
      <c r="W10" s="130">
        <v>348.197</v>
      </c>
      <c r="X10" s="130">
        <v>348.197</v>
      </c>
      <c r="Y10" s="130">
        <v>348.197</v>
      </c>
      <c r="Z10" s="130">
        <v>348.197</v>
      </c>
      <c r="AA10" s="130"/>
      <c r="AB10" s="130"/>
      <c r="AC10" s="111"/>
      <c r="AD10" s="96"/>
      <c r="AE10" s="96"/>
      <c r="AF10" s="96">
        <f t="shared" si="0"/>
        <v>3.6151500419852489E-2</v>
      </c>
      <c r="AG10" s="96"/>
      <c r="AH10" s="96"/>
      <c r="AI10" s="96"/>
      <c r="AJ10" s="96">
        <f t="shared" si="1"/>
        <v>3.6151500419852489E-2</v>
      </c>
      <c r="AK10" s="96">
        <f t="shared" si="2"/>
        <v>3.6151500419852489E-2</v>
      </c>
      <c r="AL10" s="96">
        <f t="shared" si="3"/>
        <v>3.6151500419852489E-2</v>
      </c>
      <c r="AM10" s="96">
        <f t="shared" si="4"/>
        <v>3.6151500419852489E-2</v>
      </c>
      <c r="AN10" s="96"/>
      <c r="AO10" s="112"/>
      <c r="AP10" s="111"/>
      <c r="AQ10" s="96"/>
      <c r="AR10" s="96"/>
      <c r="AS10" s="96">
        <f t="shared" si="5"/>
        <v>3.365493083179949E-2</v>
      </c>
      <c r="AT10" s="96"/>
      <c r="AU10" s="96"/>
      <c r="AV10" s="96"/>
      <c r="AW10" s="96">
        <f t="shared" si="6"/>
        <v>3.365493083179949E-2</v>
      </c>
      <c r="AX10" s="96">
        <f t="shared" si="7"/>
        <v>3.365493083179949E-2</v>
      </c>
      <c r="AY10" s="96">
        <f t="shared" si="8"/>
        <v>3.365493083179949E-2</v>
      </c>
      <c r="AZ10" s="96">
        <f t="shared" si="9"/>
        <v>3.365493083179949E-2</v>
      </c>
      <c r="BA10" s="96"/>
      <c r="BB10" s="97"/>
      <c r="BC10" s="90"/>
      <c r="BD10" s="91"/>
      <c r="BE10" s="91"/>
    </row>
    <row r="11" spans="2:57" ht="15" customHeight="1" x14ac:dyDescent="0.2">
      <c r="B11" s="103">
        <v>1954</v>
      </c>
      <c r="C11" s="105"/>
      <c r="D11" s="95"/>
      <c r="E11" s="95"/>
      <c r="F11" s="130">
        <v>24.920999999999999</v>
      </c>
      <c r="G11" s="130"/>
      <c r="H11" s="130"/>
      <c r="I11" s="130"/>
      <c r="J11" s="130">
        <v>24.920999999999999</v>
      </c>
      <c r="K11" s="130">
        <v>24.920999999999999</v>
      </c>
      <c r="L11" s="130">
        <v>24.920999999999999</v>
      </c>
      <c r="M11" s="130">
        <v>24.920999999999999</v>
      </c>
      <c r="N11" s="130"/>
      <c r="O11" s="130"/>
      <c r="P11" s="106"/>
      <c r="Q11" s="95"/>
      <c r="R11" s="95"/>
      <c r="S11" s="130">
        <v>368.053</v>
      </c>
      <c r="T11" s="130"/>
      <c r="U11" s="130"/>
      <c r="V11" s="130"/>
      <c r="W11" s="130">
        <v>368.053</v>
      </c>
      <c r="X11" s="130">
        <v>368.053</v>
      </c>
      <c r="Y11" s="130">
        <v>368.053</v>
      </c>
      <c r="Z11" s="130">
        <v>368.053</v>
      </c>
      <c r="AA11" s="130"/>
      <c r="AB11" s="130"/>
      <c r="AC11" s="111"/>
      <c r="AD11" s="96"/>
      <c r="AE11" s="96"/>
      <c r="AF11" s="96">
        <f t="shared" si="0"/>
        <v>6.2955854126679478E-2</v>
      </c>
      <c r="AG11" s="96"/>
      <c r="AH11" s="96"/>
      <c r="AI11" s="96"/>
      <c r="AJ11" s="96">
        <f t="shared" si="1"/>
        <v>6.2955854126679478E-2</v>
      </c>
      <c r="AK11" s="96">
        <f t="shared" si="2"/>
        <v>6.2955854126679478E-2</v>
      </c>
      <c r="AL11" s="96">
        <f t="shared" si="3"/>
        <v>6.2955854126679478E-2</v>
      </c>
      <c r="AM11" s="96">
        <f t="shared" si="4"/>
        <v>6.2955854126679478E-2</v>
      </c>
      <c r="AN11" s="96"/>
      <c r="AO11" s="112"/>
      <c r="AP11" s="111"/>
      <c r="AQ11" s="96"/>
      <c r="AR11" s="96"/>
      <c r="AS11" s="96">
        <f t="shared" si="5"/>
        <v>5.7025189763266093E-2</v>
      </c>
      <c r="AT11" s="96"/>
      <c r="AU11" s="96"/>
      <c r="AV11" s="96"/>
      <c r="AW11" s="96">
        <f t="shared" si="6"/>
        <v>5.7025189763266093E-2</v>
      </c>
      <c r="AX11" s="96">
        <f t="shared" si="7"/>
        <v>5.7025189763266093E-2</v>
      </c>
      <c r="AY11" s="96">
        <f t="shared" si="8"/>
        <v>5.7025189763266093E-2</v>
      </c>
      <c r="AZ11" s="96">
        <f t="shared" si="9"/>
        <v>5.7025189763266093E-2</v>
      </c>
      <c r="BA11" s="96"/>
      <c r="BB11" s="97"/>
      <c r="BC11" s="90"/>
      <c r="BD11" s="91"/>
      <c r="BE11" s="91"/>
    </row>
    <row r="12" spans="2:57" ht="15" customHeight="1" x14ac:dyDescent="0.2">
      <c r="B12" s="103">
        <v>1955</v>
      </c>
      <c r="C12" s="105"/>
      <c r="D12" s="95"/>
      <c r="E12" s="95"/>
      <c r="F12" s="130">
        <v>26.803000000000001</v>
      </c>
      <c r="G12" s="130"/>
      <c r="H12" s="130"/>
      <c r="I12" s="130"/>
      <c r="J12" s="130">
        <v>26.803000000000001</v>
      </c>
      <c r="K12" s="130">
        <v>26.803000000000001</v>
      </c>
      <c r="L12" s="130">
        <v>26.803000000000001</v>
      </c>
      <c r="M12" s="130">
        <v>26.803000000000001</v>
      </c>
      <c r="N12" s="130"/>
      <c r="O12" s="130"/>
      <c r="P12" s="106"/>
      <c r="Q12" s="95"/>
      <c r="R12" s="95"/>
      <c r="S12" s="130">
        <v>387.84199999999998</v>
      </c>
      <c r="T12" s="130"/>
      <c r="U12" s="130"/>
      <c r="V12" s="130"/>
      <c r="W12" s="130">
        <v>387.84199999999998</v>
      </c>
      <c r="X12" s="130">
        <v>387.84199999999998</v>
      </c>
      <c r="Y12" s="130">
        <v>387.84199999999998</v>
      </c>
      <c r="Z12" s="130">
        <v>387.84199999999998</v>
      </c>
      <c r="AA12" s="130"/>
      <c r="AB12" s="130"/>
      <c r="AC12" s="111"/>
      <c r="AD12" s="96"/>
      <c r="AE12" s="96"/>
      <c r="AF12" s="96">
        <f t="shared" si="0"/>
        <v>7.5518638898920631E-2</v>
      </c>
      <c r="AG12" s="96"/>
      <c r="AH12" s="96"/>
      <c r="AI12" s="96"/>
      <c r="AJ12" s="96">
        <f t="shared" si="1"/>
        <v>7.5518638898920631E-2</v>
      </c>
      <c r="AK12" s="96">
        <f t="shared" si="2"/>
        <v>7.5518638898920631E-2</v>
      </c>
      <c r="AL12" s="96">
        <f t="shared" si="3"/>
        <v>7.5518638898920631E-2</v>
      </c>
      <c r="AM12" s="96">
        <f t="shared" si="4"/>
        <v>7.5518638898920631E-2</v>
      </c>
      <c r="AN12" s="96"/>
      <c r="AO12" s="112"/>
      <c r="AP12" s="111"/>
      <c r="AQ12" s="96"/>
      <c r="AR12" s="96"/>
      <c r="AS12" s="96">
        <f t="shared" si="5"/>
        <v>5.3766712946233364E-2</v>
      </c>
      <c r="AT12" s="96"/>
      <c r="AU12" s="96"/>
      <c r="AV12" s="96"/>
      <c r="AW12" s="96">
        <f t="shared" si="6"/>
        <v>5.3766712946233364E-2</v>
      </c>
      <c r="AX12" s="96">
        <f t="shared" si="7"/>
        <v>5.3766712946233364E-2</v>
      </c>
      <c r="AY12" s="96">
        <f t="shared" si="8"/>
        <v>5.3766712946233364E-2</v>
      </c>
      <c r="AZ12" s="96">
        <f t="shared" si="9"/>
        <v>5.3766712946233364E-2</v>
      </c>
      <c r="BA12" s="96"/>
      <c r="BB12" s="97"/>
      <c r="BC12" s="90"/>
      <c r="BD12" s="91"/>
      <c r="BE12" s="91"/>
    </row>
    <row r="13" spans="2:57" ht="15" customHeight="1" x14ac:dyDescent="0.2">
      <c r="B13" s="103">
        <v>1956</v>
      </c>
      <c r="C13" s="105"/>
      <c r="D13" s="95"/>
      <c r="E13" s="95"/>
      <c r="F13" s="130">
        <v>29.55</v>
      </c>
      <c r="G13" s="130"/>
      <c r="H13" s="130"/>
      <c r="I13" s="130"/>
      <c r="J13" s="130">
        <v>29.55</v>
      </c>
      <c r="K13" s="130">
        <v>29.55</v>
      </c>
      <c r="L13" s="130">
        <v>29.55</v>
      </c>
      <c r="M13" s="130">
        <v>29.55</v>
      </c>
      <c r="N13" s="130"/>
      <c r="O13" s="130"/>
      <c r="P13" s="106"/>
      <c r="Q13" s="95"/>
      <c r="R13" s="95"/>
      <c r="S13" s="130">
        <v>407.42099999999999</v>
      </c>
      <c r="T13" s="130"/>
      <c r="U13" s="130"/>
      <c r="V13" s="130"/>
      <c r="W13" s="130">
        <v>407.42099999999999</v>
      </c>
      <c r="X13" s="130">
        <v>407.42099999999999</v>
      </c>
      <c r="Y13" s="130">
        <v>407.42099999999999</v>
      </c>
      <c r="Z13" s="130">
        <v>407.42099999999999</v>
      </c>
      <c r="AA13" s="130"/>
      <c r="AB13" s="130"/>
      <c r="AC13" s="111"/>
      <c r="AD13" s="96"/>
      <c r="AE13" s="96"/>
      <c r="AF13" s="96">
        <f t="shared" si="0"/>
        <v>0.10248852740364889</v>
      </c>
      <c r="AG13" s="96"/>
      <c r="AH13" s="96"/>
      <c r="AI13" s="96"/>
      <c r="AJ13" s="96">
        <f t="shared" si="1"/>
        <v>0.10248852740364889</v>
      </c>
      <c r="AK13" s="96">
        <f t="shared" si="2"/>
        <v>0.10248852740364889</v>
      </c>
      <c r="AL13" s="96">
        <f t="shared" si="3"/>
        <v>0.10248852740364889</v>
      </c>
      <c r="AM13" s="96">
        <f t="shared" si="4"/>
        <v>0.10248852740364889</v>
      </c>
      <c r="AN13" s="96"/>
      <c r="AO13" s="112"/>
      <c r="AP13" s="111"/>
      <c r="AQ13" s="96"/>
      <c r="AR13" s="96"/>
      <c r="AS13" s="96">
        <f t="shared" si="5"/>
        <v>5.0481897267443898E-2</v>
      </c>
      <c r="AT13" s="96"/>
      <c r="AU13" s="96"/>
      <c r="AV13" s="96"/>
      <c r="AW13" s="96">
        <f t="shared" si="6"/>
        <v>5.0481897267443898E-2</v>
      </c>
      <c r="AX13" s="96">
        <f t="shared" si="7"/>
        <v>5.0481897267443898E-2</v>
      </c>
      <c r="AY13" s="96">
        <f t="shared" si="8"/>
        <v>5.0481897267443898E-2</v>
      </c>
      <c r="AZ13" s="96">
        <f t="shared" si="9"/>
        <v>5.0481897267443898E-2</v>
      </c>
      <c r="BA13" s="96"/>
      <c r="BB13" s="97"/>
      <c r="BC13" s="90"/>
      <c r="BD13" s="91"/>
      <c r="BE13" s="91"/>
    </row>
    <row r="14" spans="2:57" ht="15" customHeight="1" x14ac:dyDescent="0.2">
      <c r="B14" s="103">
        <v>1957</v>
      </c>
      <c r="C14" s="105"/>
      <c r="D14" s="95"/>
      <c r="E14" s="95"/>
      <c r="F14" s="130">
        <v>33.390999999999998</v>
      </c>
      <c r="G14" s="130"/>
      <c r="H14" s="130"/>
      <c r="I14" s="130"/>
      <c r="J14" s="130">
        <v>33.390999999999998</v>
      </c>
      <c r="K14" s="130">
        <v>33.390999999999998</v>
      </c>
      <c r="L14" s="130">
        <v>33.390999999999998</v>
      </c>
      <c r="M14" s="130">
        <v>33.390999999999998</v>
      </c>
      <c r="N14" s="130"/>
      <c r="O14" s="130"/>
      <c r="P14" s="106"/>
      <c r="Q14" s="95"/>
      <c r="R14" s="95"/>
      <c r="S14" s="130">
        <v>430.31299999999999</v>
      </c>
      <c r="T14" s="130"/>
      <c r="U14" s="130"/>
      <c r="V14" s="130"/>
      <c r="W14" s="130">
        <v>430.31299999999999</v>
      </c>
      <c r="X14" s="130">
        <v>430.31299999999999</v>
      </c>
      <c r="Y14" s="130">
        <v>430.31299999999999</v>
      </c>
      <c r="Z14" s="130">
        <v>430.31299999999999</v>
      </c>
      <c r="AA14" s="130"/>
      <c r="AB14" s="130"/>
      <c r="AC14" s="111"/>
      <c r="AD14" s="96"/>
      <c r="AE14" s="96"/>
      <c r="AF14" s="96">
        <f t="shared" si="0"/>
        <v>0.12998307952622667</v>
      </c>
      <c r="AG14" s="96"/>
      <c r="AH14" s="96"/>
      <c r="AI14" s="96"/>
      <c r="AJ14" s="96">
        <f t="shared" si="1"/>
        <v>0.12998307952622667</v>
      </c>
      <c r="AK14" s="96">
        <f t="shared" si="2"/>
        <v>0.12998307952622667</v>
      </c>
      <c r="AL14" s="96">
        <f t="shared" si="3"/>
        <v>0.12998307952622667</v>
      </c>
      <c r="AM14" s="96">
        <f t="shared" si="4"/>
        <v>0.12998307952622667</v>
      </c>
      <c r="AN14" s="96"/>
      <c r="AO14" s="112"/>
      <c r="AP14" s="111"/>
      <c r="AQ14" s="96"/>
      <c r="AR14" s="96"/>
      <c r="AS14" s="96">
        <f t="shared" si="5"/>
        <v>5.6187579923469899E-2</v>
      </c>
      <c r="AT14" s="96"/>
      <c r="AU14" s="96"/>
      <c r="AV14" s="96"/>
      <c r="AW14" s="96">
        <f t="shared" si="6"/>
        <v>5.6187579923469899E-2</v>
      </c>
      <c r="AX14" s="96">
        <f t="shared" si="7"/>
        <v>5.6187579923469899E-2</v>
      </c>
      <c r="AY14" s="96">
        <f t="shared" si="8"/>
        <v>5.6187579923469899E-2</v>
      </c>
      <c r="AZ14" s="96">
        <f t="shared" si="9"/>
        <v>5.6187579923469899E-2</v>
      </c>
      <c r="BA14" s="96"/>
      <c r="BB14" s="97"/>
      <c r="BC14" s="90"/>
      <c r="BD14" s="91"/>
      <c r="BE14" s="91"/>
    </row>
    <row r="15" spans="2:57" ht="15" customHeight="1" x14ac:dyDescent="0.2">
      <c r="B15" s="103">
        <v>1958</v>
      </c>
      <c r="C15" s="105"/>
      <c r="D15" s="95"/>
      <c r="E15" s="95"/>
      <c r="F15" s="130">
        <v>38.536999999999999</v>
      </c>
      <c r="G15" s="130"/>
      <c r="H15" s="130"/>
      <c r="I15" s="130"/>
      <c r="J15" s="130">
        <v>38.536999999999999</v>
      </c>
      <c r="K15" s="130">
        <v>38.536999999999999</v>
      </c>
      <c r="L15" s="130">
        <v>38.536999999999999</v>
      </c>
      <c r="M15" s="130">
        <v>38.536999999999999</v>
      </c>
      <c r="N15" s="130"/>
      <c r="O15" s="130"/>
      <c r="P15" s="106"/>
      <c r="Q15" s="95"/>
      <c r="R15" s="95"/>
      <c r="S15" s="130">
        <v>442.26799999999997</v>
      </c>
      <c r="T15" s="130"/>
      <c r="U15" s="130"/>
      <c r="V15" s="130"/>
      <c r="W15" s="130">
        <v>442.26799999999997</v>
      </c>
      <c r="X15" s="130">
        <v>442.26799999999997</v>
      </c>
      <c r="Y15" s="130">
        <v>442.26799999999997</v>
      </c>
      <c r="Z15" s="130">
        <v>442.26799999999997</v>
      </c>
      <c r="AA15" s="130"/>
      <c r="AB15" s="130"/>
      <c r="AC15" s="111"/>
      <c r="AD15" s="96"/>
      <c r="AE15" s="96"/>
      <c r="AF15" s="96">
        <f t="shared" si="0"/>
        <v>0.15411338384594653</v>
      </c>
      <c r="AG15" s="96"/>
      <c r="AH15" s="96"/>
      <c r="AI15" s="96"/>
      <c r="AJ15" s="96">
        <f t="shared" si="1"/>
        <v>0.15411338384594653</v>
      </c>
      <c r="AK15" s="96">
        <f t="shared" si="2"/>
        <v>0.15411338384594653</v>
      </c>
      <c r="AL15" s="96">
        <f t="shared" si="3"/>
        <v>0.15411338384594653</v>
      </c>
      <c r="AM15" s="96">
        <f t="shared" si="4"/>
        <v>0.15411338384594653</v>
      </c>
      <c r="AN15" s="96"/>
      <c r="AO15" s="112"/>
      <c r="AP15" s="111"/>
      <c r="AQ15" s="96"/>
      <c r="AR15" s="96"/>
      <c r="AS15" s="96">
        <f t="shared" si="5"/>
        <v>2.7782102794942309E-2</v>
      </c>
      <c r="AT15" s="96"/>
      <c r="AU15" s="96"/>
      <c r="AV15" s="96"/>
      <c r="AW15" s="96">
        <f t="shared" si="6"/>
        <v>2.7782102794942309E-2</v>
      </c>
      <c r="AX15" s="96">
        <f t="shared" si="7"/>
        <v>2.7782102794942309E-2</v>
      </c>
      <c r="AY15" s="96">
        <f t="shared" si="8"/>
        <v>2.7782102794942309E-2</v>
      </c>
      <c r="AZ15" s="96">
        <f t="shared" si="9"/>
        <v>2.7782102794942309E-2</v>
      </c>
      <c r="BA15" s="96"/>
      <c r="BB15" s="97"/>
      <c r="BC15" s="90"/>
      <c r="BD15" s="91"/>
      <c r="BE15" s="91"/>
    </row>
    <row r="16" spans="2:57" ht="15" customHeight="1" x14ac:dyDescent="0.2">
      <c r="B16" s="103">
        <v>1959</v>
      </c>
      <c r="C16" s="105"/>
      <c r="D16" s="95"/>
      <c r="E16" s="95"/>
      <c r="F16" s="130">
        <v>42.103999999999999</v>
      </c>
      <c r="G16" s="130"/>
      <c r="H16" s="130"/>
      <c r="I16" s="130"/>
      <c r="J16" s="130">
        <v>42.103999999999999</v>
      </c>
      <c r="K16" s="130">
        <v>42.103999999999999</v>
      </c>
      <c r="L16" s="130">
        <v>42.103999999999999</v>
      </c>
      <c r="M16" s="130">
        <v>42.103999999999999</v>
      </c>
      <c r="N16" s="130"/>
      <c r="O16" s="130"/>
      <c r="P16" s="106"/>
      <c r="Q16" s="95"/>
      <c r="R16" s="95"/>
      <c r="S16" s="130">
        <v>454.517</v>
      </c>
      <c r="T16" s="130"/>
      <c r="U16" s="130"/>
      <c r="V16" s="130"/>
      <c r="W16" s="130">
        <v>454.517</v>
      </c>
      <c r="X16" s="130">
        <v>454.517</v>
      </c>
      <c r="Y16" s="130">
        <v>454.517</v>
      </c>
      <c r="Z16" s="130">
        <v>454.517</v>
      </c>
      <c r="AA16" s="130"/>
      <c r="AB16" s="130"/>
      <c r="AC16" s="111"/>
      <c r="AD16" s="96"/>
      <c r="AE16" s="96"/>
      <c r="AF16" s="96">
        <f t="shared" si="0"/>
        <v>9.2560396502062936E-2</v>
      </c>
      <c r="AG16" s="96"/>
      <c r="AH16" s="96"/>
      <c r="AI16" s="96"/>
      <c r="AJ16" s="96">
        <f t="shared" si="1"/>
        <v>9.2560396502062936E-2</v>
      </c>
      <c r="AK16" s="96">
        <f t="shared" si="2"/>
        <v>9.2560396502062936E-2</v>
      </c>
      <c r="AL16" s="96">
        <f t="shared" si="3"/>
        <v>9.2560396502062936E-2</v>
      </c>
      <c r="AM16" s="96">
        <f t="shared" si="4"/>
        <v>9.2560396502062936E-2</v>
      </c>
      <c r="AN16" s="96"/>
      <c r="AO16" s="112"/>
      <c r="AP16" s="111"/>
      <c r="AQ16" s="96"/>
      <c r="AR16" s="96"/>
      <c r="AS16" s="96">
        <f t="shared" si="5"/>
        <v>2.7695876708240252E-2</v>
      </c>
      <c r="AT16" s="96"/>
      <c r="AU16" s="96"/>
      <c r="AV16" s="96"/>
      <c r="AW16" s="96">
        <f t="shared" si="6"/>
        <v>2.7695876708240252E-2</v>
      </c>
      <c r="AX16" s="96">
        <f t="shared" si="7"/>
        <v>2.7695876708240252E-2</v>
      </c>
      <c r="AY16" s="96">
        <f t="shared" si="8"/>
        <v>2.7695876708240252E-2</v>
      </c>
      <c r="AZ16" s="96">
        <f t="shared" si="9"/>
        <v>2.7695876708240252E-2</v>
      </c>
      <c r="BA16" s="96"/>
      <c r="BB16" s="97"/>
      <c r="BC16" s="90"/>
      <c r="BD16" s="91"/>
      <c r="BE16" s="91"/>
    </row>
    <row r="17" spans="2:57" ht="15" customHeight="1" x14ac:dyDescent="0.2">
      <c r="B17" s="103">
        <v>1960</v>
      </c>
      <c r="C17" s="105"/>
      <c r="D17" s="95"/>
      <c r="E17" s="95"/>
      <c r="F17" s="130">
        <v>46.634</v>
      </c>
      <c r="G17" s="130"/>
      <c r="H17" s="130"/>
      <c r="I17" s="130"/>
      <c r="J17" s="130">
        <v>46.634</v>
      </c>
      <c r="K17" s="130">
        <v>46.634</v>
      </c>
      <c r="L17" s="130">
        <v>46.634</v>
      </c>
      <c r="M17" s="130">
        <v>46.634</v>
      </c>
      <c r="N17" s="130"/>
      <c r="O17" s="130"/>
      <c r="P17" s="106"/>
      <c r="Q17" s="95"/>
      <c r="R17" s="95"/>
      <c r="S17" s="130">
        <v>490.67200000000003</v>
      </c>
      <c r="T17" s="130"/>
      <c r="U17" s="130"/>
      <c r="V17" s="130"/>
      <c r="W17" s="130">
        <v>490.67200000000003</v>
      </c>
      <c r="X17" s="130">
        <v>490.67200000000003</v>
      </c>
      <c r="Y17" s="130">
        <v>490.67200000000003</v>
      </c>
      <c r="Z17" s="130">
        <v>490.67200000000003</v>
      </c>
      <c r="AA17" s="130"/>
      <c r="AB17" s="130"/>
      <c r="AC17" s="111"/>
      <c r="AD17" s="96"/>
      <c r="AE17" s="96"/>
      <c r="AF17" s="96">
        <f t="shared" si="0"/>
        <v>0.10759072772183176</v>
      </c>
      <c r="AG17" s="96"/>
      <c r="AH17" s="96"/>
      <c r="AI17" s="96"/>
      <c r="AJ17" s="96">
        <f t="shared" si="1"/>
        <v>0.10759072772183176</v>
      </c>
      <c r="AK17" s="96">
        <f t="shared" si="2"/>
        <v>0.10759072772183176</v>
      </c>
      <c r="AL17" s="96">
        <f t="shared" si="3"/>
        <v>0.10759072772183176</v>
      </c>
      <c r="AM17" s="96">
        <f t="shared" si="4"/>
        <v>0.10759072772183176</v>
      </c>
      <c r="AN17" s="96"/>
      <c r="AO17" s="112"/>
      <c r="AP17" s="111"/>
      <c r="AQ17" s="96"/>
      <c r="AR17" s="96"/>
      <c r="AS17" s="96">
        <f t="shared" si="5"/>
        <v>7.9545979578321768E-2</v>
      </c>
      <c r="AT17" s="96"/>
      <c r="AU17" s="96"/>
      <c r="AV17" s="96"/>
      <c r="AW17" s="96">
        <f t="shared" si="6"/>
        <v>7.9545979578321768E-2</v>
      </c>
      <c r="AX17" s="96">
        <f t="shared" si="7"/>
        <v>7.9545979578321768E-2</v>
      </c>
      <c r="AY17" s="96">
        <f t="shared" si="8"/>
        <v>7.9545979578321768E-2</v>
      </c>
      <c r="AZ17" s="96">
        <f t="shared" si="9"/>
        <v>7.9545979578321768E-2</v>
      </c>
      <c r="BA17" s="96"/>
      <c r="BB17" s="97"/>
      <c r="BC17" s="90"/>
      <c r="BD17" s="91"/>
      <c r="BE17" s="91"/>
    </row>
    <row r="18" spans="2:57" ht="15" customHeight="1" x14ac:dyDescent="0.2">
      <c r="B18" s="103">
        <v>1961</v>
      </c>
      <c r="C18" s="105"/>
      <c r="D18" s="95"/>
      <c r="E18" s="95"/>
      <c r="F18" s="130">
        <v>50.546999999999997</v>
      </c>
      <c r="G18" s="130"/>
      <c r="H18" s="130"/>
      <c r="I18" s="130"/>
      <c r="J18" s="130">
        <v>50.546999999999997</v>
      </c>
      <c r="K18" s="130">
        <v>50.546999999999997</v>
      </c>
      <c r="L18" s="130">
        <v>50.546999999999997</v>
      </c>
      <c r="M18" s="130">
        <v>50.546999999999997</v>
      </c>
      <c r="N18" s="130"/>
      <c r="O18" s="130"/>
      <c r="P18" s="106"/>
      <c r="Q18" s="95"/>
      <c r="R18" s="95"/>
      <c r="S18" s="130">
        <v>514.94200000000001</v>
      </c>
      <c r="T18" s="130"/>
      <c r="U18" s="130"/>
      <c r="V18" s="130"/>
      <c r="W18" s="130">
        <v>514.94200000000001</v>
      </c>
      <c r="X18" s="130">
        <v>514.94200000000001</v>
      </c>
      <c r="Y18" s="130">
        <v>514.94200000000001</v>
      </c>
      <c r="Z18" s="130">
        <v>514.94200000000001</v>
      </c>
      <c r="AA18" s="130"/>
      <c r="AB18" s="130"/>
      <c r="AC18" s="111"/>
      <c r="AD18" s="96"/>
      <c r="AE18" s="96"/>
      <c r="AF18" s="96">
        <f t="shared" si="0"/>
        <v>8.3908736115280602E-2</v>
      </c>
      <c r="AG18" s="96"/>
      <c r="AH18" s="96"/>
      <c r="AI18" s="96"/>
      <c r="AJ18" s="96">
        <f t="shared" si="1"/>
        <v>8.3908736115280602E-2</v>
      </c>
      <c r="AK18" s="96">
        <f t="shared" si="2"/>
        <v>8.3908736115280602E-2</v>
      </c>
      <c r="AL18" s="96">
        <f t="shared" si="3"/>
        <v>8.3908736115280602E-2</v>
      </c>
      <c r="AM18" s="96">
        <f t="shared" si="4"/>
        <v>8.3908736115280602E-2</v>
      </c>
      <c r="AN18" s="96"/>
      <c r="AO18" s="112"/>
      <c r="AP18" s="111"/>
      <c r="AQ18" s="96"/>
      <c r="AR18" s="96"/>
      <c r="AS18" s="96">
        <f t="shared" si="5"/>
        <v>4.9462777578504591E-2</v>
      </c>
      <c r="AT18" s="96"/>
      <c r="AU18" s="96"/>
      <c r="AV18" s="96"/>
      <c r="AW18" s="96">
        <f t="shared" si="6"/>
        <v>4.9462777578504591E-2</v>
      </c>
      <c r="AX18" s="96">
        <f t="shared" si="7"/>
        <v>4.9462777578504591E-2</v>
      </c>
      <c r="AY18" s="96">
        <f t="shared" si="8"/>
        <v>4.9462777578504591E-2</v>
      </c>
      <c r="AZ18" s="96">
        <f t="shared" si="9"/>
        <v>4.9462777578504591E-2</v>
      </c>
      <c r="BA18" s="96"/>
      <c r="BB18" s="97"/>
      <c r="BC18" s="90"/>
      <c r="BD18" s="91"/>
      <c r="BE18" s="91"/>
    </row>
    <row r="19" spans="2:57" ht="15" customHeight="1" x14ac:dyDescent="0.2">
      <c r="B19" s="103">
        <v>1962</v>
      </c>
      <c r="C19" s="105"/>
      <c r="D19" s="95"/>
      <c r="E19" s="95"/>
      <c r="F19" s="130">
        <v>56.597000000000001</v>
      </c>
      <c r="G19" s="130"/>
      <c r="H19" s="130"/>
      <c r="I19" s="130"/>
      <c r="J19" s="130">
        <v>56.597000000000001</v>
      </c>
      <c r="K19" s="130">
        <v>56.597000000000001</v>
      </c>
      <c r="L19" s="130">
        <v>56.597000000000001</v>
      </c>
      <c r="M19" s="130">
        <v>56.597000000000001</v>
      </c>
      <c r="N19" s="130"/>
      <c r="O19" s="130"/>
      <c r="P19" s="106"/>
      <c r="Q19" s="95"/>
      <c r="R19" s="95"/>
      <c r="S19" s="130">
        <v>550.24800000000005</v>
      </c>
      <c r="T19" s="130"/>
      <c r="U19" s="130"/>
      <c r="V19" s="130"/>
      <c r="W19" s="130">
        <v>550.24800000000005</v>
      </c>
      <c r="X19" s="130">
        <v>550.24800000000005</v>
      </c>
      <c r="Y19" s="130">
        <v>550.24800000000005</v>
      </c>
      <c r="Z19" s="130">
        <v>550.24800000000005</v>
      </c>
      <c r="AA19" s="130"/>
      <c r="AB19" s="130"/>
      <c r="AC19" s="111"/>
      <c r="AD19" s="96"/>
      <c r="AE19" s="96"/>
      <c r="AF19" s="96">
        <f t="shared" si="0"/>
        <v>0.1196905850000991</v>
      </c>
      <c r="AG19" s="96"/>
      <c r="AH19" s="96"/>
      <c r="AI19" s="96"/>
      <c r="AJ19" s="96">
        <f t="shared" si="1"/>
        <v>0.1196905850000991</v>
      </c>
      <c r="AK19" s="96">
        <f t="shared" si="2"/>
        <v>0.1196905850000991</v>
      </c>
      <c r="AL19" s="96">
        <f t="shared" si="3"/>
        <v>0.1196905850000991</v>
      </c>
      <c r="AM19" s="96">
        <f t="shared" si="4"/>
        <v>0.1196905850000991</v>
      </c>
      <c r="AN19" s="96"/>
      <c r="AO19" s="112"/>
      <c r="AP19" s="111"/>
      <c r="AQ19" s="96"/>
      <c r="AR19" s="96"/>
      <c r="AS19" s="96">
        <f t="shared" si="5"/>
        <v>6.8563061471000664E-2</v>
      </c>
      <c r="AT19" s="96"/>
      <c r="AU19" s="96"/>
      <c r="AV19" s="96"/>
      <c r="AW19" s="96">
        <f t="shared" si="6"/>
        <v>6.8563061471000664E-2</v>
      </c>
      <c r="AX19" s="96">
        <f t="shared" si="7"/>
        <v>6.8563061471000664E-2</v>
      </c>
      <c r="AY19" s="96">
        <f t="shared" si="8"/>
        <v>6.8563061471000664E-2</v>
      </c>
      <c r="AZ19" s="96">
        <f t="shared" si="9"/>
        <v>6.8563061471000664E-2</v>
      </c>
      <c r="BA19" s="96"/>
      <c r="BB19" s="97"/>
      <c r="BC19" s="90"/>
      <c r="BD19" s="91"/>
      <c r="BE19" s="91"/>
    </row>
    <row r="20" spans="2:57" ht="15" customHeight="1" x14ac:dyDescent="0.2">
      <c r="B20" s="103">
        <v>1963</v>
      </c>
      <c r="C20" s="105"/>
      <c r="D20" s="95"/>
      <c r="E20" s="95"/>
      <c r="F20" s="130">
        <v>63.393999999999998</v>
      </c>
      <c r="G20" s="130"/>
      <c r="H20" s="130"/>
      <c r="I20" s="130"/>
      <c r="J20" s="130">
        <v>63.393999999999998</v>
      </c>
      <c r="K20" s="130">
        <v>63.393999999999998</v>
      </c>
      <c r="L20" s="130">
        <v>63.393999999999998</v>
      </c>
      <c r="M20" s="130">
        <v>63.393999999999998</v>
      </c>
      <c r="N20" s="130"/>
      <c r="O20" s="130"/>
      <c r="P20" s="106"/>
      <c r="Q20" s="95"/>
      <c r="R20" s="95"/>
      <c r="S20" s="130">
        <v>583.83199999999999</v>
      </c>
      <c r="T20" s="130"/>
      <c r="U20" s="130"/>
      <c r="V20" s="130"/>
      <c r="W20" s="130">
        <v>583.83199999999999</v>
      </c>
      <c r="X20" s="130">
        <v>583.83199999999999</v>
      </c>
      <c r="Y20" s="130">
        <v>583.83199999999999</v>
      </c>
      <c r="Z20" s="130">
        <v>583.83199999999999</v>
      </c>
      <c r="AA20" s="130"/>
      <c r="AB20" s="130"/>
      <c r="AC20" s="111"/>
      <c r="AD20" s="96"/>
      <c r="AE20" s="96"/>
      <c r="AF20" s="96">
        <f t="shared" si="0"/>
        <v>0.12009470466632499</v>
      </c>
      <c r="AG20" s="96"/>
      <c r="AH20" s="96"/>
      <c r="AI20" s="96"/>
      <c r="AJ20" s="96">
        <f t="shared" si="1"/>
        <v>0.12009470466632499</v>
      </c>
      <c r="AK20" s="96">
        <f t="shared" si="2"/>
        <v>0.12009470466632499</v>
      </c>
      <c r="AL20" s="96">
        <f t="shared" si="3"/>
        <v>0.12009470466632499</v>
      </c>
      <c r="AM20" s="96">
        <f t="shared" si="4"/>
        <v>0.12009470466632499</v>
      </c>
      <c r="AN20" s="96"/>
      <c r="AO20" s="112"/>
      <c r="AP20" s="111"/>
      <c r="AQ20" s="96"/>
      <c r="AR20" s="96"/>
      <c r="AS20" s="96">
        <f t="shared" si="5"/>
        <v>6.1034297262325232E-2</v>
      </c>
      <c r="AT20" s="96"/>
      <c r="AU20" s="96"/>
      <c r="AV20" s="96"/>
      <c r="AW20" s="96">
        <f t="shared" si="6"/>
        <v>6.1034297262325232E-2</v>
      </c>
      <c r="AX20" s="96">
        <f t="shared" si="7"/>
        <v>6.1034297262325232E-2</v>
      </c>
      <c r="AY20" s="96">
        <f t="shared" si="8"/>
        <v>6.1034297262325232E-2</v>
      </c>
      <c r="AZ20" s="96">
        <f t="shared" si="9"/>
        <v>6.1034297262325232E-2</v>
      </c>
      <c r="BA20" s="96"/>
      <c r="BB20" s="97"/>
      <c r="BC20" s="90"/>
      <c r="BD20" s="91"/>
      <c r="BE20" s="91"/>
    </row>
    <row r="21" spans="2:57" ht="15" customHeight="1" x14ac:dyDescent="0.2">
      <c r="B21" s="103">
        <v>1964</v>
      </c>
      <c r="C21" s="105"/>
      <c r="D21" s="95"/>
      <c r="E21" s="95"/>
      <c r="F21" s="130">
        <v>70.316000000000003</v>
      </c>
      <c r="G21" s="130"/>
      <c r="H21" s="130"/>
      <c r="I21" s="130"/>
      <c r="J21" s="130">
        <v>70.316000000000003</v>
      </c>
      <c r="K21" s="130">
        <v>70.316000000000003</v>
      </c>
      <c r="L21" s="130">
        <v>70.316000000000003</v>
      </c>
      <c r="M21" s="130">
        <v>70.316000000000003</v>
      </c>
      <c r="N21" s="130"/>
      <c r="O21" s="130"/>
      <c r="P21" s="106"/>
      <c r="Q21" s="95"/>
      <c r="R21" s="95"/>
      <c r="S21" s="130">
        <v>622.26400000000001</v>
      </c>
      <c r="T21" s="130"/>
      <c r="U21" s="130"/>
      <c r="V21" s="130"/>
      <c r="W21" s="130">
        <v>622.26400000000001</v>
      </c>
      <c r="X21" s="130">
        <v>622.26400000000001</v>
      </c>
      <c r="Y21" s="130">
        <v>622.26400000000001</v>
      </c>
      <c r="Z21" s="130">
        <v>622.26400000000001</v>
      </c>
      <c r="AA21" s="130"/>
      <c r="AB21" s="130"/>
      <c r="AC21" s="111"/>
      <c r="AD21" s="96"/>
      <c r="AE21" s="96"/>
      <c r="AF21" s="96">
        <f t="shared" si="0"/>
        <v>0.10919014417768258</v>
      </c>
      <c r="AG21" s="96"/>
      <c r="AH21" s="96"/>
      <c r="AI21" s="96"/>
      <c r="AJ21" s="96">
        <f t="shared" si="1"/>
        <v>0.10919014417768258</v>
      </c>
      <c r="AK21" s="96">
        <f t="shared" si="2"/>
        <v>0.10919014417768258</v>
      </c>
      <c r="AL21" s="96">
        <f t="shared" si="3"/>
        <v>0.10919014417768258</v>
      </c>
      <c r="AM21" s="96">
        <f t="shared" si="4"/>
        <v>0.10919014417768258</v>
      </c>
      <c r="AN21" s="96"/>
      <c r="AO21" s="112"/>
      <c r="AP21" s="111"/>
      <c r="AQ21" s="96"/>
      <c r="AR21" s="96"/>
      <c r="AS21" s="96">
        <f t="shared" si="5"/>
        <v>6.5827155757135714E-2</v>
      </c>
      <c r="AT21" s="96"/>
      <c r="AU21" s="96"/>
      <c r="AV21" s="96"/>
      <c r="AW21" s="96">
        <f t="shared" si="6"/>
        <v>6.5827155757135714E-2</v>
      </c>
      <c r="AX21" s="96">
        <f t="shared" si="7"/>
        <v>6.5827155757135714E-2</v>
      </c>
      <c r="AY21" s="96">
        <f t="shared" si="8"/>
        <v>6.5827155757135714E-2</v>
      </c>
      <c r="AZ21" s="96">
        <f t="shared" si="9"/>
        <v>6.5827155757135714E-2</v>
      </c>
      <c r="BA21" s="96"/>
      <c r="BB21" s="97"/>
      <c r="BC21" s="90"/>
      <c r="BD21" s="91"/>
      <c r="BE21" s="91"/>
    </row>
    <row r="22" spans="2:57" ht="15" customHeight="1" x14ac:dyDescent="0.2">
      <c r="B22" s="103">
        <v>1965</v>
      </c>
      <c r="C22" s="105"/>
      <c r="D22" s="95"/>
      <c r="E22" s="95"/>
      <c r="F22" s="130">
        <v>75.962999999999994</v>
      </c>
      <c r="G22" s="130"/>
      <c r="H22" s="130"/>
      <c r="I22" s="130"/>
      <c r="J22" s="130">
        <v>75.962999999999994</v>
      </c>
      <c r="K22" s="130">
        <v>75.962999999999994</v>
      </c>
      <c r="L22" s="130">
        <v>75.962999999999994</v>
      </c>
      <c r="M22" s="130">
        <v>75.962999999999994</v>
      </c>
      <c r="N22" s="130"/>
      <c r="O22" s="130"/>
      <c r="P22" s="106"/>
      <c r="Q22" s="95"/>
      <c r="R22" s="95"/>
      <c r="S22" s="130">
        <v>652.37400000000002</v>
      </c>
      <c r="T22" s="130"/>
      <c r="U22" s="130"/>
      <c r="V22" s="130"/>
      <c r="W22" s="130">
        <v>652.37400000000002</v>
      </c>
      <c r="X22" s="130">
        <v>652.37400000000002</v>
      </c>
      <c r="Y22" s="130">
        <v>652.37400000000002</v>
      </c>
      <c r="Z22" s="130">
        <v>652.37400000000002</v>
      </c>
      <c r="AA22" s="130"/>
      <c r="AB22" s="130"/>
      <c r="AC22" s="111"/>
      <c r="AD22" s="96"/>
      <c r="AE22" s="96"/>
      <c r="AF22" s="96">
        <f t="shared" si="0"/>
        <v>8.0308891290744588E-2</v>
      </c>
      <c r="AG22" s="96"/>
      <c r="AH22" s="96"/>
      <c r="AI22" s="96"/>
      <c r="AJ22" s="96">
        <f t="shared" si="1"/>
        <v>8.0308891290744588E-2</v>
      </c>
      <c r="AK22" s="96">
        <f t="shared" si="2"/>
        <v>8.0308891290744588E-2</v>
      </c>
      <c r="AL22" s="96">
        <f t="shared" si="3"/>
        <v>8.0308891290744588E-2</v>
      </c>
      <c r="AM22" s="96">
        <f t="shared" si="4"/>
        <v>8.0308891290744588E-2</v>
      </c>
      <c r="AN22" s="96"/>
      <c r="AO22" s="112"/>
      <c r="AP22" s="111"/>
      <c r="AQ22" s="96"/>
      <c r="AR22" s="96"/>
      <c r="AS22" s="96">
        <f t="shared" si="5"/>
        <v>4.8387822531915647E-2</v>
      </c>
      <c r="AT22" s="96"/>
      <c r="AU22" s="96"/>
      <c r="AV22" s="96"/>
      <c r="AW22" s="96">
        <f t="shared" si="6"/>
        <v>4.8387822531915647E-2</v>
      </c>
      <c r="AX22" s="96">
        <f t="shared" si="7"/>
        <v>4.8387822531915647E-2</v>
      </c>
      <c r="AY22" s="96">
        <f t="shared" si="8"/>
        <v>4.8387822531915647E-2</v>
      </c>
      <c r="AZ22" s="96">
        <f t="shared" si="9"/>
        <v>4.8387822531915647E-2</v>
      </c>
      <c r="BA22" s="96"/>
      <c r="BB22" s="97"/>
      <c r="BC22" s="90"/>
      <c r="BD22" s="91"/>
      <c r="BE22" s="91"/>
    </row>
    <row r="23" spans="2:57" ht="15" customHeight="1" x14ac:dyDescent="0.2">
      <c r="B23" s="103">
        <v>1966</v>
      </c>
      <c r="C23" s="105"/>
      <c r="D23" s="95"/>
      <c r="E23" s="95"/>
      <c r="F23" s="130">
        <v>82.27</v>
      </c>
      <c r="G23" s="130"/>
      <c r="H23" s="130"/>
      <c r="I23" s="130"/>
      <c r="J23" s="130">
        <v>82.27</v>
      </c>
      <c r="K23" s="130">
        <v>82.27</v>
      </c>
      <c r="L23" s="130">
        <v>82.27</v>
      </c>
      <c r="M23" s="130">
        <v>82.27</v>
      </c>
      <c r="N23" s="130"/>
      <c r="O23" s="130"/>
      <c r="P23" s="106"/>
      <c r="Q23" s="95"/>
      <c r="R23" s="95"/>
      <c r="S23" s="130">
        <v>686.05899999999997</v>
      </c>
      <c r="T23" s="130"/>
      <c r="U23" s="130"/>
      <c r="V23" s="130"/>
      <c r="W23" s="130">
        <v>686.05899999999997</v>
      </c>
      <c r="X23" s="130">
        <v>686.05899999999997</v>
      </c>
      <c r="Y23" s="130">
        <v>686.05899999999997</v>
      </c>
      <c r="Z23" s="130">
        <v>686.05899999999997</v>
      </c>
      <c r="AA23" s="130"/>
      <c r="AB23" s="130"/>
      <c r="AC23" s="111"/>
      <c r="AD23" s="96"/>
      <c r="AE23" s="96"/>
      <c r="AF23" s="96">
        <f t="shared" si="0"/>
        <v>8.3027263272909213E-2</v>
      </c>
      <c r="AG23" s="96"/>
      <c r="AH23" s="96"/>
      <c r="AI23" s="96"/>
      <c r="AJ23" s="96">
        <f t="shared" si="1"/>
        <v>8.3027263272909213E-2</v>
      </c>
      <c r="AK23" s="96">
        <f t="shared" si="2"/>
        <v>8.3027263272909213E-2</v>
      </c>
      <c r="AL23" s="96">
        <f t="shared" si="3"/>
        <v>8.3027263272909213E-2</v>
      </c>
      <c r="AM23" s="96">
        <f t="shared" si="4"/>
        <v>8.3027263272909213E-2</v>
      </c>
      <c r="AN23" s="96"/>
      <c r="AO23" s="112"/>
      <c r="AP23" s="111"/>
      <c r="AQ23" s="96"/>
      <c r="AR23" s="96"/>
      <c r="AS23" s="96">
        <f t="shared" si="5"/>
        <v>5.1634491871227262E-2</v>
      </c>
      <c r="AT23" s="96"/>
      <c r="AU23" s="96"/>
      <c r="AV23" s="96"/>
      <c r="AW23" s="96">
        <f t="shared" si="6"/>
        <v>5.1634491871227262E-2</v>
      </c>
      <c r="AX23" s="96">
        <f t="shared" si="7"/>
        <v>5.1634491871227262E-2</v>
      </c>
      <c r="AY23" s="96">
        <f t="shared" si="8"/>
        <v>5.1634491871227262E-2</v>
      </c>
      <c r="AZ23" s="96">
        <f t="shared" si="9"/>
        <v>5.1634491871227262E-2</v>
      </c>
      <c r="BA23" s="96"/>
      <c r="BB23" s="97"/>
      <c r="BC23" s="90"/>
      <c r="BD23" s="91"/>
      <c r="BE23" s="91"/>
    </row>
    <row r="24" spans="2:57" ht="15" customHeight="1" x14ac:dyDescent="0.2">
      <c r="B24" s="103">
        <v>1967</v>
      </c>
      <c r="C24" s="105"/>
      <c r="D24" s="95"/>
      <c r="E24" s="95"/>
      <c r="F24" s="130">
        <v>88.879000000000005</v>
      </c>
      <c r="G24" s="130"/>
      <c r="H24" s="130"/>
      <c r="I24" s="130"/>
      <c r="J24" s="130">
        <v>88.879000000000005</v>
      </c>
      <c r="K24" s="130">
        <v>88.879000000000005</v>
      </c>
      <c r="L24" s="130">
        <v>88.879000000000005</v>
      </c>
      <c r="M24" s="130">
        <v>88.879000000000005</v>
      </c>
      <c r="N24" s="130"/>
      <c r="O24" s="130"/>
      <c r="P24" s="106"/>
      <c r="Q24" s="95"/>
      <c r="R24" s="95"/>
      <c r="S24" s="130">
        <v>719.00199999999995</v>
      </c>
      <c r="T24" s="130"/>
      <c r="U24" s="130"/>
      <c r="V24" s="130"/>
      <c r="W24" s="130">
        <v>719.00199999999995</v>
      </c>
      <c r="X24" s="130">
        <v>719.00199999999995</v>
      </c>
      <c r="Y24" s="130">
        <v>719.00199999999995</v>
      </c>
      <c r="Z24" s="130">
        <v>719.00199999999995</v>
      </c>
      <c r="AA24" s="130"/>
      <c r="AB24" s="130"/>
      <c r="AC24" s="111"/>
      <c r="AD24" s="96"/>
      <c r="AE24" s="96"/>
      <c r="AF24" s="96">
        <f t="shared" si="0"/>
        <v>8.0333049714355287E-2</v>
      </c>
      <c r="AG24" s="96"/>
      <c r="AH24" s="96"/>
      <c r="AI24" s="96"/>
      <c r="AJ24" s="96">
        <f t="shared" si="1"/>
        <v>8.0333049714355287E-2</v>
      </c>
      <c r="AK24" s="96">
        <f t="shared" si="2"/>
        <v>8.0333049714355287E-2</v>
      </c>
      <c r="AL24" s="96">
        <f t="shared" si="3"/>
        <v>8.0333049714355287E-2</v>
      </c>
      <c r="AM24" s="96">
        <f t="shared" si="4"/>
        <v>8.0333049714355287E-2</v>
      </c>
      <c r="AN24" s="96"/>
      <c r="AO24" s="112"/>
      <c r="AP24" s="111"/>
      <c r="AQ24" s="96"/>
      <c r="AR24" s="96"/>
      <c r="AS24" s="96">
        <f t="shared" si="5"/>
        <v>4.801773608392268E-2</v>
      </c>
      <c r="AT24" s="96"/>
      <c r="AU24" s="96"/>
      <c r="AV24" s="96"/>
      <c r="AW24" s="96">
        <f t="shared" si="6"/>
        <v>4.801773608392268E-2</v>
      </c>
      <c r="AX24" s="96">
        <f t="shared" si="7"/>
        <v>4.801773608392268E-2</v>
      </c>
      <c r="AY24" s="96">
        <f t="shared" si="8"/>
        <v>4.801773608392268E-2</v>
      </c>
      <c r="AZ24" s="96">
        <f t="shared" si="9"/>
        <v>4.801773608392268E-2</v>
      </c>
      <c r="BA24" s="96"/>
      <c r="BB24" s="97"/>
      <c r="BC24" s="90"/>
      <c r="BD24" s="91"/>
      <c r="BE24" s="91"/>
    </row>
    <row r="25" spans="2:57" ht="15" customHeight="1" x14ac:dyDescent="0.2">
      <c r="B25" s="103">
        <v>1968</v>
      </c>
      <c r="C25" s="105"/>
      <c r="D25" s="95"/>
      <c r="E25" s="95"/>
      <c r="F25" s="130">
        <v>96.873999999999995</v>
      </c>
      <c r="G25" s="130"/>
      <c r="H25" s="130"/>
      <c r="I25" s="130"/>
      <c r="J25" s="130">
        <v>96.873999999999995</v>
      </c>
      <c r="K25" s="130">
        <v>96.873999999999995</v>
      </c>
      <c r="L25" s="130">
        <v>96.873999999999995</v>
      </c>
      <c r="M25" s="130">
        <v>96.873999999999995</v>
      </c>
      <c r="N25" s="130"/>
      <c r="O25" s="130"/>
      <c r="P25" s="106"/>
      <c r="Q25" s="95"/>
      <c r="R25" s="95"/>
      <c r="S25" s="130">
        <v>751.67399999999998</v>
      </c>
      <c r="T25" s="130"/>
      <c r="U25" s="130"/>
      <c r="V25" s="130"/>
      <c r="W25" s="130">
        <v>751.67399999999998</v>
      </c>
      <c r="X25" s="130">
        <v>751.67399999999998</v>
      </c>
      <c r="Y25" s="130">
        <v>751.67399999999998</v>
      </c>
      <c r="Z25" s="130">
        <v>751.67399999999998</v>
      </c>
      <c r="AA25" s="130"/>
      <c r="AB25" s="130"/>
      <c r="AC25" s="111"/>
      <c r="AD25" s="96"/>
      <c r="AE25" s="96"/>
      <c r="AF25" s="96">
        <f t="shared" si="0"/>
        <v>8.9953757355505592E-2</v>
      </c>
      <c r="AG25" s="96"/>
      <c r="AH25" s="96"/>
      <c r="AI25" s="96"/>
      <c r="AJ25" s="96">
        <f t="shared" si="1"/>
        <v>8.9953757355505592E-2</v>
      </c>
      <c r="AK25" s="96">
        <f t="shared" si="2"/>
        <v>8.9953757355505592E-2</v>
      </c>
      <c r="AL25" s="96">
        <f t="shared" si="3"/>
        <v>8.9953757355505592E-2</v>
      </c>
      <c r="AM25" s="96">
        <f t="shared" si="4"/>
        <v>8.9953757355505592E-2</v>
      </c>
      <c r="AN25" s="96"/>
      <c r="AO25" s="112"/>
      <c r="AP25" s="111"/>
      <c r="AQ25" s="96"/>
      <c r="AR25" s="96"/>
      <c r="AS25" s="96">
        <f t="shared" si="5"/>
        <v>4.5440763725274724E-2</v>
      </c>
      <c r="AT25" s="96"/>
      <c r="AU25" s="96"/>
      <c r="AV25" s="96"/>
      <c r="AW25" s="96">
        <f t="shared" si="6"/>
        <v>4.5440763725274724E-2</v>
      </c>
      <c r="AX25" s="96">
        <f t="shared" si="7"/>
        <v>4.5440763725274724E-2</v>
      </c>
      <c r="AY25" s="96">
        <f t="shared" si="8"/>
        <v>4.5440763725274724E-2</v>
      </c>
      <c r="AZ25" s="96">
        <f t="shared" si="9"/>
        <v>4.5440763725274724E-2</v>
      </c>
      <c r="BA25" s="96"/>
      <c r="BB25" s="97"/>
      <c r="BC25" s="90"/>
      <c r="BD25" s="91"/>
      <c r="BE25" s="91"/>
    </row>
    <row r="26" spans="2:57" ht="15" customHeight="1" x14ac:dyDescent="0.2">
      <c r="B26" s="103">
        <v>1969</v>
      </c>
      <c r="C26" s="105"/>
      <c r="D26" s="95"/>
      <c r="E26" s="95"/>
      <c r="F26" s="130">
        <v>111.38200000000001</v>
      </c>
      <c r="G26" s="130"/>
      <c r="H26" s="130"/>
      <c r="I26" s="130"/>
      <c r="J26" s="130">
        <v>111.38200000000001</v>
      </c>
      <c r="K26" s="130">
        <v>111.38200000000001</v>
      </c>
      <c r="L26" s="130">
        <v>111.38200000000001</v>
      </c>
      <c r="M26" s="130">
        <v>111.38200000000001</v>
      </c>
      <c r="N26" s="130"/>
      <c r="O26" s="130"/>
      <c r="P26" s="106"/>
      <c r="Q26" s="95"/>
      <c r="R26" s="95"/>
      <c r="S26" s="130">
        <v>804.995</v>
      </c>
      <c r="T26" s="130"/>
      <c r="U26" s="130"/>
      <c r="V26" s="130"/>
      <c r="W26" s="130">
        <v>804.995</v>
      </c>
      <c r="X26" s="130">
        <v>804.995</v>
      </c>
      <c r="Y26" s="130">
        <v>804.995</v>
      </c>
      <c r="Z26" s="130">
        <v>804.995</v>
      </c>
      <c r="AA26" s="130"/>
      <c r="AB26" s="130"/>
      <c r="AC26" s="111"/>
      <c r="AD26" s="96"/>
      <c r="AE26" s="96"/>
      <c r="AF26" s="96">
        <f t="shared" si="0"/>
        <v>0.1497615459256354</v>
      </c>
      <c r="AG26" s="96"/>
      <c r="AH26" s="96"/>
      <c r="AI26" s="96"/>
      <c r="AJ26" s="96">
        <f t="shared" si="1"/>
        <v>0.1497615459256354</v>
      </c>
      <c r="AK26" s="96">
        <f t="shared" si="2"/>
        <v>0.1497615459256354</v>
      </c>
      <c r="AL26" s="96">
        <f t="shared" si="3"/>
        <v>0.1497615459256354</v>
      </c>
      <c r="AM26" s="96">
        <f t="shared" si="4"/>
        <v>0.1497615459256354</v>
      </c>
      <c r="AN26" s="96"/>
      <c r="AO26" s="112"/>
      <c r="AP26" s="111"/>
      <c r="AQ26" s="96"/>
      <c r="AR26" s="96"/>
      <c r="AS26" s="96">
        <f t="shared" si="5"/>
        <v>7.0936336763011587E-2</v>
      </c>
      <c r="AT26" s="96"/>
      <c r="AU26" s="96"/>
      <c r="AV26" s="96"/>
      <c r="AW26" s="96">
        <f t="shared" si="6"/>
        <v>7.0936336763011587E-2</v>
      </c>
      <c r="AX26" s="96">
        <f t="shared" si="7"/>
        <v>7.0936336763011587E-2</v>
      </c>
      <c r="AY26" s="96">
        <f t="shared" si="8"/>
        <v>7.0936336763011587E-2</v>
      </c>
      <c r="AZ26" s="96">
        <f t="shared" si="9"/>
        <v>7.0936336763011587E-2</v>
      </c>
      <c r="BA26" s="96"/>
      <c r="BB26" s="97"/>
      <c r="BC26" s="90"/>
      <c r="BD26" s="91"/>
      <c r="BE26" s="91"/>
    </row>
    <row r="27" spans="2:57" ht="15" customHeight="1" x14ac:dyDescent="0.2">
      <c r="B27" s="103">
        <v>1970</v>
      </c>
      <c r="C27" s="105"/>
      <c r="D27" s="95"/>
      <c r="E27" s="95"/>
      <c r="F27" s="130">
        <v>124.73</v>
      </c>
      <c r="G27" s="130"/>
      <c r="H27" s="130"/>
      <c r="I27" s="130"/>
      <c r="J27" s="130">
        <v>124.73</v>
      </c>
      <c r="K27" s="130">
        <v>124.73</v>
      </c>
      <c r="L27" s="130">
        <v>124.73</v>
      </c>
      <c r="M27" s="130">
        <v>124.73</v>
      </c>
      <c r="N27" s="130"/>
      <c r="O27" s="130"/>
      <c r="P27" s="106"/>
      <c r="Q27" s="95"/>
      <c r="R27" s="95"/>
      <c r="S27" s="130">
        <v>854.90599999999995</v>
      </c>
      <c r="T27" s="130"/>
      <c r="U27" s="130"/>
      <c r="V27" s="130"/>
      <c r="W27" s="130">
        <v>854.90599999999995</v>
      </c>
      <c r="X27" s="130">
        <v>854.90599999999995</v>
      </c>
      <c r="Y27" s="130">
        <v>854.90599999999995</v>
      </c>
      <c r="Z27" s="130">
        <v>854.90599999999995</v>
      </c>
      <c r="AA27" s="130"/>
      <c r="AB27" s="130"/>
      <c r="AC27" s="111"/>
      <c r="AD27" s="96"/>
      <c r="AE27" s="96"/>
      <c r="AF27" s="96">
        <f t="shared" si="0"/>
        <v>0.11983983049325753</v>
      </c>
      <c r="AG27" s="96"/>
      <c r="AH27" s="96"/>
      <c r="AI27" s="96"/>
      <c r="AJ27" s="96">
        <f t="shared" si="1"/>
        <v>0.11983983049325753</v>
      </c>
      <c r="AK27" s="96">
        <f t="shared" si="2"/>
        <v>0.11983983049325753</v>
      </c>
      <c r="AL27" s="96">
        <f t="shared" si="3"/>
        <v>0.11983983049325753</v>
      </c>
      <c r="AM27" s="96">
        <f t="shared" si="4"/>
        <v>0.11983983049325753</v>
      </c>
      <c r="AN27" s="96"/>
      <c r="AO27" s="112"/>
      <c r="AP27" s="111"/>
      <c r="AQ27" s="96"/>
      <c r="AR27" s="96"/>
      <c r="AS27" s="96">
        <f t="shared" si="5"/>
        <v>6.2001627339300258E-2</v>
      </c>
      <c r="AT27" s="96"/>
      <c r="AU27" s="96"/>
      <c r="AV27" s="96"/>
      <c r="AW27" s="96">
        <f t="shared" si="6"/>
        <v>6.2001627339300258E-2</v>
      </c>
      <c r="AX27" s="96">
        <f t="shared" si="7"/>
        <v>6.2001627339300258E-2</v>
      </c>
      <c r="AY27" s="96">
        <f t="shared" si="8"/>
        <v>6.2001627339300258E-2</v>
      </c>
      <c r="AZ27" s="96">
        <f t="shared" si="9"/>
        <v>6.2001627339300258E-2</v>
      </c>
      <c r="BA27" s="96"/>
      <c r="BB27" s="97"/>
      <c r="BC27" s="90"/>
      <c r="BD27" s="91"/>
      <c r="BE27" s="91"/>
    </row>
    <row r="28" spans="2:57" ht="15" customHeight="1" x14ac:dyDescent="0.2">
      <c r="B28" s="103">
        <v>1971</v>
      </c>
      <c r="C28" s="105"/>
      <c r="D28" s="95"/>
      <c r="E28" s="95"/>
      <c r="F28" s="130">
        <v>139.11699999999999</v>
      </c>
      <c r="G28" s="130"/>
      <c r="H28" s="130"/>
      <c r="I28" s="130"/>
      <c r="J28" s="130">
        <v>139.11699999999999</v>
      </c>
      <c r="K28" s="130">
        <v>139.11699999999999</v>
      </c>
      <c r="L28" s="130">
        <v>139.11699999999999</v>
      </c>
      <c r="M28" s="130">
        <v>139.11699999999999</v>
      </c>
      <c r="N28" s="130"/>
      <c r="O28" s="130"/>
      <c r="P28" s="106"/>
      <c r="Q28" s="95"/>
      <c r="R28" s="95"/>
      <c r="S28" s="130">
        <v>900.16</v>
      </c>
      <c r="T28" s="130"/>
      <c r="U28" s="130"/>
      <c r="V28" s="130"/>
      <c r="W28" s="130">
        <v>900.16</v>
      </c>
      <c r="X28" s="130">
        <v>900.16</v>
      </c>
      <c r="Y28" s="130">
        <v>900.16</v>
      </c>
      <c r="Z28" s="130">
        <v>900.16</v>
      </c>
      <c r="AA28" s="130"/>
      <c r="AB28" s="130"/>
      <c r="AC28" s="111"/>
      <c r="AD28" s="96"/>
      <c r="AE28" s="96"/>
      <c r="AF28" s="96">
        <f t="shared" si="0"/>
        <v>0.11534514551431085</v>
      </c>
      <c r="AG28" s="96"/>
      <c r="AH28" s="96"/>
      <c r="AI28" s="96"/>
      <c r="AJ28" s="96">
        <f t="shared" si="1"/>
        <v>0.11534514551431085</v>
      </c>
      <c r="AK28" s="96">
        <f t="shared" si="2"/>
        <v>0.11534514551431085</v>
      </c>
      <c r="AL28" s="96">
        <f t="shared" si="3"/>
        <v>0.11534514551431085</v>
      </c>
      <c r="AM28" s="96">
        <f t="shared" si="4"/>
        <v>0.11534514551431085</v>
      </c>
      <c r="AN28" s="96"/>
      <c r="AO28" s="112"/>
      <c r="AP28" s="111"/>
      <c r="AQ28" s="96"/>
      <c r="AR28" s="96"/>
      <c r="AS28" s="96">
        <f t="shared" si="5"/>
        <v>5.2934474667390319E-2</v>
      </c>
      <c r="AT28" s="96"/>
      <c r="AU28" s="96"/>
      <c r="AV28" s="96"/>
      <c r="AW28" s="96">
        <f t="shared" si="6"/>
        <v>5.2934474667390319E-2</v>
      </c>
      <c r="AX28" s="96">
        <f t="shared" si="7"/>
        <v>5.2934474667390319E-2</v>
      </c>
      <c r="AY28" s="96">
        <f t="shared" si="8"/>
        <v>5.2934474667390319E-2</v>
      </c>
      <c r="AZ28" s="96">
        <f t="shared" si="9"/>
        <v>5.2934474667390319E-2</v>
      </c>
      <c r="BA28" s="96"/>
      <c r="BB28" s="97"/>
      <c r="BC28" s="90"/>
      <c r="BD28" s="91"/>
      <c r="BE28" s="91"/>
    </row>
    <row r="29" spans="2:57" ht="15" customHeight="1" x14ac:dyDescent="0.2">
      <c r="B29" s="103">
        <v>1972</v>
      </c>
      <c r="C29" s="105"/>
      <c r="D29" s="95"/>
      <c r="E29" s="95"/>
      <c r="F29" s="130">
        <v>155.137</v>
      </c>
      <c r="G29" s="130"/>
      <c r="H29" s="130"/>
      <c r="I29" s="130"/>
      <c r="J29" s="130">
        <v>155.137</v>
      </c>
      <c r="K29" s="130">
        <v>155.137</v>
      </c>
      <c r="L29" s="130">
        <v>155.137</v>
      </c>
      <c r="M29" s="130">
        <v>155.137</v>
      </c>
      <c r="N29" s="130"/>
      <c r="O29" s="130"/>
      <c r="P29" s="106"/>
      <c r="Q29" s="95"/>
      <c r="R29" s="95"/>
      <c r="S29" s="130">
        <v>940.79399999999998</v>
      </c>
      <c r="T29" s="130"/>
      <c r="U29" s="130"/>
      <c r="V29" s="130"/>
      <c r="W29" s="130">
        <v>940.79399999999998</v>
      </c>
      <c r="X29" s="130">
        <v>940.79399999999998</v>
      </c>
      <c r="Y29" s="130">
        <v>940.79399999999998</v>
      </c>
      <c r="Z29" s="130">
        <v>940.79399999999998</v>
      </c>
      <c r="AA29" s="130"/>
      <c r="AB29" s="130"/>
      <c r="AC29" s="111"/>
      <c r="AD29" s="96"/>
      <c r="AE29" s="96"/>
      <c r="AF29" s="96">
        <f t="shared" si="0"/>
        <v>0.11515486964209987</v>
      </c>
      <c r="AG29" s="96"/>
      <c r="AH29" s="96"/>
      <c r="AI29" s="96"/>
      <c r="AJ29" s="96">
        <f t="shared" si="1"/>
        <v>0.11515486964209987</v>
      </c>
      <c r="AK29" s="96">
        <f t="shared" si="2"/>
        <v>0.11515486964209987</v>
      </c>
      <c r="AL29" s="96">
        <f t="shared" si="3"/>
        <v>0.11515486964209987</v>
      </c>
      <c r="AM29" s="96">
        <f t="shared" si="4"/>
        <v>0.11515486964209987</v>
      </c>
      <c r="AN29" s="96"/>
      <c r="AO29" s="112"/>
      <c r="AP29" s="111"/>
      <c r="AQ29" s="96"/>
      <c r="AR29" s="96"/>
      <c r="AS29" s="96">
        <f t="shared" si="5"/>
        <v>4.5140863846427237E-2</v>
      </c>
      <c r="AT29" s="96"/>
      <c r="AU29" s="96"/>
      <c r="AV29" s="96"/>
      <c r="AW29" s="96">
        <f t="shared" si="6"/>
        <v>4.5140863846427237E-2</v>
      </c>
      <c r="AX29" s="96">
        <f t="shared" si="7"/>
        <v>4.5140863846427237E-2</v>
      </c>
      <c r="AY29" s="96">
        <f t="shared" si="8"/>
        <v>4.5140863846427237E-2</v>
      </c>
      <c r="AZ29" s="96">
        <f t="shared" si="9"/>
        <v>4.5140863846427237E-2</v>
      </c>
      <c r="BA29" s="96"/>
      <c r="BB29" s="97"/>
      <c r="BC29" s="90"/>
      <c r="BD29" s="91"/>
      <c r="BE29" s="91"/>
    </row>
    <row r="30" spans="2:57" ht="15" customHeight="1" x14ac:dyDescent="0.2">
      <c r="B30" s="103">
        <v>1973</v>
      </c>
      <c r="C30" s="105"/>
      <c r="D30" s="95"/>
      <c r="E30" s="95"/>
      <c r="F30" s="130">
        <v>177.82599999999999</v>
      </c>
      <c r="G30" s="130"/>
      <c r="H30" s="130"/>
      <c r="I30" s="130"/>
      <c r="J30" s="130">
        <v>177.82599999999999</v>
      </c>
      <c r="K30" s="130">
        <v>177.82599999999999</v>
      </c>
      <c r="L30" s="130">
        <v>177.82599999999999</v>
      </c>
      <c r="M30" s="130">
        <v>177.82599999999999</v>
      </c>
      <c r="N30" s="130"/>
      <c r="O30" s="130"/>
      <c r="P30" s="106"/>
      <c r="Q30" s="95"/>
      <c r="R30" s="95"/>
      <c r="S30" s="130">
        <v>999.07299999999998</v>
      </c>
      <c r="T30" s="130"/>
      <c r="U30" s="130"/>
      <c r="V30" s="130"/>
      <c r="W30" s="130">
        <v>999.07299999999998</v>
      </c>
      <c r="X30" s="130">
        <v>999.07299999999998</v>
      </c>
      <c r="Y30" s="130">
        <v>999.07299999999998</v>
      </c>
      <c r="Z30" s="130">
        <v>999.07299999999998</v>
      </c>
      <c r="AA30" s="130"/>
      <c r="AB30" s="130"/>
      <c r="AC30" s="111"/>
      <c r="AD30" s="96"/>
      <c r="AE30" s="96"/>
      <c r="AF30" s="96">
        <f t="shared" si="0"/>
        <v>0.14625137781444786</v>
      </c>
      <c r="AG30" s="96"/>
      <c r="AH30" s="96"/>
      <c r="AI30" s="96"/>
      <c r="AJ30" s="96">
        <f t="shared" si="1"/>
        <v>0.14625137781444786</v>
      </c>
      <c r="AK30" s="96">
        <f t="shared" si="2"/>
        <v>0.14625137781444786</v>
      </c>
      <c r="AL30" s="96">
        <f t="shared" si="3"/>
        <v>0.14625137781444786</v>
      </c>
      <c r="AM30" s="96">
        <f t="shared" si="4"/>
        <v>0.14625137781444786</v>
      </c>
      <c r="AN30" s="96"/>
      <c r="AO30" s="112"/>
      <c r="AP30" s="111"/>
      <c r="AQ30" s="96"/>
      <c r="AR30" s="96"/>
      <c r="AS30" s="96">
        <f t="shared" si="5"/>
        <v>6.194661105406718E-2</v>
      </c>
      <c r="AT30" s="96"/>
      <c r="AU30" s="96"/>
      <c r="AV30" s="96"/>
      <c r="AW30" s="96">
        <f t="shared" si="6"/>
        <v>6.194661105406718E-2</v>
      </c>
      <c r="AX30" s="96">
        <f t="shared" si="7"/>
        <v>6.194661105406718E-2</v>
      </c>
      <c r="AY30" s="96">
        <f t="shared" si="8"/>
        <v>6.194661105406718E-2</v>
      </c>
      <c r="AZ30" s="96">
        <f t="shared" si="9"/>
        <v>6.194661105406718E-2</v>
      </c>
      <c r="BA30" s="96"/>
      <c r="BB30" s="97"/>
      <c r="BC30" s="90"/>
      <c r="BD30" s="91"/>
      <c r="BE30" s="91"/>
    </row>
    <row r="31" spans="2:57" ht="15" customHeight="1" x14ac:dyDescent="0.2">
      <c r="B31" s="103">
        <v>1974</v>
      </c>
      <c r="C31" s="105"/>
      <c r="D31" s="95"/>
      <c r="E31" s="95"/>
      <c r="F31" s="130">
        <v>207.304</v>
      </c>
      <c r="G31" s="130"/>
      <c r="H31" s="130"/>
      <c r="I31" s="130"/>
      <c r="J31" s="130">
        <v>207.304</v>
      </c>
      <c r="K31" s="130">
        <v>207.304</v>
      </c>
      <c r="L31" s="130">
        <v>207.304</v>
      </c>
      <c r="M31" s="130">
        <v>207.304</v>
      </c>
      <c r="N31" s="130"/>
      <c r="O31" s="130"/>
      <c r="P31" s="106"/>
      <c r="Q31" s="95"/>
      <c r="R31" s="95"/>
      <c r="S31" s="130">
        <v>1043.1790000000001</v>
      </c>
      <c r="T31" s="130"/>
      <c r="U31" s="130"/>
      <c r="V31" s="130"/>
      <c r="W31" s="130">
        <v>1043.1790000000001</v>
      </c>
      <c r="X31" s="130">
        <v>1043.1790000000001</v>
      </c>
      <c r="Y31" s="130">
        <v>1043.1790000000001</v>
      </c>
      <c r="Z31" s="130">
        <v>1043.1790000000001</v>
      </c>
      <c r="AA31" s="130"/>
      <c r="AB31" s="130"/>
      <c r="AC31" s="111"/>
      <c r="AD31" s="96"/>
      <c r="AE31" s="96"/>
      <c r="AF31" s="96">
        <f t="shared" si="0"/>
        <v>0.16576878521701</v>
      </c>
      <c r="AG31" s="96"/>
      <c r="AH31" s="96"/>
      <c r="AI31" s="96"/>
      <c r="AJ31" s="96">
        <f t="shared" si="1"/>
        <v>0.16576878521701</v>
      </c>
      <c r="AK31" s="96">
        <f t="shared" si="2"/>
        <v>0.16576878521701</v>
      </c>
      <c r="AL31" s="96">
        <f t="shared" si="3"/>
        <v>0.16576878521701</v>
      </c>
      <c r="AM31" s="96">
        <f t="shared" si="4"/>
        <v>0.16576878521701</v>
      </c>
      <c r="AN31" s="96"/>
      <c r="AO31" s="112"/>
      <c r="AP31" s="111"/>
      <c r="AQ31" s="96"/>
      <c r="AR31" s="96"/>
      <c r="AS31" s="96">
        <f t="shared" si="5"/>
        <v>4.4146924198732229E-2</v>
      </c>
      <c r="AT31" s="96"/>
      <c r="AU31" s="96"/>
      <c r="AV31" s="96"/>
      <c r="AW31" s="96">
        <f t="shared" si="6"/>
        <v>4.4146924198732229E-2</v>
      </c>
      <c r="AX31" s="96">
        <f t="shared" si="7"/>
        <v>4.4146924198732229E-2</v>
      </c>
      <c r="AY31" s="96">
        <f t="shared" si="8"/>
        <v>4.4146924198732229E-2</v>
      </c>
      <c r="AZ31" s="96">
        <f t="shared" si="9"/>
        <v>4.4146924198732229E-2</v>
      </c>
      <c r="BA31" s="96"/>
      <c r="BB31" s="97"/>
      <c r="BC31" s="90"/>
      <c r="BD31" s="91"/>
      <c r="BE31" s="91"/>
    </row>
    <row r="32" spans="2:57" ht="15" customHeight="1" x14ac:dyDescent="0.2">
      <c r="B32" s="103">
        <v>1975</v>
      </c>
      <c r="C32" s="105"/>
      <c r="D32" s="95"/>
      <c r="E32" s="95"/>
      <c r="F32" s="130">
        <v>233.583</v>
      </c>
      <c r="G32" s="130"/>
      <c r="H32" s="130"/>
      <c r="I32" s="130"/>
      <c r="J32" s="130">
        <v>233.583</v>
      </c>
      <c r="K32" s="130">
        <v>233.583</v>
      </c>
      <c r="L32" s="130">
        <v>233.583</v>
      </c>
      <c r="M32" s="130">
        <v>233.583</v>
      </c>
      <c r="N32" s="130"/>
      <c r="O32" s="130"/>
      <c r="P32" s="106"/>
      <c r="Q32" s="95"/>
      <c r="R32" s="95"/>
      <c r="S32" s="130">
        <v>1033.3150000000001</v>
      </c>
      <c r="T32" s="130"/>
      <c r="U32" s="130"/>
      <c r="V32" s="130"/>
      <c r="W32" s="130">
        <v>1033.3150000000001</v>
      </c>
      <c r="X32" s="130">
        <v>1033.3150000000001</v>
      </c>
      <c r="Y32" s="130">
        <v>1033.3150000000001</v>
      </c>
      <c r="Z32" s="130">
        <v>1033.3150000000001</v>
      </c>
      <c r="AA32" s="130"/>
      <c r="AB32" s="130"/>
      <c r="AC32" s="111"/>
      <c r="AD32" s="96"/>
      <c r="AE32" s="96"/>
      <c r="AF32" s="96">
        <f t="shared" si="0"/>
        <v>0.12676552309651523</v>
      </c>
      <c r="AG32" s="96"/>
      <c r="AH32" s="96"/>
      <c r="AI32" s="96"/>
      <c r="AJ32" s="96">
        <f t="shared" si="1"/>
        <v>0.12676552309651523</v>
      </c>
      <c r="AK32" s="96">
        <f t="shared" si="2"/>
        <v>0.12676552309651523</v>
      </c>
      <c r="AL32" s="96">
        <f t="shared" si="3"/>
        <v>0.12676552309651523</v>
      </c>
      <c r="AM32" s="96">
        <f t="shared" si="4"/>
        <v>0.12676552309651523</v>
      </c>
      <c r="AN32" s="96"/>
      <c r="AO32" s="112"/>
      <c r="AP32" s="111"/>
      <c r="AQ32" s="96"/>
      <c r="AR32" s="96"/>
      <c r="AS32" s="96">
        <f t="shared" si="5"/>
        <v>-9.4557118193522305E-3</v>
      </c>
      <c r="AT32" s="96"/>
      <c r="AU32" s="96"/>
      <c r="AV32" s="96"/>
      <c r="AW32" s="96">
        <f t="shared" si="6"/>
        <v>-9.4557118193522305E-3</v>
      </c>
      <c r="AX32" s="96">
        <f t="shared" si="7"/>
        <v>-9.4557118193522305E-3</v>
      </c>
      <c r="AY32" s="96">
        <f t="shared" si="8"/>
        <v>-9.4557118193522305E-3</v>
      </c>
      <c r="AZ32" s="96">
        <f t="shared" si="9"/>
        <v>-9.4557118193522305E-3</v>
      </c>
      <c r="BA32" s="96"/>
      <c r="BB32" s="97"/>
      <c r="BC32" s="90"/>
      <c r="BD32" s="91"/>
      <c r="BE32" s="91"/>
    </row>
    <row r="33" spans="2:57" ht="15" customHeight="1" x14ac:dyDescent="0.2">
      <c r="B33" s="103">
        <v>1976</v>
      </c>
      <c r="C33" s="105"/>
      <c r="D33" s="95"/>
      <c r="E33" s="95"/>
      <c r="F33" s="130">
        <v>269.71600000000001</v>
      </c>
      <c r="G33" s="130"/>
      <c r="H33" s="130"/>
      <c r="I33" s="130"/>
      <c r="J33" s="130">
        <v>269.71600000000001</v>
      </c>
      <c r="K33" s="130">
        <v>269.71600000000001</v>
      </c>
      <c r="L33" s="130">
        <v>269.71600000000001</v>
      </c>
      <c r="M33" s="130">
        <v>269.71600000000001</v>
      </c>
      <c r="N33" s="130"/>
      <c r="O33" s="130"/>
      <c r="P33" s="106"/>
      <c r="Q33" s="95"/>
      <c r="R33" s="95"/>
      <c r="S33" s="130">
        <v>1078.135</v>
      </c>
      <c r="T33" s="130"/>
      <c r="U33" s="130"/>
      <c r="V33" s="130"/>
      <c r="W33" s="130">
        <v>1078.135</v>
      </c>
      <c r="X33" s="130">
        <v>1078.135</v>
      </c>
      <c r="Y33" s="130">
        <v>1078.135</v>
      </c>
      <c r="Z33" s="130">
        <v>1078.135</v>
      </c>
      <c r="AA33" s="130"/>
      <c r="AB33" s="130"/>
      <c r="AC33" s="111"/>
      <c r="AD33" s="96"/>
      <c r="AE33" s="96"/>
      <c r="AF33" s="96">
        <f t="shared" si="0"/>
        <v>0.15469019577623366</v>
      </c>
      <c r="AG33" s="96"/>
      <c r="AH33" s="96"/>
      <c r="AI33" s="96"/>
      <c r="AJ33" s="96">
        <f t="shared" si="1"/>
        <v>0.15469019577623366</v>
      </c>
      <c r="AK33" s="96">
        <f t="shared" si="2"/>
        <v>0.15469019577623366</v>
      </c>
      <c r="AL33" s="96">
        <f t="shared" si="3"/>
        <v>0.15469019577623366</v>
      </c>
      <c r="AM33" s="96">
        <f t="shared" si="4"/>
        <v>0.15469019577623366</v>
      </c>
      <c r="AN33" s="96"/>
      <c r="AO33" s="112"/>
      <c r="AP33" s="111"/>
      <c r="AQ33" s="96"/>
      <c r="AR33" s="96"/>
      <c r="AS33" s="96">
        <f t="shared" si="5"/>
        <v>4.3374963104183983E-2</v>
      </c>
      <c r="AT33" s="96"/>
      <c r="AU33" s="96"/>
      <c r="AV33" s="96"/>
      <c r="AW33" s="96">
        <f t="shared" si="6"/>
        <v>4.3374963104183983E-2</v>
      </c>
      <c r="AX33" s="96">
        <f t="shared" si="7"/>
        <v>4.3374963104183983E-2</v>
      </c>
      <c r="AY33" s="96">
        <f t="shared" si="8"/>
        <v>4.3374963104183983E-2</v>
      </c>
      <c r="AZ33" s="96">
        <f t="shared" si="9"/>
        <v>4.3374963104183983E-2</v>
      </c>
      <c r="BA33" s="96"/>
      <c r="BB33" s="97"/>
      <c r="BC33" s="90"/>
      <c r="BD33" s="91"/>
      <c r="BE33" s="91"/>
    </row>
    <row r="34" spans="2:57" ht="15" customHeight="1" x14ac:dyDescent="0.2">
      <c r="B34" s="103">
        <v>1977</v>
      </c>
      <c r="C34" s="105"/>
      <c r="D34" s="95"/>
      <c r="E34" s="95"/>
      <c r="F34" s="130">
        <v>303.90699999999998</v>
      </c>
      <c r="G34" s="130"/>
      <c r="H34" s="130"/>
      <c r="I34" s="130"/>
      <c r="J34" s="130">
        <v>303.90699999999998</v>
      </c>
      <c r="K34" s="130">
        <v>303.90699999999998</v>
      </c>
      <c r="L34" s="130">
        <v>303.90699999999998</v>
      </c>
      <c r="M34" s="130">
        <v>303.90699999999998</v>
      </c>
      <c r="N34" s="130"/>
      <c r="O34" s="130"/>
      <c r="P34" s="106"/>
      <c r="Q34" s="95"/>
      <c r="R34" s="95"/>
      <c r="S34" s="130">
        <v>1116.454</v>
      </c>
      <c r="T34" s="130"/>
      <c r="U34" s="130"/>
      <c r="V34" s="130"/>
      <c r="W34" s="130">
        <v>1116.454</v>
      </c>
      <c r="X34" s="130">
        <v>1116.454</v>
      </c>
      <c r="Y34" s="130">
        <v>1116.454</v>
      </c>
      <c r="Z34" s="130">
        <v>1116.454</v>
      </c>
      <c r="AA34" s="130"/>
      <c r="AB34" s="130"/>
      <c r="AC34" s="111"/>
      <c r="AD34" s="96"/>
      <c r="AE34" s="96"/>
      <c r="AF34" s="96">
        <f t="shared" si="0"/>
        <v>0.12676667309317935</v>
      </c>
      <c r="AG34" s="96"/>
      <c r="AH34" s="96"/>
      <c r="AI34" s="96"/>
      <c r="AJ34" s="96">
        <f t="shared" si="1"/>
        <v>0.12676667309317935</v>
      </c>
      <c r="AK34" s="96">
        <f t="shared" si="2"/>
        <v>0.12676667309317935</v>
      </c>
      <c r="AL34" s="96">
        <f t="shared" si="3"/>
        <v>0.12676667309317935</v>
      </c>
      <c r="AM34" s="96">
        <f t="shared" si="4"/>
        <v>0.12676667309317935</v>
      </c>
      <c r="AN34" s="96"/>
      <c r="AO34" s="112"/>
      <c r="AP34" s="111"/>
      <c r="AQ34" s="96"/>
      <c r="AR34" s="96"/>
      <c r="AS34" s="96">
        <f t="shared" si="5"/>
        <v>3.5541931205275823E-2</v>
      </c>
      <c r="AT34" s="96"/>
      <c r="AU34" s="96"/>
      <c r="AV34" s="96"/>
      <c r="AW34" s="96">
        <f t="shared" si="6"/>
        <v>3.5541931205275823E-2</v>
      </c>
      <c r="AX34" s="96">
        <f t="shared" si="7"/>
        <v>3.5541931205275823E-2</v>
      </c>
      <c r="AY34" s="96">
        <f t="shared" si="8"/>
        <v>3.5541931205275823E-2</v>
      </c>
      <c r="AZ34" s="96">
        <f t="shared" si="9"/>
        <v>3.5541931205275823E-2</v>
      </c>
      <c r="BA34" s="96"/>
      <c r="BB34" s="97"/>
      <c r="BC34" s="90"/>
      <c r="BD34" s="91"/>
      <c r="BE34" s="91"/>
    </row>
    <row r="35" spans="2:57" ht="15" customHeight="1" x14ac:dyDescent="0.2">
      <c r="B35" s="103">
        <v>1978</v>
      </c>
      <c r="C35" s="105"/>
      <c r="D35" s="95"/>
      <c r="E35" s="95"/>
      <c r="F35" s="130">
        <v>345.18599999999998</v>
      </c>
      <c r="G35" s="130"/>
      <c r="H35" s="130"/>
      <c r="I35" s="130"/>
      <c r="J35" s="130">
        <v>345.18599999999998</v>
      </c>
      <c r="K35" s="130">
        <v>345.18599999999998</v>
      </c>
      <c r="L35" s="130">
        <v>345.18599999999998</v>
      </c>
      <c r="M35" s="130">
        <v>345.18599999999998</v>
      </c>
      <c r="N35" s="130"/>
      <c r="O35" s="130"/>
      <c r="P35" s="106"/>
      <c r="Q35" s="95"/>
      <c r="R35" s="95"/>
      <c r="S35" s="130">
        <v>1160.547</v>
      </c>
      <c r="T35" s="130"/>
      <c r="U35" s="130"/>
      <c r="V35" s="130"/>
      <c r="W35" s="130">
        <v>1160.547</v>
      </c>
      <c r="X35" s="130">
        <v>1160.547</v>
      </c>
      <c r="Y35" s="130">
        <v>1160.547</v>
      </c>
      <c r="Z35" s="130">
        <v>1160.547</v>
      </c>
      <c r="AA35" s="130"/>
      <c r="AB35" s="130"/>
      <c r="AC35" s="111"/>
      <c r="AD35" s="96"/>
      <c r="AE35" s="96"/>
      <c r="AF35" s="96">
        <f t="shared" si="0"/>
        <v>0.13582773677473692</v>
      </c>
      <c r="AG35" s="96"/>
      <c r="AH35" s="96"/>
      <c r="AI35" s="96"/>
      <c r="AJ35" s="96">
        <f t="shared" si="1"/>
        <v>0.13582773677473692</v>
      </c>
      <c r="AK35" s="96">
        <f t="shared" si="2"/>
        <v>0.13582773677473692</v>
      </c>
      <c r="AL35" s="96">
        <f t="shared" si="3"/>
        <v>0.13582773677473692</v>
      </c>
      <c r="AM35" s="96">
        <f t="shared" si="4"/>
        <v>0.13582773677473692</v>
      </c>
      <c r="AN35" s="96"/>
      <c r="AO35" s="112"/>
      <c r="AP35" s="111"/>
      <c r="AQ35" s="96"/>
      <c r="AR35" s="96"/>
      <c r="AS35" s="96">
        <f t="shared" si="5"/>
        <v>3.9493790160633591E-2</v>
      </c>
      <c r="AT35" s="96"/>
      <c r="AU35" s="96"/>
      <c r="AV35" s="96"/>
      <c r="AW35" s="96">
        <f t="shared" si="6"/>
        <v>3.9493790160633591E-2</v>
      </c>
      <c r="AX35" s="96">
        <f t="shared" si="7"/>
        <v>3.9493790160633591E-2</v>
      </c>
      <c r="AY35" s="96">
        <f t="shared" si="8"/>
        <v>3.9493790160633591E-2</v>
      </c>
      <c r="AZ35" s="96">
        <f t="shared" si="9"/>
        <v>3.9493790160633591E-2</v>
      </c>
      <c r="BA35" s="96"/>
      <c r="BB35" s="97"/>
      <c r="BC35" s="90"/>
      <c r="BD35" s="91"/>
      <c r="BE35" s="91"/>
    </row>
    <row r="36" spans="2:57" ht="15" customHeight="1" x14ac:dyDescent="0.2">
      <c r="B36" s="103">
        <v>1979</v>
      </c>
      <c r="C36" s="105"/>
      <c r="D36" s="95"/>
      <c r="E36" s="95"/>
      <c r="F36" s="130">
        <v>394.49099999999999</v>
      </c>
      <c r="G36" s="130"/>
      <c r="H36" s="130"/>
      <c r="I36" s="130"/>
      <c r="J36" s="130">
        <v>394.49099999999999</v>
      </c>
      <c r="K36" s="130">
        <v>394.49099999999999</v>
      </c>
      <c r="L36" s="130">
        <v>394.49099999999999</v>
      </c>
      <c r="M36" s="130">
        <v>394.49099999999999</v>
      </c>
      <c r="N36" s="130"/>
      <c r="O36" s="130"/>
      <c r="P36" s="106"/>
      <c r="Q36" s="95"/>
      <c r="R36" s="95"/>
      <c r="S36" s="130">
        <v>1203.432</v>
      </c>
      <c r="T36" s="130"/>
      <c r="U36" s="130"/>
      <c r="V36" s="130"/>
      <c r="W36" s="130">
        <v>1203.432</v>
      </c>
      <c r="X36" s="130">
        <v>1203.432</v>
      </c>
      <c r="Y36" s="130">
        <v>1203.432</v>
      </c>
      <c r="Z36" s="130">
        <v>1203.432</v>
      </c>
      <c r="AA36" s="130"/>
      <c r="AB36" s="130"/>
      <c r="AC36" s="111"/>
      <c r="AD36" s="96"/>
      <c r="AE36" s="96"/>
      <c r="AF36" s="96">
        <f t="shared" si="0"/>
        <v>0.14283603622394891</v>
      </c>
      <c r="AG36" s="96"/>
      <c r="AH36" s="96"/>
      <c r="AI36" s="96"/>
      <c r="AJ36" s="96">
        <f t="shared" si="1"/>
        <v>0.14283603622394891</v>
      </c>
      <c r="AK36" s="96">
        <f t="shared" si="2"/>
        <v>0.14283603622394891</v>
      </c>
      <c r="AL36" s="96">
        <f t="shared" si="3"/>
        <v>0.14283603622394891</v>
      </c>
      <c r="AM36" s="96">
        <f t="shared" si="4"/>
        <v>0.14283603622394891</v>
      </c>
      <c r="AN36" s="96"/>
      <c r="AO36" s="112"/>
      <c r="AP36" s="111"/>
      <c r="AQ36" s="96"/>
      <c r="AR36" s="96"/>
      <c r="AS36" s="96">
        <f t="shared" si="5"/>
        <v>3.6952402617041802E-2</v>
      </c>
      <c r="AT36" s="96"/>
      <c r="AU36" s="96"/>
      <c r="AV36" s="96"/>
      <c r="AW36" s="96">
        <f t="shared" si="6"/>
        <v>3.6952402617041802E-2</v>
      </c>
      <c r="AX36" s="96">
        <f t="shared" si="7"/>
        <v>3.6952402617041802E-2</v>
      </c>
      <c r="AY36" s="96">
        <f t="shared" si="8"/>
        <v>3.6952402617041802E-2</v>
      </c>
      <c r="AZ36" s="96">
        <f t="shared" si="9"/>
        <v>3.6952402617041802E-2</v>
      </c>
      <c r="BA36" s="96"/>
      <c r="BB36" s="97"/>
      <c r="BC36" s="90"/>
      <c r="BD36" s="91"/>
      <c r="BE36" s="91"/>
    </row>
    <row r="37" spans="2:57" ht="15" customHeight="1" x14ac:dyDescent="0.2">
      <c r="B37" s="103">
        <v>1980</v>
      </c>
      <c r="C37" s="105"/>
      <c r="D37" s="95"/>
      <c r="E37" s="95"/>
      <c r="F37" s="130">
        <v>447.416</v>
      </c>
      <c r="G37" s="130"/>
      <c r="H37" s="130"/>
      <c r="I37" s="130"/>
      <c r="J37" s="130">
        <v>447.416</v>
      </c>
      <c r="K37" s="130">
        <v>447.416</v>
      </c>
      <c r="L37" s="130">
        <v>447.416</v>
      </c>
      <c r="M37" s="130">
        <v>447.416</v>
      </c>
      <c r="N37" s="130"/>
      <c r="O37" s="130"/>
      <c r="P37" s="106"/>
      <c r="Q37" s="95"/>
      <c r="R37" s="95"/>
      <c r="S37" s="130">
        <v>1223.607</v>
      </c>
      <c r="T37" s="130"/>
      <c r="U37" s="130"/>
      <c r="V37" s="130"/>
      <c r="W37" s="130">
        <v>1223.607</v>
      </c>
      <c r="X37" s="130">
        <v>1223.607</v>
      </c>
      <c r="Y37" s="130">
        <v>1223.607</v>
      </c>
      <c r="Z37" s="130">
        <v>1223.607</v>
      </c>
      <c r="AA37" s="130"/>
      <c r="AB37" s="130"/>
      <c r="AC37" s="111"/>
      <c r="AD37" s="96"/>
      <c r="AE37" s="96"/>
      <c r="AF37" s="96">
        <f t="shared" si="0"/>
        <v>0.13416022165271202</v>
      </c>
      <c r="AG37" s="96"/>
      <c r="AH37" s="96"/>
      <c r="AI37" s="96"/>
      <c r="AJ37" s="96">
        <f t="shared" si="1"/>
        <v>0.13416022165271202</v>
      </c>
      <c r="AK37" s="96">
        <f t="shared" si="2"/>
        <v>0.13416022165271202</v>
      </c>
      <c r="AL37" s="96">
        <f t="shared" si="3"/>
        <v>0.13416022165271202</v>
      </c>
      <c r="AM37" s="96">
        <f t="shared" si="4"/>
        <v>0.13416022165271202</v>
      </c>
      <c r="AN37" s="96"/>
      <c r="AO37" s="112"/>
      <c r="AP37" s="111"/>
      <c r="AQ37" s="96"/>
      <c r="AR37" s="96"/>
      <c r="AS37" s="96">
        <f t="shared" si="5"/>
        <v>1.6764553377340841E-2</v>
      </c>
      <c r="AT37" s="96"/>
      <c r="AU37" s="96"/>
      <c r="AV37" s="96"/>
      <c r="AW37" s="96">
        <f t="shared" si="6"/>
        <v>1.6764553377340841E-2</v>
      </c>
      <c r="AX37" s="96">
        <f t="shared" si="7"/>
        <v>1.6764553377340841E-2</v>
      </c>
      <c r="AY37" s="96">
        <f t="shared" si="8"/>
        <v>1.6764553377340841E-2</v>
      </c>
      <c r="AZ37" s="96">
        <f t="shared" si="9"/>
        <v>1.6764553377340841E-2</v>
      </c>
      <c r="BA37" s="96"/>
      <c r="BB37" s="97"/>
      <c r="BC37" s="90"/>
      <c r="BD37" s="91"/>
      <c r="BE37" s="91"/>
    </row>
    <row r="38" spans="2:57" ht="15" customHeight="1" x14ac:dyDescent="0.2">
      <c r="B38" s="103">
        <v>1981</v>
      </c>
      <c r="C38" s="105"/>
      <c r="D38" s="95"/>
      <c r="E38" s="95"/>
      <c r="F38" s="130">
        <v>504.71</v>
      </c>
      <c r="G38" s="130"/>
      <c r="H38" s="130"/>
      <c r="I38" s="130"/>
      <c r="J38" s="130">
        <v>504.71</v>
      </c>
      <c r="K38" s="130">
        <v>504.71</v>
      </c>
      <c r="L38" s="130">
        <v>504.71</v>
      </c>
      <c r="M38" s="130">
        <v>504.71</v>
      </c>
      <c r="N38" s="130"/>
      <c r="O38" s="130"/>
      <c r="P38" s="106"/>
      <c r="Q38" s="95"/>
      <c r="R38" s="95"/>
      <c r="S38" s="130">
        <v>1238.1469999999999</v>
      </c>
      <c r="T38" s="130"/>
      <c r="U38" s="130"/>
      <c r="V38" s="130"/>
      <c r="W38" s="130">
        <v>1238.1469999999999</v>
      </c>
      <c r="X38" s="130">
        <v>1238.1469999999999</v>
      </c>
      <c r="Y38" s="130">
        <v>1238.1469999999999</v>
      </c>
      <c r="Z38" s="130">
        <v>1238.1469999999999</v>
      </c>
      <c r="AA38" s="130"/>
      <c r="AB38" s="130"/>
      <c r="AC38" s="111"/>
      <c r="AD38" s="96"/>
      <c r="AE38" s="96"/>
      <c r="AF38" s="96">
        <f t="shared" si="0"/>
        <v>0.12805532211633008</v>
      </c>
      <c r="AG38" s="96"/>
      <c r="AH38" s="96"/>
      <c r="AI38" s="96"/>
      <c r="AJ38" s="96">
        <f t="shared" si="1"/>
        <v>0.12805532211633008</v>
      </c>
      <c r="AK38" s="96">
        <f t="shared" si="2"/>
        <v>0.12805532211633008</v>
      </c>
      <c r="AL38" s="96">
        <f t="shared" si="3"/>
        <v>0.12805532211633008</v>
      </c>
      <c r="AM38" s="96">
        <f t="shared" si="4"/>
        <v>0.12805532211633008</v>
      </c>
      <c r="AN38" s="96"/>
      <c r="AO38" s="112"/>
      <c r="AP38" s="111"/>
      <c r="AQ38" s="96"/>
      <c r="AR38" s="96"/>
      <c r="AS38" s="96">
        <f t="shared" si="5"/>
        <v>1.1882900310312028E-2</v>
      </c>
      <c r="AT38" s="96"/>
      <c r="AU38" s="96"/>
      <c r="AV38" s="96"/>
      <c r="AW38" s="96">
        <f t="shared" si="6"/>
        <v>1.1882900310312028E-2</v>
      </c>
      <c r="AX38" s="96">
        <f t="shared" si="7"/>
        <v>1.1882900310312028E-2</v>
      </c>
      <c r="AY38" s="96">
        <f t="shared" si="8"/>
        <v>1.1882900310312028E-2</v>
      </c>
      <c r="AZ38" s="96">
        <f t="shared" si="9"/>
        <v>1.1882900310312028E-2</v>
      </c>
      <c r="BA38" s="96"/>
      <c r="BB38" s="97"/>
      <c r="BC38" s="90"/>
      <c r="BD38" s="91"/>
      <c r="BE38" s="91"/>
    </row>
    <row r="39" spans="2:57" ht="15" customHeight="1" x14ac:dyDescent="0.2">
      <c r="B39" s="103">
        <v>1982</v>
      </c>
      <c r="C39" s="105"/>
      <c r="D39" s="95"/>
      <c r="E39" s="95"/>
      <c r="F39" s="130">
        <v>579.25099999999998</v>
      </c>
      <c r="G39" s="130"/>
      <c r="H39" s="130"/>
      <c r="I39" s="130"/>
      <c r="J39" s="130">
        <v>579.25099999999998</v>
      </c>
      <c r="K39" s="130">
        <v>579.25099999999998</v>
      </c>
      <c r="L39" s="130">
        <v>579.25099999999998</v>
      </c>
      <c r="M39" s="130">
        <v>579.25099999999998</v>
      </c>
      <c r="N39" s="130"/>
      <c r="O39" s="130"/>
      <c r="P39" s="106"/>
      <c r="Q39" s="95"/>
      <c r="R39" s="95"/>
      <c r="S39" s="130">
        <v>1268.3889999999999</v>
      </c>
      <c r="T39" s="130"/>
      <c r="U39" s="130"/>
      <c r="V39" s="130"/>
      <c r="W39" s="130">
        <v>1268.3889999999999</v>
      </c>
      <c r="X39" s="130">
        <v>1268.3889999999999</v>
      </c>
      <c r="Y39" s="130">
        <v>1268.3889999999999</v>
      </c>
      <c r="Z39" s="130">
        <v>1268.3889999999999</v>
      </c>
      <c r="AA39" s="130"/>
      <c r="AB39" s="130"/>
      <c r="AC39" s="111"/>
      <c r="AD39" s="96"/>
      <c r="AE39" s="96"/>
      <c r="AF39" s="96">
        <f t="shared" si="0"/>
        <v>0.14769075310574387</v>
      </c>
      <c r="AG39" s="96"/>
      <c r="AH39" s="96"/>
      <c r="AI39" s="96"/>
      <c r="AJ39" s="96">
        <f t="shared" si="1"/>
        <v>0.14769075310574387</v>
      </c>
      <c r="AK39" s="96">
        <f t="shared" si="2"/>
        <v>0.14769075310574387</v>
      </c>
      <c r="AL39" s="96">
        <f t="shared" si="3"/>
        <v>0.14769075310574387</v>
      </c>
      <c r="AM39" s="96">
        <f t="shared" si="4"/>
        <v>0.14769075310574387</v>
      </c>
      <c r="AN39" s="96"/>
      <c r="AO39" s="112"/>
      <c r="AP39" s="111"/>
      <c r="AQ39" s="96"/>
      <c r="AR39" s="96"/>
      <c r="AS39" s="96">
        <f t="shared" si="5"/>
        <v>2.4425209607582987E-2</v>
      </c>
      <c r="AT39" s="96"/>
      <c r="AU39" s="96"/>
      <c r="AV39" s="96"/>
      <c r="AW39" s="96">
        <f t="shared" si="6"/>
        <v>2.4425209607582987E-2</v>
      </c>
      <c r="AX39" s="96">
        <f t="shared" si="7"/>
        <v>2.4425209607582987E-2</v>
      </c>
      <c r="AY39" s="96">
        <f t="shared" si="8"/>
        <v>2.4425209607582987E-2</v>
      </c>
      <c r="AZ39" s="96">
        <f t="shared" si="9"/>
        <v>2.4425209607582987E-2</v>
      </c>
      <c r="BA39" s="96"/>
      <c r="BB39" s="97"/>
      <c r="BC39" s="90"/>
      <c r="BD39" s="91"/>
      <c r="BE39" s="91"/>
    </row>
    <row r="40" spans="2:57" ht="15" customHeight="1" x14ac:dyDescent="0.2">
      <c r="B40" s="103">
        <v>1983</v>
      </c>
      <c r="C40" s="105"/>
      <c r="D40" s="95"/>
      <c r="E40" s="95"/>
      <c r="F40" s="130">
        <v>642.94500000000005</v>
      </c>
      <c r="G40" s="130"/>
      <c r="H40" s="130"/>
      <c r="I40" s="130"/>
      <c r="J40" s="130">
        <v>642.94500000000005</v>
      </c>
      <c r="K40" s="130">
        <v>642.94500000000005</v>
      </c>
      <c r="L40" s="130">
        <v>642.94500000000005</v>
      </c>
      <c r="M40" s="130">
        <v>642.94500000000005</v>
      </c>
      <c r="N40" s="130"/>
      <c r="O40" s="130"/>
      <c r="P40" s="106"/>
      <c r="Q40" s="95"/>
      <c r="R40" s="95"/>
      <c r="S40" s="130">
        <v>1284.3969999999999</v>
      </c>
      <c r="T40" s="130"/>
      <c r="U40" s="130"/>
      <c r="V40" s="130"/>
      <c r="W40" s="130">
        <v>1284.3969999999999</v>
      </c>
      <c r="X40" s="130">
        <v>1284.3969999999999</v>
      </c>
      <c r="Y40" s="130">
        <v>1284.3969999999999</v>
      </c>
      <c r="Z40" s="130">
        <v>1284.3969999999999</v>
      </c>
      <c r="AA40" s="130"/>
      <c r="AB40" s="130"/>
      <c r="AC40" s="111"/>
      <c r="AD40" s="96"/>
      <c r="AE40" s="96"/>
      <c r="AF40" s="96">
        <f t="shared" si="0"/>
        <v>0.10995924046743144</v>
      </c>
      <c r="AG40" s="96"/>
      <c r="AH40" s="96"/>
      <c r="AI40" s="96"/>
      <c r="AJ40" s="96">
        <f t="shared" si="1"/>
        <v>0.10995924046743144</v>
      </c>
      <c r="AK40" s="96">
        <f t="shared" si="2"/>
        <v>0.10995924046743144</v>
      </c>
      <c r="AL40" s="96">
        <f t="shared" si="3"/>
        <v>0.10995924046743144</v>
      </c>
      <c r="AM40" s="96">
        <f t="shared" si="4"/>
        <v>0.10995924046743144</v>
      </c>
      <c r="AN40" s="96"/>
      <c r="AO40" s="112"/>
      <c r="AP40" s="111"/>
      <c r="AQ40" s="96"/>
      <c r="AR40" s="96"/>
      <c r="AS40" s="96">
        <f t="shared" si="5"/>
        <v>1.2620733860038147E-2</v>
      </c>
      <c r="AT40" s="96"/>
      <c r="AU40" s="96"/>
      <c r="AV40" s="96"/>
      <c r="AW40" s="96">
        <f t="shared" si="6"/>
        <v>1.2620733860038147E-2</v>
      </c>
      <c r="AX40" s="96">
        <f t="shared" si="7"/>
        <v>1.2620733860038147E-2</v>
      </c>
      <c r="AY40" s="96">
        <f t="shared" si="8"/>
        <v>1.2620733860038147E-2</v>
      </c>
      <c r="AZ40" s="96">
        <f t="shared" si="9"/>
        <v>1.2620733860038147E-2</v>
      </c>
      <c r="BA40" s="96"/>
      <c r="BB40" s="97"/>
      <c r="BC40" s="90"/>
      <c r="BD40" s="91"/>
      <c r="BE40" s="91"/>
    </row>
    <row r="41" spans="2:57" ht="15" customHeight="1" x14ac:dyDescent="0.2">
      <c r="B41" s="103">
        <v>1984</v>
      </c>
      <c r="C41" s="105"/>
      <c r="D41" s="95"/>
      <c r="E41" s="95"/>
      <c r="F41" s="130">
        <v>699.50199999999995</v>
      </c>
      <c r="G41" s="130"/>
      <c r="H41" s="130"/>
      <c r="I41" s="130"/>
      <c r="J41" s="130">
        <v>699.50199999999995</v>
      </c>
      <c r="K41" s="130">
        <v>699.50199999999995</v>
      </c>
      <c r="L41" s="130">
        <v>699.50199999999995</v>
      </c>
      <c r="M41" s="130">
        <v>699.50199999999995</v>
      </c>
      <c r="N41" s="130"/>
      <c r="O41" s="130"/>
      <c r="P41" s="106"/>
      <c r="Q41" s="95"/>
      <c r="R41" s="95"/>
      <c r="S41" s="130">
        <v>1305.069</v>
      </c>
      <c r="T41" s="130"/>
      <c r="U41" s="130"/>
      <c r="V41" s="130"/>
      <c r="W41" s="130">
        <v>1305.069</v>
      </c>
      <c r="X41" s="130">
        <v>1305.069</v>
      </c>
      <c r="Y41" s="130">
        <v>1305.069</v>
      </c>
      <c r="Z41" s="130">
        <v>1305.069</v>
      </c>
      <c r="AA41" s="130"/>
      <c r="AB41" s="130"/>
      <c r="AC41" s="111"/>
      <c r="AD41" s="96"/>
      <c r="AE41" s="96"/>
      <c r="AF41" s="96">
        <f t="shared" si="0"/>
        <v>8.7965533599296819E-2</v>
      </c>
      <c r="AG41" s="96"/>
      <c r="AH41" s="96"/>
      <c r="AI41" s="96"/>
      <c r="AJ41" s="96">
        <f t="shared" si="1"/>
        <v>8.7965533599296819E-2</v>
      </c>
      <c r="AK41" s="96">
        <f t="shared" si="2"/>
        <v>8.7965533599296819E-2</v>
      </c>
      <c r="AL41" s="96">
        <f t="shared" si="3"/>
        <v>8.7965533599296819E-2</v>
      </c>
      <c r="AM41" s="96">
        <f t="shared" si="4"/>
        <v>8.7965533599296819E-2</v>
      </c>
      <c r="AN41" s="96"/>
      <c r="AO41" s="112"/>
      <c r="AP41" s="111"/>
      <c r="AQ41" s="96"/>
      <c r="AR41" s="96"/>
      <c r="AS41" s="96">
        <f t="shared" si="5"/>
        <v>1.6094712148969625E-2</v>
      </c>
      <c r="AT41" s="96"/>
      <c r="AU41" s="96"/>
      <c r="AV41" s="96"/>
      <c r="AW41" s="96">
        <f t="shared" si="6"/>
        <v>1.6094712148969625E-2</v>
      </c>
      <c r="AX41" s="96">
        <f t="shared" si="7"/>
        <v>1.6094712148969625E-2</v>
      </c>
      <c r="AY41" s="96">
        <f t="shared" si="8"/>
        <v>1.6094712148969625E-2</v>
      </c>
      <c r="AZ41" s="96">
        <f t="shared" si="9"/>
        <v>1.6094712148969625E-2</v>
      </c>
      <c r="BA41" s="96"/>
      <c r="BB41" s="97"/>
      <c r="BC41" s="90"/>
      <c r="BD41" s="91"/>
      <c r="BE41" s="91"/>
    </row>
    <row r="42" spans="2:57" ht="15" customHeight="1" x14ac:dyDescent="0.2">
      <c r="B42" s="103">
        <v>1985</v>
      </c>
      <c r="C42" s="105"/>
      <c r="D42" s="95"/>
      <c r="E42" s="95"/>
      <c r="F42" s="130">
        <v>749.58299999999997</v>
      </c>
      <c r="G42" s="130"/>
      <c r="H42" s="130"/>
      <c r="I42" s="130"/>
      <c r="J42" s="130">
        <v>749.58299999999997</v>
      </c>
      <c r="K42" s="130">
        <v>749.58299999999997</v>
      </c>
      <c r="L42" s="130">
        <v>749.58299999999997</v>
      </c>
      <c r="M42" s="130">
        <v>749.58299999999997</v>
      </c>
      <c r="N42" s="130"/>
      <c r="O42" s="130"/>
      <c r="P42" s="106"/>
      <c r="Q42" s="95"/>
      <c r="R42" s="95"/>
      <c r="S42" s="130">
        <v>1325.546</v>
      </c>
      <c r="T42" s="130"/>
      <c r="U42" s="130"/>
      <c r="V42" s="130"/>
      <c r="W42" s="130">
        <v>1325.546</v>
      </c>
      <c r="X42" s="130">
        <v>1325.546</v>
      </c>
      <c r="Y42" s="130">
        <v>1325.546</v>
      </c>
      <c r="Z42" s="130">
        <v>1325.546</v>
      </c>
      <c r="AA42" s="130"/>
      <c r="AB42" s="130"/>
      <c r="AC42" s="111"/>
      <c r="AD42" s="96"/>
      <c r="AE42" s="96"/>
      <c r="AF42" s="96">
        <f t="shared" si="0"/>
        <v>7.1595220599798282E-2</v>
      </c>
      <c r="AG42" s="96"/>
      <c r="AH42" s="96"/>
      <c r="AI42" s="96"/>
      <c r="AJ42" s="96">
        <f t="shared" si="1"/>
        <v>7.1595220599798282E-2</v>
      </c>
      <c r="AK42" s="96">
        <f t="shared" si="2"/>
        <v>7.1595220599798282E-2</v>
      </c>
      <c r="AL42" s="96">
        <f t="shared" si="3"/>
        <v>7.1595220599798282E-2</v>
      </c>
      <c r="AM42" s="96">
        <f t="shared" si="4"/>
        <v>7.1595220599798282E-2</v>
      </c>
      <c r="AN42" s="96"/>
      <c r="AO42" s="112"/>
      <c r="AP42" s="111"/>
      <c r="AQ42" s="96"/>
      <c r="AR42" s="96"/>
      <c r="AS42" s="96">
        <f t="shared" si="5"/>
        <v>1.5690358134320848E-2</v>
      </c>
      <c r="AT42" s="96"/>
      <c r="AU42" s="96"/>
      <c r="AV42" s="96"/>
      <c r="AW42" s="96">
        <f t="shared" si="6"/>
        <v>1.5690358134320848E-2</v>
      </c>
      <c r="AX42" s="96">
        <f t="shared" si="7"/>
        <v>1.5690358134320848E-2</v>
      </c>
      <c r="AY42" s="96">
        <f t="shared" si="8"/>
        <v>1.5690358134320848E-2</v>
      </c>
      <c r="AZ42" s="96">
        <f t="shared" si="9"/>
        <v>1.5690358134320848E-2</v>
      </c>
      <c r="BA42" s="96"/>
      <c r="BB42" s="97"/>
      <c r="BC42" s="90"/>
      <c r="BD42" s="91"/>
      <c r="BE42" s="91"/>
    </row>
    <row r="43" spans="2:57" ht="15" customHeight="1" x14ac:dyDescent="0.2">
      <c r="B43" s="103">
        <v>1986</v>
      </c>
      <c r="C43" s="105"/>
      <c r="D43" s="95"/>
      <c r="E43" s="95"/>
      <c r="F43" s="130">
        <v>807.70699999999999</v>
      </c>
      <c r="G43" s="130"/>
      <c r="H43" s="130"/>
      <c r="I43" s="130"/>
      <c r="J43" s="130">
        <v>807.70699999999999</v>
      </c>
      <c r="K43" s="130">
        <v>807.70699999999999</v>
      </c>
      <c r="L43" s="130">
        <v>807.70699999999999</v>
      </c>
      <c r="M43" s="130">
        <v>807.70699999999999</v>
      </c>
      <c r="N43" s="130"/>
      <c r="O43" s="130"/>
      <c r="P43" s="106"/>
      <c r="Q43" s="95"/>
      <c r="R43" s="95"/>
      <c r="S43" s="130">
        <v>1357.221</v>
      </c>
      <c r="T43" s="130"/>
      <c r="U43" s="130"/>
      <c r="V43" s="130"/>
      <c r="W43" s="130">
        <v>1357.221</v>
      </c>
      <c r="X43" s="130">
        <v>1357.221</v>
      </c>
      <c r="Y43" s="130">
        <v>1357.221</v>
      </c>
      <c r="Z43" s="130">
        <v>1357.221</v>
      </c>
      <c r="AA43" s="130"/>
      <c r="AB43" s="130"/>
      <c r="AC43" s="111"/>
      <c r="AD43" s="96"/>
      <c r="AE43" s="96"/>
      <c r="AF43" s="96">
        <f t="shared" si="0"/>
        <v>7.7541779896288965E-2</v>
      </c>
      <c r="AG43" s="96"/>
      <c r="AH43" s="96"/>
      <c r="AI43" s="96"/>
      <c r="AJ43" s="96">
        <f t="shared" si="1"/>
        <v>7.7541779896288965E-2</v>
      </c>
      <c r="AK43" s="96">
        <f t="shared" si="2"/>
        <v>7.7541779896288965E-2</v>
      </c>
      <c r="AL43" s="96">
        <f t="shared" si="3"/>
        <v>7.7541779896288965E-2</v>
      </c>
      <c r="AM43" s="96">
        <f t="shared" si="4"/>
        <v>7.7541779896288965E-2</v>
      </c>
      <c r="AN43" s="96"/>
      <c r="AO43" s="112"/>
      <c r="AP43" s="111"/>
      <c r="AQ43" s="96"/>
      <c r="AR43" s="96"/>
      <c r="AS43" s="96">
        <f t="shared" si="5"/>
        <v>2.389581349873926E-2</v>
      </c>
      <c r="AT43" s="96"/>
      <c r="AU43" s="96"/>
      <c r="AV43" s="96"/>
      <c r="AW43" s="96">
        <f t="shared" si="6"/>
        <v>2.389581349873926E-2</v>
      </c>
      <c r="AX43" s="96">
        <f t="shared" si="7"/>
        <v>2.389581349873926E-2</v>
      </c>
      <c r="AY43" s="96">
        <f t="shared" si="8"/>
        <v>2.389581349873926E-2</v>
      </c>
      <c r="AZ43" s="96">
        <f t="shared" si="9"/>
        <v>2.389581349873926E-2</v>
      </c>
      <c r="BA43" s="96"/>
      <c r="BB43" s="97"/>
      <c r="BC43" s="90"/>
      <c r="BD43" s="91"/>
      <c r="BE43" s="91"/>
    </row>
    <row r="44" spans="2:57" ht="15" customHeight="1" x14ac:dyDescent="0.2">
      <c r="B44" s="103">
        <v>1987</v>
      </c>
      <c r="C44" s="105"/>
      <c r="D44" s="95"/>
      <c r="E44" s="95"/>
      <c r="F44" s="130">
        <v>848.78800000000001</v>
      </c>
      <c r="G44" s="130"/>
      <c r="H44" s="130"/>
      <c r="I44" s="130"/>
      <c r="J44" s="130">
        <v>848.78800000000001</v>
      </c>
      <c r="K44" s="130">
        <v>848.78800000000001</v>
      </c>
      <c r="L44" s="130">
        <v>848.78800000000001</v>
      </c>
      <c r="M44" s="130">
        <v>848.78800000000001</v>
      </c>
      <c r="N44" s="130"/>
      <c r="O44" s="130"/>
      <c r="P44" s="106"/>
      <c r="Q44" s="95"/>
      <c r="R44" s="95"/>
      <c r="S44" s="130">
        <v>1391.867</v>
      </c>
      <c r="T44" s="130"/>
      <c r="U44" s="130"/>
      <c r="V44" s="130"/>
      <c r="W44" s="130">
        <v>1391.867</v>
      </c>
      <c r="X44" s="130">
        <v>1391.867</v>
      </c>
      <c r="Y44" s="130">
        <v>1391.867</v>
      </c>
      <c r="Z44" s="130">
        <v>1391.867</v>
      </c>
      <c r="AA44" s="130"/>
      <c r="AB44" s="130"/>
      <c r="AC44" s="111"/>
      <c r="AD44" s="96"/>
      <c r="AE44" s="96"/>
      <c r="AF44" s="96">
        <f t="shared" si="0"/>
        <v>5.0861265285555346E-2</v>
      </c>
      <c r="AG44" s="96"/>
      <c r="AH44" s="96"/>
      <c r="AI44" s="96"/>
      <c r="AJ44" s="96">
        <f t="shared" si="1"/>
        <v>5.0861265285555346E-2</v>
      </c>
      <c r="AK44" s="96">
        <f t="shared" si="2"/>
        <v>5.0861265285555346E-2</v>
      </c>
      <c r="AL44" s="96">
        <f t="shared" si="3"/>
        <v>5.0861265285555346E-2</v>
      </c>
      <c r="AM44" s="96">
        <f t="shared" si="4"/>
        <v>5.0861265285555346E-2</v>
      </c>
      <c r="AN44" s="96"/>
      <c r="AO44" s="112"/>
      <c r="AP44" s="111"/>
      <c r="AQ44" s="96"/>
      <c r="AR44" s="96"/>
      <c r="AS44" s="96">
        <f t="shared" si="5"/>
        <v>2.552716175184444E-2</v>
      </c>
      <c r="AT44" s="96"/>
      <c r="AU44" s="96"/>
      <c r="AV44" s="96"/>
      <c r="AW44" s="96">
        <f t="shared" si="6"/>
        <v>2.552716175184444E-2</v>
      </c>
      <c r="AX44" s="96">
        <f t="shared" si="7"/>
        <v>2.552716175184444E-2</v>
      </c>
      <c r="AY44" s="96">
        <f t="shared" si="8"/>
        <v>2.552716175184444E-2</v>
      </c>
      <c r="AZ44" s="96">
        <f t="shared" si="9"/>
        <v>2.552716175184444E-2</v>
      </c>
      <c r="BA44" s="96"/>
      <c r="BB44" s="97"/>
      <c r="BC44" s="90"/>
      <c r="BD44" s="91"/>
      <c r="BE44" s="91"/>
    </row>
    <row r="45" spans="2:57" ht="15" customHeight="1" x14ac:dyDescent="0.2">
      <c r="B45" s="103">
        <v>1988</v>
      </c>
      <c r="C45" s="105"/>
      <c r="D45" s="95"/>
      <c r="E45" s="95"/>
      <c r="F45" s="130">
        <v>917.93299999999999</v>
      </c>
      <c r="G45" s="130"/>
      <c r="H45" s="130"/>
      <c r="I45" s="130"/>
      <c r="J45" s="130">
        <v>917.93299999999999</v>
      </c>
      <c r="K45" s="130">
        <v>917.93299999999999</v>
      </c>
      <c r="L45" s="130">
        <v>917.93299999999999</v>
      </c>
      <c r="M45" s="130">
        <v>917.93299999999999</v>
      </c>
      <c r="N45" s="130"/>
      <c r="O45" s="130"/>
      <c r="P45" s="106"/>
      <c r="Q45" s="95"/>
      <c r="R45" s="95"/>
      <c r="S45" s="130">
        <v>1458.875</v>
      </c>
      <c r="T45" s="130"/>
      <c r="U45" s="130"/>
      <c r="V45" s="130"/>
      <c r="W45" s="130">
        <v>1458.875</v>
      </c>
      <c r="X45" s="130">
        <v>1458.875</v>
      </c>
      <c r="Y45" s="130">
        <v>1458.875</v>
      </c>
      <c r="Z45" s="130">
        <v>1458.875</v>
      </c>
      <c r="AA45" s="130"/>
      <c r="AB45" s="130"/>
      <c r="AC45" s="111"/>
      <c r="AD45" s="96"/>
      <c r="AE45" s="96"/>
      <c r="AF45" s="96">
        <f t="shared" si="0"/>
        <v>8.1463215785331444E-2</v>
      </c>
      <c r="AG45" s="96"/>
      <c r="AH45" s="96"/>
      <c r="AI45" s="96"/>
      <c r="AJ45" s="96">
        <f t="shared" si="1"/>
        <v>8.1463215785331444E-2</v>
      </c>
      <c r="AK45" s="96">
        <f t="shared" si="2"/>
        <v>8.1463215785331444E-2</v>
      </c>
      <c r="AL45" s="96">
        <f t="shared" si="3"/>
        <v>8.1463215785331444E-2</v>
      </c>
      <c r="AM45" s="96">
        <f t="shared" si="4"/>
        <v>8.1463215785331444E-2</v>
      </c>
      <c r="AN45" s="96"/>
      <c r="AO45" s="112"/>
      <c r="AP45" s="111"/>
      <c r="AQ45" s="96"/>
      <c r="AR45" s="96"/>
      <c r="AS45" s="96">
        <f t="shared" si="5"/>
        <v>4.8142530859629495E-2</v>
      </c>
      <c r="AT45" s="96"/>
      <c r="AU45" s="96"/>
      <c r="AV45" s="96"/>
      <c r="AW45" s="96">
        <f t="shared" si="6"/>
        <v>4.8142530859629495E-2</v>
      </c>
      <c r="AX45" s="96">
        <f t="shared" si="7"/>
        <v>4.8142530859629495E-2</v>
      </c>
      <c r="AY45" s="96">
        <f t="shared" si="8"/>
        <v>4.8142530859629495E-2</v>
      </c>
      <c r="AZ45" s="96">
        <f t="shared" si="9"/>
        <v>4.8142530859629495E-2</v>
      </c>
      <c r="BA45" s="96"/>
      <c r="BB45" s="97"/>
      <c r="BC45" s="90"/>
      <c r="BD45" s="91"/>
      <c r="BE45" s="91"/>
    </row>
    <row r="46" spans="2:57" ht="15" customHeight="1" x14ac:dyDescent="0.2">
      <c r="B46" s="103">
        <v>1989</v>
      </c>
      <c r="C46" s="105"/>
      <c r="D46" s="95"/>
      <c r="E46" s="95"/>
      <c r="F46" s="130">
        <v>988.88400000000001</v>
      </c>
      <c r="G46" s="130"/>
      <c r="H46" s="130"/>
      <c r="I46" s="130"/>
      <c r="J46" s="130">
        <v>988.88400000000001</v>
      </c>
      <c r="K46" s="130">
        <v>988.88400000000001</v>
      </c>
      <c r="L46" s="130">
        <v>988.88400000000001</v>
      </c>
      <c r="M46" s="130">
        <v>988.88400000000001</v>
      </c>
      <c r="N46" s="130"/>
      <c r="O46" s="130"/>
      <c r="P46" s="106"/>
      <c r="Q46" s="95"/>
      <c r="R46" s="95"/>
      <c r="S46" s="130">
        <v>1523.1410000000001</v>
      </c>
      <c r="T46" s="130"/>
      <c r="U46" s="130"/>
      <c r="V46" s="130"/>
      <c r="W46" s="130">
        <v>1523.1410000000001</v>
      </c>
      <c r="X46" s="130">
        <v>1523.1410000000001</v>
      </c>
      <c r="Y46" s="130">
        <v>1523.1410000000001</v>
      </c>
      <c r="Z46" s="130">
        <v>1523.1410000000001</v>
      </c>
      <c r="AA46" s="130"/>
      <c r="AB46" s="130"/>
      <c r="AC46" s="111"/>
      <c r="AD46" s="96"/>
      <c r="AE46" s="96"/>
      <c r="AF46" s="96">
        <f t="shared" si="0"/>
        <v>7.729431232998496E-2</v>
      </c>
      <c r="AG46" s="96"/>
      <c r="AH46" s="96"/>
      <c r="AI46" s="96"/>
      <c r="AJ46" s="96">
        <f t="shared" si="1"/>
        <v>7.729431232998496E-2</v>
      </c>
      <c r="AK46" s="96">
        <f t="shared" si="2"/>
        <v>7.729431232998496E-2</v>
      </c>
      <c r="AL46" s="96">
        <f t="shared" si="3"/>
        <v>7.729431232998496E-2</v>
      </c>
      <c r="AM46" s="96">
        <f t="shared" si="4"/>
        <v>7.729431232998496E-2</v>
      </c>
      <c r="AN46" s="96"/>
      <c r="AO46" s="112"/>
      <c r="AP46" s="111"/>
      <c r="AQ46" s="96"/>
      <c r="AR46" s="96"/>
      <c r="AS46" s="96">
        <f t="shared" si="5"/>
        <v>4.4051752206323513E-2</v>
      </c>
      <c r="AT46" s="96"/>
      <c r="AU46" s="96"/>
      <c r="AV46" s="96"/>
      <c r="AW46" s="96">
        <f t="shared" si="6"/>
        <v>4.4051752206323513E-2</v>
      </c>
      <c r="AX46" s="96">
        <f t="shared" si="7"/>
        <v>4.4051752206323513E-2</v>
      </c>
      <c r="AY46" s="96">
        <f t="shared" si="8"/>
        <v>4.4051752206323513E-2</v>
      </c>
      <c r="AZ46" s="96">
        <f t="shared" si="9"/>
        <v>4.4051752206323513E-2</v>
      </c>
      <c r="BA46" s="96"/>
      <c r="BB46" s="97"/>
      <c r="BC46" s="90"/>
      <c r="BD46" s="91"/>
      <c r="BE46" s="91"/>
    </row>
    <row r="47" spans="2:57" ht="15" customHeight="1" x14ac:dyDescent="0.2">
      <c r="B47" s="103">
        <v>1990</v>
      </c>
      <c r="C47" s="105"/>
      <c r="D47" s="95"/>
      <c r="E47" s="95"/>
      <c r="F47" s="130">
        <v>1043.9749999999999</v>
      </c>
      <c r="G47" s="130"/>
      <c r="H47" s="130"/>
      <c r="I47" s="130"/>
      <c r="J47" s="130">
        <v>1043.9749999999999</v>
      </c>
      <c r="K47" s="130">
        <v>1043.9749999999999</v>
      </c>
      <c r="L47" s="130">
        <v>1043.9749999999999</v>
      </c>
      <c r="M47" s="130">
        <v>1043.9749999999999</v>
      </c>
      <c r="N47" s="130"/>
      <c r="O47" s="130"/>
      <c r="P47" s="106"/>
      <c r="Q47" s="95"/>
      <c r="R47" s="95"/>
      <c r="S47" s="130">
        <v>1566.24</v>
      </c>
      <c r="T47" s="130"/>
      <c r="U47" s="130"/>
      <c r="V47" s="130"/>
      <c r="W47" s="130">
        <v>1566.24</v>
      </c>
      <c r="X47" s="130">
        <v>1566.24</v>
      </c>
      <c r="Y47" s="130">
        <v>1566.24</v>
      </c>
      <c r="Z47" s="130">
        <v>1566.24</v>
      </c>
      <c r="AA47" s="130"/>
      <c r="AB47" s="130"/>
      <c r="AC47" s="111"/>
      <c r="AD47" s="96"/>
      <c r="AE47" s="96"/>
      <c r="AF47" s="96">
        <f t="shared" si="0"/>
        <v>5.5710275421586353E-2</v>
      </c>
      <c r="AG47" s="96"/>
      <c r="AH47" s="96"/>
      <c r="AI47" s="96"/>
      <c r="AJ47" s="96">
        <f t="shared" si="1"/>
        <v>5.5710275421586353E-2</v>
      </c>
      <c r="AK47" s="96">
        <f t="shared" si="2"/>
        <v>5.5710275421586353E-2</v>
      </c>
      <c r="AL47" s="96">
        <f t="shared" si="3"/>
        <v>5.5710275421586353E-2</v>
      </c>
      <c r="AM47" s="96">
        <f t="shared" si="4"/>
        <v>5.5710275421586353E-2</v>
      </c>
      <c r="AN47" s="96"/>
      <c r="AO47" s="112"/>
      <c r="AP47" s="111"/>
      <c r="AQ47" s="96"/>
      <c r="AR47" s="96"/>
      <c r="AS47" s="96">
        <f t="shared" si="5"/>
        <v>2.8296132794009221E-2</v>
      </c>
      <c r="AT47" s="96"/>
      <c r="AU47" s="96"/>
      <c r="AV47" s="96"/>
      <c r="AW47" s="96">
        <f t="shared" si="6"/>
        <v>2.8296132794009221E-2</v>
      </c>
      <c r="AX47" s="96">
        <f t="shared" si="7"/>
        <v>2.8296132794009221E-2</v>
      </c>
      <c r="AY47" s="96">
        <f t="shared" si="8"/>
        <v>2.8296132794009221E-2</v>
      </c>
      <c r="AZ47" s="96">
        <f t="shared" si="9"/>
        <v>2.8296132794009221E-2</v>
      </c>
      <c r="BA47" s="96"/>
      <c r="BB47" s="97"/>
      <c r="BC47" s="90"/>
      <c r="BD47" s="91"/>
      <c r="BE47" s="91"/>
    </row>
    <row r="48" spans="2:57" ht="15" customHeight="1" x14ac:dyDescent="0.2">
      <c r="B48" s="103">
        <v>1991</v>
      </c>
      <c r="C48" s="105"/>
      <c r="D48" s="95"/>
      <c r="E48" s="95"/>
      <c r="F48" s="130">
        <v>1082.8330000000001</v>
      </c>
      <c r="G48" s="130"/>
      <c r="H48" s="130"/>
      <c r="I48" s="130"/>
      <c r="J48" s="130">
        <v>1082.8330000000001</v>
      </c>
      <c r="K48" s="130">
        <v>1082.8330000000001</v>
      </c>
      <c r="L48" s="130">
        <v>1082.8330000000001</v>
      </c>
      <c r="M48" s="130">
        <v>1082.8330000000001</v>
      </c>
      <c r="N48" s="130"/>
      <c r="O48" s="130"/>
      <c r="P48" s="106"/>
      <c r="Q48" s="95"/>
      <c r="R48" s="95"/>
      <c r="S48" s="130">
        <v>1585.6089999999999</v>
      </c>
      <c r="T48" s="130"/>
      <c r="U48" s="130"/>
      <c r="V48" s="130"/>
      <c r="W48" s="130">
        <v>1585.6089999999999</v>
      </c>
      <c r="X48" s="130">
        <v>1585.6089999999999</v>
      </c>
      <c r="Y48" s="130">
        <v>1585.6089999999999</v>
      </c>
      <c r="Z48" s="130">
        <v>1585.6089999999999</v>
      </c>
      <c r="AA48" s="130"/>
      <c r="AB48" s="130"/>
      <c r="AC48" s="111"/>
      <c r="AD48" s="96"/>
      <c r="AE48" s="96"/>
      <c r="AF48" s="96">
        <f t="shared" si="0"/>
        <v>3.7221197825618502E-2</v>
      </c>
      <c r="AG48" s="96"/>
      <c r="AH48" s="96"/>
      <c r="AI48" s="96"/>
      <c r="AJ48" s="96">
        <f t="shared" si="1"/>
        <v>3.7221197825618502E-2</v>
      </c>
      <c r="AK48" s="96">
        <f t="shared" si="2"/>
        <v>3.7221197825618502E-2</v>
      </c>
      <c r="AL48" s="96">
        <f t="shared" si="3"/>
        <v>3.7221197825618502E-2</v>
      </c>
      <c r="AM48" s="96">
        <f t="shared" si="4"/>
        <v>3.7221197825618502E-2</v>
      </c>
      <c r="AN48" s="96"/>
      <c r="AO48" s="112"/>
      <c r="AP48" s="111"/>
      <c r="AQ48" s="96"/>
      <c r="AR48" s="96"/>
      <c r="AS48" s="96">
        <f t="shared" si="5"/>
        <v>1.2366559403411914E-2</v>
      </c>
      <c r="AT48" s="96"/>
      <c r="AU48" s="96"/>
      <c r="AV48" s="96"/>
      <c r="AW48" s="96">
        <f t="shared" si="6"/>
        <v>1.2366559403411914E-2</v>
      </c>
      <c r="AX48" s="96">
        <f t="shared" si="7"/>
        <v>1.2366559403411914E-2</v>
      </c>
      <c r="AY48" s="96">
        <f t="shared" si="8"/>
        <v>1.2366559403411914E-2</v>
      </c>
      <c r="AZ48" s="96">
        <f t="shared" si="9"/>
        <v>1.2366559403411914E-2</v>
      </c>
      <c r="BA48" s="96"/>
      <c r="BB48" s="97"/>
      <c r="BC48" s="90"/>
      <c r="BD48" s="91"/>
      <c r="BE48" s="91"/>
    </row>
    <row r="49" spans="2:57" ht="15" customHeight="1" x14ac:dyDescent="0.2">
      <c r="B49" s="103">
        <v>1992</v>
      </c>
      <c r="C49" s="105"/>
      <c r="D49" s="95"/>
      <c r="E49" s="95"/>
      <c r="F49" s="130">
        <v>1121.4580000000001</v>
      </c>
      <c r="G49" s="130"/>
      <c r="H49" s="130"/>
      <c r="I49" s="130"/>
      <c r="J49" s="130">
        <v>1121.4580000000001</v>
      </c>
      <c r="K49" s="130">
        <v>1121.4580000000001</v>
      </c>
      <c r="L49" s="130">
        <v>1121.4580000000001</v>
      </c>
      <c r="M49" s="130">
        <v>1121.4580000000001</v>
      </c>
      <c r="N49" s="130"/>
      <c r="O49" s="130"/>
      <c r="P49" s="106"/>
      <c r="Q49" s="95"/>
      <c r="R49" s="95"/>
      <c r="S49" s="130">
        <v>1609.6479999999999</v>
      </c>
      <c r="T49" s="130"/>
      <c r="U49" s="130"/>
      <c r="V49" s="130"/>
      <c r="W49" s="130">
        <v>1609.6479999999999</v>
      </c>
      <c r="X49" s="130">
        <v>1609.6479999999999</v>
      </c>
      <c r="Y49" s="130">
        <v>1609.6479999999999</v>
      </c>
      <c r="Z49" s="130">
        <v>1609.6479999999999</v>
      </c>
      <c r="AA49" s="130"/>
      <c r="AB49" s="130"/>
      <c r="AC49" s="111"/>
      <c r="AD49" s="96"/>
      <c r="AE49" s="96"/>
      <c r="AF49" s="96">
        <f t="shared" si="0"/>
        <v>3.567032035410822E-2</v>
      </c>
      <c r="AG49" s="96"/>
      <c r="AH49" s="96"/>
      <c r="AI49" s="96"/>
      <c r="AJ49" s="96">
        <f t="shared" si="1"/>
        <v>3.567032035410822E-2</v>
      </c>
      <c r="AK49" s="96">
        <f t="shared" si="2"/>
        <v>3.567032035410822E-2</v>
      </c>
      <c r="AL49" s="96">
        <f t="shared" si="3"/>
        <v>3.567032035410822E-2</v>
      </c>
      <c r="AM49" s="96">
        <f t="shared" si="4"/>
        <v>3.567032035410822E-2</v>
      </c>
      <c r="AN49" s="96"/>
      <c r="AO49" s="112"/>
      <c r="AP49" s="111"/>
      <c r="AQ49" s="96"/>
      <c r="AR49" s="96"/>
      <c r="AS49" s="96">
        <f t="shared" si="5"/>
        <v>1.5160736347989978E-2</v>
      </c>
      <c r="AT49" s="96"/>
      <c r="AU49" s="96"/>
      <c r="AV49" s="96"/>
      <c r="AW49" s="96">
        <f t="shared" si="6"/>
        <v>1.5160736347989978E-2</v>
      </c>
      <c r="AX49" s="96">
        <f t="shared" si="7"/>
        <v>1.5160736347989978E-2</v>
      </c>
      <c r="AY49" s="96">
        <f t="shared" si="8"/>
        <v>1.5160736347989978E-2</v>
      </c>
      <c r="AZ49" s="96">
        <f t="shared" si="9"/>
        <v>1.5160736347989978E-2</v>
      </c>
      <c r="BA49" s="96"/>
      <c r="BB49" s="97"/>
      <c r="BC49" s="90"/>
      <c r="BD49" s="91"/>
      <c r="BE49" s="91"/>
    </row>
    <row r="50" spans="2:57" ht="15" customHeight="1" x14ac:dyDescent="0.2">
      <c r="B50" s="103">
        <v>1993</v>
      </c>
      <c r="C50" s="105"/>
      <c r="D50" s="95"/>
      <c r="E50" s="95"/>
      <c r="F50" s="130">
        <v>1134.8389999999999</v>
      </c>
      <c r="G50" s="130"/>
      <c r="H50" s="130"/>
      <c r="I50" s="130"/>
      <c r="J50" s="130">
        <v>1134.8389999999999</v>
      </c>
      <c r="K50" s="130">
        <v>1134.8389999999999</v>
      </c>
      <c r="L50" s="130">
        <v>1134.8389999999999</v>
      </c>
      <c r="M50" s="130">
        <v>1134.8389999999999</v>
      </c>
      <c r="N50" s="130"/>
      <c r="O50" s="130"/>
      <c r="P50" s="106"/>
      <c r="Q50" s="95"/>
      <c r="R50" s="95"/>
      <c r="S50" s="130">
        <v>1603.8689999999999</v>
      </c>
      <c r="T50" s="130"/>
      <c r="U50" s="130"/>
      <c r="V50" s="130"/>
      <c r="W50" s="130">
        <v>1603.8689999999999</v>
      </c>
      <c r="X50" s="130">
        <v>1603.8689999999999</v>
      </c>
      <c r="Y50" s="130">
        <v>1603.8689999999999</v>
      </c>
      <c r="Z50" s="130">
        <v>1603.8689999999999</v>
      </c>
      <c r="AA50" s="130"/>
      <c r="AB50" s="130"/>
      <c r="AC50" s="111"/>
      <c r="AD50" s="96"/>
      <c r="AE50" s="96"/>
      <c r="AF50" s="96">
        <f t="shared" si="0"/>
        <v>1.1931788796370357E-2</v>
      </c>
      <c r="AG50" s="96"/>
      <c r="AH50" s="96"/>
      <c r="AI50" s="96"/>
      <c r="AJ50" s="96">
        <f t="shared" si="1"/>
        <v>1.1931788796370357E-2</v>
      </c>
      <c r="AK50" s="96">
        <f t="shared" si="2"/>
        <v>1.1931788796370357E-2</v>
      </c>
      <c r="AL50" s="96">
        <f t="shared" si="3"/>
        <v>1.1931788796370357E-2</v>
      </c>
      <c r="AM50" s="96">
        <f t="shared" si="4"/>
        <v>1.1931788796370357E-2</v>
      </c>
      <c r="AN50" s="96"/>
      <c r="AO50" s="112"/>
      <c r="AP50" s="111"/>
      <c r="AQ50" s="96"/>
      <c r="AR50" s="96"/>
      <c r="AS50" s="96">
        <f t="shared" si="5"/>
        <v>-3.5902259375962808E-3</v>
      </c>
      <c r="AT50" s="96"/>
      <c r="AU50" s="96"/>
      <c r="AV50" s="96"/>
      <c r="AW50" s="96">
        <f t="shared" si="6"/>
        <v>-3.5902259375962808E-3</v>
      </c>
      <c r="AX50" s="96">
        <f t="shared" si="7"/>
        <v>-3.5902259375962808E-3</v>
      </c>
      <c r="AY50" s="96">
        <f t="shared" si="8"/>
        <v>-3.5902259375962808E-3</v>
      </c>
      <c r="AZ50" s="96">
        <f t="shared" si="9"/>
        <v>-3.5902259375962808E-3</v>
      </c>
      <c r="BA50" s="96"/>
      <c r="BB50" s="97"/>
      <c r="BC50" s="90"/>
      <c r="BD50" s="91"/>
      <c r="BE50" s="91"/>
    </row>
    <row r="51" spans="2:57" ht="15" customHeight="1" x14ac:dyDescent="0.2">
      <c r="B51" s="103">
        <v>1994</v>
      </c>
      <c r="C51" s="105"/>
      <c r="D51" s="95"/>
      <c r="E51" s="95"/>
      <c r="F51" s="130">
        <v>1172.96</v>
      </c>
      <c r="G51" s="130"/>
      <c r="H51" s="130"/>
      <c r="I51" s="130"/>
      <c r="J51" s="130">
        <v>1172.96</v>
      </c>
      <c r="K51" s="130">
        <v>1172.96</v>
      </c>
      <c r="L51" s="130">
        <v>1172.96</v>
      </c>
      <c r="M51" s="130">
        <v>1172.96</v>
      </c>
      <c r="N51" s="130"/>
      <c r="O51" s="130"/>
      <c r="P51" s="106"/>
      <c r="Q51" s="95"/>
      <c r="R51" s="95"/>
      <c r="S51" s="130">
        <v>1642.1</v>
      </c>
      <c r="T51" s="130"/>
      <c r="U51" s="130"/>
      <c r="V51" s="130"/>
      <c r="W51" s="130">
        <v>1642.1</v>
      </c>
      <c r="X51" s="130">
        <v>1642.1</v>
      </c>
      <c r="Y51" s="130">
        <v>1642.1</v>
      </c>
      <c r="Z51" s="130">
        <v>1642.1</v>
      </c>
      <c r="AA51" s="130"/>
      <c r="AB51" s="130"/>
      <c r="AC51" s="111"/>
      <c r="AD51" s="96"/>
      <c r="AE51" s="96"/>
      <c r="AF51" s="96">
        <f t="shared" si="0"/>
        <v>3.3591549109609486E-2</v>
      </c>
      <c r="AG51" s="96"/>
      <c r="AH51" s="96"/>
      <c r="AI51" s="96"/>
      <c r="AJ51" s="96">
        <f t="shared" si="1"/>
        <v>3.3591549109609486E-2</v>
      </c>
      <c r="AK51" s="96">
        <f t="shared" si="2"/>
        <v>3.3591549109609486E-2</v>
      </c>
      <c r="AL51" s="96">
        <f t="shared" si="3"/>
        <v>3.3591549109609486E-2</v>
      </c>
      <c r="AM51" s="96">
        <f t="shared" si="4"/>
        <v>3.3591549109609486E-2</v>
      </c>
      <c r="AN51" s="96"/>
      <c r="AO51" s="112"/>
      <c r="AP51" s="111"/>
      <c r="AQ51" s="96"/>
      <c r="AR51" s="96"/>
      <c r="AS51" s="96">
        <f t="shared" si="5"/>
        <v>2.3836734795672276E-2</v>
      </c>
      <c r="AT51" s="96"/>
      <c r="AU51" s="96"/>
      <c r="AV51" s="96"/>
      <c r="AW51" s="96">
        <f t="shared" si="6"/>
        <v>2.3836734795672276E-2</v>
      </c>
      <c r="AX51" s="96">
        <f t="shared" si="7"/>
        <v>2.3836734795672276E-2</v>
      </c>
      <c r="AY51" s="96">
        <f t="shared" si="8"/>
        <v>2.3836734795672276E-2</v>
      </c>
      <c r="AZ51" s="96">
        <f t="shared" si="9"/>
        <v>2.3836734795672276E-2</v>
      </c>
      <c r="BA51" s="96"/>
      <c r="BB51" s="97"/>
      <c r="BC51" s="90"/>
      <c r="BD51" s="91"/>
      <c r="BE51" s="91"/>
    </row>
    <row r="52" spans="2:57" ht="15" customHeight="1" x14ac:dyDescent="0.2">
      <c r="B52" s="103">
        <v>1995</v>
      </c>
      <c r="C52" s="105"/>
      <c r="D52" s="95"/>
      <c r="E52" s="95"/>
      <c r="F52" s="130">
        <v>1213.8019999999999</v>
      </c>
      <c r="G52" s="130"/>
      <c r="H52" s="130"/>
      <c r="I52" s="130"/>
      <c r="J52" s="130">
        <v>1213.8019999999999</v>
      </c>
      <c r="K52" s="130">
        <v>1213.8019999999999</v>
      </c>
      <c r="L52" s="130">
        <v>1213.8019999999999</v>
      </c>
      <c r="M52" s="130">
        <v>1213.8019999999999</v>
      </c>
      <c r="N52" s="130"/>
      <c r="O52" s="130"/>
      <c r="P52" s="106"/>
      <c r="Q52" s="95"/>
      <c r="R52" s="95"/>
      <c r="S52" s="130">
        <v>1679.9469999999999</v>
      </c>
      <c r="T52" s="130"/>
      <c r="U52" s="130"/>
      <c r="V52" s="130"/>
      <c r="W52" s="130">
        <v>1679.9469999999999</v>
      </c>
      <c r="X52" s="130">
        <v>1679.9469999999999</v>
      </c>
      <c r="Y52" s="130">
        <v>1679.9469999999999</v>
      </c>
      <c r="Z52" s="130">
        <v>1679.9469999999999</v>
      </c>
      <c r="AA52" s="130"/>
      <c r="AB52" s="130"/>
      <c r="AC52" s="111"/>
      <c r="AD52" s="96"/>
      <c r="AE52" s="96"/>
      <c r="AF52" s="96">
        <f t="shared" si="0"/>
        <v>3.4819601691447266E-2</v>
      </c>
      <c r="AG52" s="96"/>
      <c r="AH52" s="96"/>
      <c r="AI52" s="96"/>
      <c r="AJ52" s="96">
        <f t="shared" si="1"/>
        <v>3.4819601691447266E-2</v>
      </c>
      <c r="AK52" s="96">
        <f t="shared" si="2"/>
        <v>3.4819601691447266E-2</v>
      </c>
      <c r="AL52" s="96">
        <f t="shared" si="3"/>
        <v>3.4819601691447266E-2</v>
      </c>
      <c r="AM52" s="96">
        <f t="shared" si="4"/>
        <v>3.4819601691447266E-2</v>
      </c>
      <c r="AN52" s="96"/>
      <c r="AO52" s="112"/>
      <c r="AP52" s="111"/>
      <c r="AQ52" s="96"/>
      <c r="AR52" s="96"/>
      <c r="AS52" s="96">
        <f t="shared" si="5"/>
        <v>2.3047926435661559E-2</v>
      </c>
      <c r="AT52" s="96"/>
      <c r="AU52" s="96"/>
      <c r="AV52" s="96"/>
      <c r="AW52" s="96">
        <f t="shared" si="6"/>
        <v>2.3047926435661559E-2</v>
      </c>
      <c r="AX52" s="96">
        <f t="shared" si="7"/>
        <v>2.3047926435661559E-2</v>
      </c>
      <c r="AY52" s="96">
        <f t="shared" si="8"/>
        <v>2.3047926435661559E-2</v>
      </c>
      <c r="AZ52" s="96">
        <f t="shared" si="9"/>
        <v>2.3047926435661559E-2</v>
      </c>
      <c r="BA52" s="96"/>
      <c r="BB52" s="97"/>
      <c r="BC52" s="90"/>
      <c r="BD52" s="91"/>
      <c r="BE52" s="91"/>
    </row>
    <row r="53" spans="2:57" ht="15" customHeight="1" x14ac:dyDescent="0.2">
      <c r="B53" s="103">
        <v>1996</v>
      </c>
      <c r="C53" s="105"/>
      <c r="D53" s="95"/>
      <c r="E53" s="95"/>
      <c r="F53" s="130">
        <v>1246.9739999999999</v>
      </c>
      <c r="G53" s="130"/>
      <c r="H53" s="130"/>
      <c r="I53" s="130"/>
      <c r="J53" s="130">
        <v>1246.9739999999999</v>
      </c>
      <c r="K53" s="130">
        <v>1246.9739999999999</v>
      </c>
      <c r="L53" s="130">
        <v>1246.9739999999999</v>
      </c>
      <c r="M53" s="130">
        <v>1246.9739999999999</v>
      </c>
      <c r="N53" s="130"/>
      <c r="O53" s="130"/>
      <c r="P53" s="106"/>
      <c r="Q53" s="95"/>
      <c r="R53" s="95"/>
      <c r="S53" s="130">
        <v>1703.4169999999999</v>
      </c>
      <c r="T53" s="130"/>
      <c r="U53" s="130"/>
      <c r="V53" s="130"/>
      <c r="W53" s="130">
        <v>1703.4169999999999</v>
      </c>
      <c r="X53" s="130">
        <v>1703.4169999999999</v>
      </c>
      <c r="Y53" s="130">
        <v>1703.4169999999999</v>
      </c>
      <c r="Z53" s="130">
        <v>1703.4169999999999</v>
      </c>
      <c r="AA53" s="130"/>
      <c r="AB53" s="130"/>
      <c r="AC53" s="111"/>
      <c r="AD53" s="96"/>
      <c r="AE53" s="96"/>
      <c r="AF53" s="96">
        <f t="shared" si="0"/>
        <v>2.7329004236275711E-2</v>
      </c>
      <c r="AG53" s="96"/>
      <c r="AH53" s="96"/>
      <c r="AI53" s="96"/>
      <c r="AJ53" s="96">
        <f t="shared" si="1"/>
        <v>2.7329004236275711E-2</v>
      </c>
      <c r="AK53" s="96">
        <f t="shared" si="2"/>
        <v>2.7329004236275711E-2</v>
      </c>
      <c r="AL53" s="96">
        <f t="shared" si="3"/>
        <v>2.7329004236275711E-2</v>
      </c>
      <c r="AM53" s="96">
        <f t="shared" si="4"/>
        <v>2.7329004236275711E-2</v>
      </c>
      <c r="AN53" s="96"/>
      <c r="AO53" s="112"/>
      <c r="AP53" s="111"/>
      <c r="AQ53" s="96"/>
      <c r="AR53" s="96"/>
      <c r="AS53" s="96">
        <f t="shared" si="5"/>
        <v>1.3970678836891848E-2</v>
      </c>
      <c r="AT53" s="96"/>
      <c r="AU53" s="96"/>
      <c r="AV53" s="96"/>
      <c r="AW53" s="96">
        <f t="shared" si="6"/>
        <v>1.3970678836891848E-2</v>
      </c>
      <c r="AX53" s="96">
        <f t="shared" si="7"/>
        <v>1.3970678836891848E-2</v>
      </c>
      <c r="AY53" s="96">
        <f t="shared" si="8"/>
        <v>1.3970678836891848E-2</v>
      </c>
      <c r="AZ53" s="96">
        <f t="shared" si="9"/>
        <v>1.3970678836891848E-2</v>
      </c>
      <c r="BA53" s="96"/>
      <c r="BB53" s="97"/>
      <c r="BC53" s="90"/>
      <c r="BD53" s="91"/>
      <c r="BE53" s="91"/>
    </row>
    <row r="54" spans="2:57" ht="15" customHeight="1" x14ac:dyDescent="0.2">
      <c r="B54" s="103">
        <v>1997</v>
      </c>
      <c r="C54" s="105"/>
      <c r="D54" s="95"/>
      <c r="E54" s="95"/>
      <c r="F54" s="130">
        <v>1289.6690000000001</v>
      </c>
      <c r="G54" s="130"/>
      <c r="H54" s="130"/>
      <c r="I54" s="130"/>
      <c r="J54" s="130">
        <v>1289.6690000000001</v>
      </c>
      <c r="K54" s="130">
        <v>1289.6690000000001</v>
      </c>
      <c r="L54" s="130">
        <v>1289.6690000000001</v>
      </c>
      <c r="M54" s="130">
        <v>1289.6690000000001</v>
      </c>
      <c r="N54" s="130"/>
      <c r="O54" s="130"/>
      <c r="P54" s="106"/>
      <c r="Q54" s="95"/>
      <c r="R54" s="95"/>
      <c r="S54" s="130">
        <v>1746.4639999999999</v>
      </c>
      <c r="T54" s="130"/>
      <c r="U54" s="130"/>
      <c r="V54" s="130"/>
      <c r="W54" s="130">
        <v>1746.4639999999999</v>
      </c>
      <c r="X54" s="130">
        <v>1746.4639999999999</v>
      </c>
      <c r="Y54" s="130">
        <v>1746.4639999999999</v>
      </c>
      <c r="Z54" s="130">
        <v>1746.4639999999999</v>
      </c>
      <c r="AA54" s="130"/>
      <c r="AB54" s="130"/>
      <c r="AC54" s="111"/>
      <c r="AD54" s="96"/>
      <c r="AE54" s="96"/>
      <c r="AF54" s="96">
        <f t="shared" si="0"/>
        <v>3.4238885494004112E-2</v>
      </c>
      <c r="AG54" s="96"/>
      <c r="AH54" s="96"/>
      <c r="AI54" s="96"/>
      <c r="AJ54" s="96">
        <f t="shared" si="1"/>
        <v>3.4238885494004112E-2</v>
      </c>
      <c r="AK54" s="96">
        <f t="shared" si="2"/>
        <v>3.4238885494004112E-2</v>
      </c>
      <c r="AL54" s="96">
        <f t="shared" si="3"/>
        <v>3.4238885494004112E-2</v>
      </c>
      <c r="AM54" s="96">
        <f t="shared" si="4"/>
        <v>3.4238885494004112E-2</v>
      </c>
      <c r="AN54" s="96"/>
      <c r="AO54" s="112"/>
      <c r="AP54" s="111"/>
      <c r="AQ54" s="96"/>
      <c r="AR54" s="96"/>
      <c r="AS54" s="96">
        <f t="shared" si="5"/>
        <v>2.5270970056069597E-2</v>
      </c>
      <c r="AT54" s="96"/>
      <c r="AU54" s="96"/>
      <c r="AV54" s="96"/>
      <c r="AW54" s="96">
        <f t="shared" si="6"/>
        <v>2.5270970056069597E-2</v>
      </c>
      <c r="AX54" s="96">
        <f t="shared" si="7"/>
        <v>2.5270970056069597E-2</v>
      </c>
      <c r="AY54" s="96">
        <f t="shared" si="8"/>
        <v>2.5270970056069597E-2</v>
      </c>
      <c r="AZ54" s="96">
        <f t="shared" si="9"/>
        <v>2.5270970056069597E-2</v>
      </c>
      <c r="BA54" s="96"/>
      <c r="BB54" s="97"/>
      <c r="BC54" s="90"/>
      <c r="BD54" s="91"/>
      <c r="BE54" s="91"/>
    </row>
    <row r="55" spans="2:57" ht="15" customHeight="1" x14ac:dyDescent="0.2">
      <c r="B55" s="103">
        <v>1998</v>
      </c>
      <c r="C55" s="105"/>
      <c r="D55" s="95"/>
      <c r="E55" s="95"/>
      <c r="F55" s="130">
        <v>1346.318</v>
      </c>
      <c r="G55" s="130"/>
      <c r="H55" s="130"/>
      <c r="I55" s="130"/>
      <c r="J55" s="130">
        <v>1346.318</v>
      </c>
      <c r="K55" s="130">
        <v>1346.318</v>
      </c>
      <c r="L55" s="130">
        <v>1346.318</v>
      </c>
      <c r="M55" s="130">
        <v>1346.318</v>
      </c>
      <c r="N55" s="130"/>
      <c r="O55" s="130"/>
      <c r="P55" s="106"/>
      <c r="Q55" s="95"/>
      <c r="R55" s="95"/>
      <c r="S55" s="130">
        <v>1806.7619999999999</v>
      </c>
      <c r="T55" s="130"/>
      <c r="U55" s="130"/>
      <c r="V55" s="130"/>
      <c r="W55" s="130">
        <v>1806.7619999999999</v>
      </c>
      <c r="X55" s="130">
        <v>1806.7619999999999</v>
      </c>
      <c r="Y55" s="130">
        <v>1806.7619999999999</v>
      </c>
      <c r="Z55" s="130">
        <v>1806.7619999999999</v>
      </c>
      <c r="AA55" s="130"/>
      <c r="AB55" s="130"/>
      <c r="AC55" s="111"/>
      <c r="AD55" s="96"/>
      <c r="AE55" s="96"/>
      <c r="AF55" s="96">
        <f t="shared" si="0"/>
        <v>4.3925224224200088E-2</v>
      </c>
      <c r="AG55" s="96"/>
      <c r="AH55" s="96"/>
      <c r="AI55" s="96"/>
      <c r="AJ55" s="96">
        <f t="shared" si="1"/>
        <v>4.3925224224200088E-2</v>
      </c>
      <c r="AK55" s="96">
        <f t="shared" si="2"/>
        <v>4.3925224224200088E-2</v>
      </c>
      <c r="AL55" s="96">
        <f t="shared" si="3"/>
        <v>4.3925224224200088E-2</v>
      </c>
      <c r="AM55" s="96">
        <f t="shared" si="4"/>
        <v>4.3925224224200088E-2</v>
      </c>
      <c r="AN55" s="96"/>
      <c r="AO55" s="112"/>
      <c r="AP55" s="111"/>
      <c r="AQ55" s="96"/>
      <c r="AR55" s="96"/>
      <c r="AS55" s="96">
        <f t="shared" si="5"/>
        <v>3.4525761767777663E-2</v>
      </c>
      <c r="AT55" s="96"/>
      <c r="AU55" s="96"/>
      <c r="AV55" s="96"/>
      <c r="AW55" s="96">
        <f t="shared" si="6"/>
        <v>3.4525761767777663E-2</v>
      </c>
      <c r="AX55" s="96">
        <f t="shared" si="7"/>
        <v>3.4525761767777663E-2</v>
      </c>
      <c r="AY55" s="96">
        <f t="shared" si="8"/>
        <v>3.4525761767777663E-2</v>
      </c>
      <c r="AZ55" s="96">
        <f t="shared" si="9"/>
        <v>3.4525761767777663E-2</v>
      </c>
      <c r="BA55" s="96"/>
      <c r="BB55" s="97"/>
      <c r="BC55" s="90"/>
      <c r="BD55" s="91"/>
      <c r="BE55" s="91"/>
    </row>
    <row r="56" spans="2:57" ht="15" customHeight="1" x14ac:dyDescent="0.2">
      <c r="B56" s="103">
        <v>1999</v>
      </c>
      <c r="C56" s="105"/>
      <c r="D56" s="95"/>
      <c r="E56" s="95"/>
      <c r="F56" s="130">
        <v>1395.1479999999999</v>
      </c>
      <c r="G56" s="130"/>
      <c r="H56" s="130"/>
      <c r="I56" s="130"/>
      <c r="J56" s="130">
        <v>1395.1479999999999</v>
      </c>
      <c r="K56" s="130">
        <v>1395.1479999999999</v>
      </c>
      <c r="L56" s="130">
        <v>1395.1479999999999</v>
      </c>
      <c r="M56" s="130">
        <v>1395.1479999999999</v>
      </c>
      <c r="N56" s="130"/>
      <c r="O56" s="130"/>
      <c r="P56" s="106"/>
      <c r="Q56" s="95"/>
      <c r="R56" s="95"/>
      <c r="S56" s="130">
        <v>1868.1790000000001</v>
      </c>
      <c r="T56" s="130"/>
      <c r="U56" s="130"/>
      <c r="V56" s="130"/>
      <c r="W56" s="130">
        <v>1868.1790000000001</v>
      </c>
      <c r="X56" s="130">
        <v>1868.1790000000001</v>
      </c>
      <c r="Y56" s="130">
        <v>1868.1790000000001</v>
      </c>
      <c r="Z56" s="130">
        <v>1868.1790000000001</v>
      </c>
      <c r="AA56" s="130"/>
      <c r="AB56" s="130"/>
      <c r="AC56" s="111"/>
      <c r="AD56" s="96"/>
      <c r="AE56" s="96"/>
      <c r="AF56" s="96">
        <f t="shared" si="0"/>
        <v>3.6269291504681611E-2</v>
      </c>
      <c r="AG56" s="96"/>
      <c r="AH56" s="96"/>
      <c r="AI56" s="96"/>
      <c r="AJ56" s="96">
        <f t="shared" si="1"/>
        <v>3.6269291504681611E-2</v>
      </c>
      <c r="AK56" s="96">
        <f t="shared" si="2"/>
        <v>3.6269291504681611E-2</v>
      </c>
      <c r="AL56" s="96">
        <f t="shared" si="3"/>
        <v>3.6269291504681611E-2</v>
      </c>
      <c r="AM56" s="96">
        <f t="shared" si="4"/>
        <v>3.6269291504681611E-2</v>
      </c>
      <c r="AN56" s="96"/>
      <c r="AO56" s="112"/>
      <c r="AP56" s="111"/>
      <c r="AQ56" s="96"/>
      <c r="AR56" s="96"/>
      <c r="AS56" s="96">
        <f t="shared" si="5"/>
        <v>3.3992855727539073E-2</v>
      </c>
      <c r="AT56" s="96"/>
      <c r="AU56" s="96"/>
      <c r="AV56" s="96"/>
      <c r="AW56" s="96">
        <f t="shared" si="6"/>
        <v>3.3992855727539073E-2</v>
      </c>
      <c r="AX56" s="96">
        <f t="shared" si="7"/>
        <v>3.3992855727539073E-2</v>
      </c>
      <c r="AY56" s="96">
        <f t="shared" si="8"/>
        <v>3.3992855727539073E-2</v>
      </c>
      <c r="AZ56" s="96">
        <f t="shared" si="9"/>
        <v>3.3992855727539073E-2</v>
      </c>
      <c r="BA56" s="96"/>
      <c r="BB56" s="97"/>
      <c r="BC56" s="90"/>
      <c r="BD56" s="91"/>
      <c r="BE56" s="91"/>
    </row>
    <row r="57" spans="2:57" ht="15" customHeight="1" x14ac:dyDescent="0.2">
      <c r="B57" s="103">
        <v>2000</v>
      </c>
      <c r="C57" s="105"/>
      <c r="D57" s="95"/>
      <c r="E57" s="95"/>
      <c r="F57" s="130">
        <v>1473.5170000000001</v>
      </c>
      <c r="G57" s="130"/>
      <c r="H57" s="130"/>
      <c r="I57" s="130"/>
      <c r="J57" s="130">
        <v>1473.5170000000001</v>
      </c>
      <c r="K57" s="130">
        <v>1473.5170000000001</v>
      </c>
      <c r="L57" s="130">
        <v>1473.5170000000001</v>
      </c>
      <c r="M57" s="130">
        <v>1473.5170000000001</v>
      </c>
      <c r="N57" s="130"/>
      <c r="O57" s="130"/>
      <c r="P57" s="106"/>
      <c r="Q57" s="95"/>
      <c r="R57" s="95"/>
      <c r="S57" s="130">
        <v>1945.5409999999999</v>
      </c>
      <c r="T57" s="130"/>
      <c r="U57" s="130"/>
      <c r="V57" s="130"/>
      <c r="W57" s="130">
        <v>1945.5409999999999</v>
      </c>
      <c r="X57" s="130">
        <v>1945.5409999999999</v>
      </c>
      <c r="Y57" s="130">
        <v>1945.5409999999999</v>
      </c>
      <c r="Z57" s="130">
        <v>1945.5409999999999</v>
      </c>
      <c r="AA57" s="130"/>
      <c r="AB57" s="130"/>
      <c r="AC57" s="111"/>
      <c r="AD57" s="96"/>
      <c r="AE57" s="96"/>
      <c r="AF57" s="96">
        <f t="shared" si="0"/>
        <v>5.6172535100218912E-2</v>
      </c>
      <c r="AG57" s="96"/>
      <c r="AH57" s="96"/>
      <c r="AI57" s="96"/>
      <c r="AJ57" s="96">
        <f t="shared" si="1"/>
        <v>5.6172535100218912E-2</v>
      </c>
      <c r="AK57" s="96">
        <f t="shared" si="2"/>
        <v>5.6172535100218912E-2</v>
      </c>
      <c r="AL57" s="96">
        <f t="shared" si="3"/>
        <v>5.6172535100218912E-2</v>
      </c>
      <c r="AM57" s="96">
        <f t="shared" si="4"/>
        <v>5.6172535100218912E-2</v>
      </c>
      <c r="AN57" s="96"/>
      <c r="AO57" s="112"/>
      <c r="AP57" s="111"/>
      <c r="AQ57" s="96"/>
      <c r="AR57" s="96"/>
      <c r="AS57" s="96">
        <f t="shared" si="5"/>
        <v>4.1410378769914269E-2</v>
      </c>
      <c r="AT57" s="96"/>
      <c r="AU57" s="96"/>
      <c r="AV57" s="96"/>
      <c r="AW57" s="96">
        <f t="shared" si="6"/>
        <v>4.1410378769914269E-2</v>
      </c>
      <c r="AX57" s="96">
        <f t="shared" si="7"/>
        <v>4.1410378769914269E-2</v>
      </c>
      <c r="AY57" s="96">
        <f t="shared" si="8"/>
        <v>4.1410378769914269E-2</v>
      </c>
      <c r="AZ57" s="96">
        <f t="shared" si="9"/>
        <v>4.1410378769914269E-2</v>
      </c>
      <c r="BA57" s="96"/>
      <c r="BB57" s="97"/>
      <c r="BC57" s="90"/>
      <c r="BD57" s="91"/>
      <c r="BE57" s="91"/>
    </row>
    <row r="58" spans="2:57" ht="15" customHeight="1" x14ac:dyDescent="0.2">
      <c r="B58" s="103">
        <v>2001</v>
      </c>
      <c r="C58" s="105"/>
      <c r="D58" s="95"/>
      <c r="E58" s="95"/>
      <c r="F58" s="130">
        <v>1530.0709999999999</v>
      </c>
      <c r="G58" s="130"/>
      <c r="H58" s="130"/>
      <c r="I58" s="130"/>
      <c r="J58" s="130">
        <v>1530.0709999999999</v>
      </c>
      <c r="K58" s="130">
        <v>1530.0709999999999</v>
      </c>
      <c r="L58" s="130">
        <v>1530.0709999999999</v>
      </c>
      <c r="M58" s="130">
        <v>1530.0709999999999</v>
      </c>
      <c r="N58" s="130"/>
      <c r="O58" s="130"/>
      <c r="P58" s="106"/>
      <c r="Q58" s="95"/>
      <c r="R58" s="95"/>
      <c r="S58" s="130">
        <v>1982.4949999999999</v>
      </c>
      <c r="T58" s="130"/>
      <c r="U58" s="130"/>
      <c r="V58" s="130"/>
      <c r="W58" s="130">
        <v>1982.4949999999999</v>
      </c>
      <c r="X58" s="130">
        <v>1982.4949999999999</v>
      </c>
      <c r="Y58" s="130">
        <v>1982.4949999999999</v>
      </c>
      <c r="Z58" s="130">
        <v>1982.4949999999999</v>
      </c>
      <c r="AA58" s="130"/>
      <c r="AB58" s="130"/>
      <c r="AC58" s="111"/>
      <c r="AD58" s="96"/>
      <c r="AE58" s="96"/>
      <c r="AF58" s="96">
        <f t="shared" si="0"/>
        <v>3.8380283362865697E-2</v>
      </c>
      <c r="AG58" s="96"/>
      <c r="AH58" s="96"/>
      <c r="AI58" s="96"/>
      <c r="AJ58" s="96">
        <f t="shared" si="1"/>
        <v>3.8380283362865697E-2</v>
      </c>
      <c r="AK58" s="96">
        <f t="shared" si="2"/>
        <v>3.8380283362865697E-2</v>
      </c>
      <c r="AL58" s="96">
        <f t="shared" si="3"/>
        <v>3.8380283362865697E-2</v>
      </c>
      <c r="AM58" s="96">
        <f t="shared" si="4"/>
        <v>3.8380283362865697E-2</v>
      </c>
      <c r="AN58" s="96"/>
      <c r="AO58" s="112"/>
      <c r="AP58" s="111"/>
      <c r="AQ58" s="96"/>
      <c r="AR58" s="96"/>
      <c r="AS58" s="96">
        <f t="shared" si="5"/>
        <v>1.8994202640807867E-2</v>
      </c>
      <c r="AT58" s="96"/>
      <c r="AU58" s="96"/>
      <c r="AV58" s="96"/>
      <c r="AW58" s="96">
        <f t="shared" si="6"/>
        <v>1.8994202640807867E-2</v>
      </c>
      <c r="AX58" s="96">
        <f t="shared" si="7"/>
        <v>1.8994202640807867E-2</v>
      </c>
      <c r="AY58" s="96">
        <f t="shared" si="8"/>
        <v>1.8994202640807867E-2</v>
      </c>
      <c r="AZ58" s="96">
        <f t="shared" si="9"/>
        <v>1.8994202640807867E-2</v>
      </c>
      <c r="BA58" s="96"/>
      <c r="BB58" s="97"/>
      <c r="BC58" s="90"/>
      <c r="BD58" s="91"/>
      <c r="BE58" s="91"/>
    </row>
    <row r="59" spans="2:57" ht="15" customHeight="1" x14ac:dyDescent="0.2">
      <c r="B59" s="103">
        <v>2002</v>
      </c>
      <c r="C59" s="105"/>
      <c r="D59" s="95"/>
      <c r="E59" s="95"/>
      <c r="F59" s="130">
        <v>1578.33</v>
      </c>
      <c r="G59" s="130"/>
      <c r="H59" s="130"/>
      <c r="I59" s="130"/>
      <c r="J59" s="130">
        <v>1578.33</v>
      </c>
      <c r="K59" s="130">
        <v>1578.33</v>
      </c>
      <c r="L59" s="130">
        <v>1578.33</v>
      </c>
      <c r="M59" s="130">
        <v>1578.33</v>
      </c>
      <c r="N59" s="130"/>
      <c r="O59" s="130"/>
      <c r="P59" s="106"/>
      <c r="Q59" s="95"/>
      <c r="R59" s="95"/>
      <c r="S59" s="130">
        <v>2003.664</v>
      </c>
      <c r="T59" s="130"/>
      <c r="U59" s="130"/>
      <c r="V59" s="130"/>
      <c r="W59" s="130">
        <v>2003.664</v>
      </c>
      <c r="X59" s="130">
        <v>2003.664</v>
      </c>
      <c r="Y59" s="130">
        <v>2003.664</v>
      </c>
      <c r="Z59" s="130">
        <v>2003.664</v>
      </c>
      <c r="AA59" s="130"/>
      <c r="AB59" s="130"/>
      <c r="AC59" s="111"/>
      <c r="AD59" s="96"/>
      <c r="AE59" s="96"/>
      <c r="AF59" s="96">
        <f t="shared" si="0"/>
        <v>3.1540366427440292E-2</v>
      </c>
      <c r="AG59" s="96"/>
      <c r="AH59" s="96"/>
      <c r="AI59" s="96"/>
      <c r="AJ59" s="96">
        <f t="shared" si="1"/>
        <v>3.1540366427440292E-2</v>
      </c>
      <c r="AK59" s="96">
        <f t="shared" si="2"/>
        <v>3.1540366427440292E-2</v>
      </c>
      <c r="AL59" s="96">
        <f t="shared" si="3"/>
        <v>3.1540366427440292E-2</v>
      </c>
      <c r="AM59" s="96">
        <f t="shared" si="4"/>
        <v>3.1540366427440292E-2</v>
      </c>
      <c r="AN59" s="96"/>
      <c r="AO59" s="112"/>
      <c r="AP59" s="111"/>
      <c r="AQ59" s="96"/>
      <c r="AR59" s="96"/>
      <c r="AS59" s="96">
        <f t="shared" si="5"/>
        <v>1.0677958834700796E-2</v>
      </c>
      <c r="AT59" s="96"/>
      <c r="AU59" s="96"/>
      <c r="AV59" s="96"/>
      <c r="AW59" s="96">
        <f t="shared" si="6"/>
        <v>1.0677958834700796E-2</v>
      </c>
      <c r="AX59" s="96">
        <f t="shared" si="7"/>
        <v>1.0677958834700796E-2</v>
      </c>
      <c r="AY59" s="96">
        <f t="shared" si="8"/>
        <v>1.0677958834700796E-2</v>
      </c>
      <c r="AZ59" s="96">
        <f t="shared" si="9"/>
        <v>1.0677958834700796E-2</v>
      </c>
      <c r="BA59" s="96"/>
      <c r="BB59" s="97"/>
      <c r="BC59" s="90"/>
      <c r="BD59" s="91"/>
      <c r="BE59" s="91"/>
    </row>
    <row r="60" spans="2:57" ht="15" customHeight="1" x14ac:dyDescent="0.2">
      <c r="B60" s="103">
        <v>2003</v>
      </c>
      <c r="C60" s="105"/>
      <c r="D60" s="95"/>
      <c r="E60" s="95"/>
      <c r="F60" s="130">
        <v>1622.3130000000001</v>
      </c>
      <c r="G60" s="130"/>
      <c r="H60" s="130"/>
      <c r="I60" s="130"/>
      <c r="J60" s="130">
        <v>1622.3130000000001</v>
      </c>
      <c r="K60" s="130">
        <v>1622.3130000000001</v>
      </c>
      <c r="L60" s="130">
        <v>1622.3130000000001</v>
      </c>
      <c r="M60" s="130">
        <v>1622.3130000000001</v>
      </c>
      <c r="N60" s="130"/>
      <c r="O60" s="130"/>
      <c r="P60" s="106"/>
      <c r="Q60" s="95"/>
      <c r="R60" s="95"/>
      <c r="S60" s="130">
        <v>2023.056</v>
      </c>
      <c r="T60" s="130"/>
      <c r="U60" s="130"/>
      <c r="V60" s="130"/>
      <c r="W60" s="130">
        <v>2023.056</v>
      </c>
      <c r="X60" s="130">
        <v>2023.056</v>
      </c>
      <c r="Y60" s="130">
        <v>2023.056</v>
      </c>
      <c r="Z60" s="130">
        <v>2023.056</v>
      </c>
      <c r="AA60" s="130"/>
      <c r="AB60" s="130"/>
      <c r="AC60" s="111"/>
      <c r="AD60" s="96"/>
      <c r="AE60" s="96"/>
      <c r="AF60" s="96">
        <f t="shared" si="0"/>
        <v>2.7866795917203646E-2</v>
      </c>
      <c r="AG60" s="96"/>
      <c r="AH60" s="96"/>
      <c r="AI60" s="96"/>
      <c r="AJ60" s="96">
        <f t="shared" si="1"/>
        <v>2.7866795917203646E-2</v>
      </c>
      <c r="AK60" s="96">
        <f t="shared" si="2"/>
        <v>2.7866795917203646E-2</v>
      </c>
      <c r="AL60" s="96">
        <f t="shared" si="3"/>
        <v>2.7866795917203646E-2</v>
      </c>
      <c r="AM60" s="96">
        <f t="shared" si="4"/>
        <v>2.7866795917203646E-2</v>
      </c>
      <c r="AN60" s="96"/>
      <c r="AO60" s="112"/>
      <c r="AP60" s="111"/>
      <c r="AQ60" s="96"/>
      <c r="AR60" s="96"/>
      <c r="AS60" s="96">
        <f t="shared" si="5"/>
        <v>9.6782694104400324E-3</v>
      </c>
      <c r="AT60" s="96"/>
      <c r="AU60" s="96"/>
      <c r="AV60" s="96"/>
      <c r="AW60" s="96">
        <f t="shared" si="6"/>
        <v>9.6782694104400324E-3</v>
      </c>
      <c r="AX60" s="96">
        <f t="shared" si="7"/>
        <v>9.6782694104400324E-3</v>
      </c>
      <c r="AY60" s="96">
        <f t="shared" si="8"/>
        <v>9.6782694104400324E-3</v>
      </c>
      <c r="AZ60" s="96">
        <f t="shared" si="9"/>
        <v>9.6782694104400324E-3</v>
      </c>
      <c r="BA60" s="96"/>
      <c r="BB60" s="97"/>
      <c r="BC60" s="90"/>
      <c r="BD60" s="91"/>
      <c r="BE60" s="91"/>
    </row>
    <row r="61" spans="2:57" ht="15" customHeight="1" x14ac:dyDescent="0.2">
      <c r="B61" s="103">
        <v>2004</v>
      </c>
      <c r="C61" s="105"/>
      <c r="D61" s="95"/>
      <c r="E61" s="95"/>
      <c r="F61" s="130">
        <v>1696.1079999999999</v>
      </c>
      <c r="G61" s="130"/>
      <c r="H61" s="130"/>
      <c r="I61" s="130"/>
      <c r="J61" s="130">
        <v>1696.1079999999999</v>
      </c>
      <c r="K61" s="130">
        <v>1696.1079999999999</v>
      </c>
      <c r="L61" s="130">
        <v>1696.1079999999999</v>
      </c>
      <c r="M61" s="130">
        <v>1696.1079999999999</v>
      </c>
      <c r="N61" s="130"/>
      <c r="O61" s="130"/>
      <c r="P61" s="106"/>
      <c r="Q61" s="95"/>
      <c r="R61" s="95"/>
      <c r="S61" s="130">
        <v>2081.0819999999999</v>
      </c>
      <c r="T61" s="130"/>
      <c r="U61" s="130"/>
      <c r="V61" s="130"/>
      <c r="W61" s="130">
        <v>2081.0819999999999</v>
      </c>
      <c r="X61" s="130">
        <v>2081.0819999999999</v>
      </c>
      <c r="Y61" s="130">
        <v>2081.0819999999999</v>
      </c>
      <c r="Z61" s="130">
        <v>2081.0819999999999</v>
      </c>
      <c r="AA61" s="130"/>
      <c r="AB61" s="130"/>
      <c r="AC61" s="111"/>
      <c r="AD61" s="96"/>
      <c r="AE61" s="96"/>
      <c r="AF61" s="96">
        <f t="shared" si="0"/>
        <v>4.5487523061209512E-2</v>
      </c>
      <c r="AG61" s="96"/>
      <c r="AH61" s="96"/>
      <c r="AI61" s="96"/>
      <c r="AJ61" s="96">
        <f t="shared" si="1"/>
        <v>4.5487523061209512E-2</v>
      </c>
      <c r="AK61" s="96">
        <f t="shared" si="2"/>
        <v>4.5487523061209512E-2</v>
      </c>
      <c r="AL61" s="96">
        <f t="shared" si="3"/>
        <v>4.5487523061209512E-2</v>
      </c>
      <c r="AM61" s="96">
        <f t="shared" si="4"/>
        <v>4.5487523061209512E-2</v>
      </c>
      <c r="AN61" s="96"/>
      <c r="AO61" s="112"/>
      <c r="AP61" s="111"/>
      <c r="AQ61" s="96"/>
      <c r="AR61" s="96"/>
      <c r="AS61" s="96">
        <f t="shared" si="5"/>
        <v>2.8682349870690516E-2</v>
      </c>
      <c r="AT61" s="96"/>
      <c r="AU61" s="96"/>
      <c r="AV61" s="96"/>
      <c r="AW61" s="96">
        <f t="shared" si="6"/>
        <v>2.8682349870690516E-2</v>
      </c>
      <c r="AX61" s="96">
        <f t="shared" si="7"/>
        <v>2.8682349870690516E-2</v>
      </c>
      <c r="AY61" s="96">
        <f t="shared" si="8"/>
        <v>2.8682349870690516E-2</v>
      </c>
      <c r="AZ61" s="96">
        <f t="shared" si="9"/>
        <v>2.8682349870690516E-2</v>
      </c>
      <c r="BA61" s="96"/>
      <c r="BB61" s="97"/>
      <c r="BC61" s="90"/>
      <c r="BD61" s="91"/>
      <c r="BE61" s="91"/>
    </row>
    <row r="62" spans="2:57" ht="15" customHeight="1" x14ac:dyDescent="0.2">
      <c r="B62" s="103">
        <v>2005</v>
      </c>
      <c r="C62" s="105"/>
      <c r="D62" s="95"/>
      <c r="E62" s="95"/>
      <c r="F62" s="130">
        <v>1762.048</v>
      </c>
      <c r="G62" s="130"/>
      <c r="H62" s="130"/>
      <c r="I62" s="130"/>
      <c r="J62" s="130">
        <v>1762.048</v>
      </c>
      <c r="K62" s="130">
        <v>1762.048</v>
      </c>
      <c r="L62" s="130">
        <v>1762.048</v>
      </c>
      <c r="M62" s="130">
        <v>1762.048</v>
      </c>
      <c r="N62" s="130"/>
      <c r="O62" s="130"/>
      <c r="P62" s="106"/>
      <c r="Q62" s="95"/>
      <c r="R62" s="95"/>
      <c r="S62" s="130">
        <v>2120.384</v>
      </c>
      <c r="T62" s="130"/>
      <c r="U62" s="130"/>
      <c r="V62" s="130"/>
      <c r="W62" s="130">
        <v>2120.384</v>
      </c>
      <c r="X62" s="130">
        <v>2120.384</v>
      </c>
      <c r="Y62" s="130">
        <v>2120.384</v>
      </c>
      <c r="Z62" s="130">
        <v>2120.384</v>
      </c>
      <c r="AA62" s="130"/>
      <c r="AB62" s="130"/>
      <c r="AC62" s="111"/>
      <c r="AD62" s="96"/>
      <c r="AE62" s="96"/>
      <c r="AF62" s="96">
        <f t="shared" si="0"/>
        <v>3.8877241307746946E-2</v>
      </c>
      <c r="AG62" s="96"/>
      <c r="AH62" s="96"/>
      <c r="AI62" s="96"/>
      <c r="AJ62" s="96">
        <f t="shared" si="1"/>
        <v>3.8877241307746946E-2</v>
      </c>
      <c r="AK62" s="96">
        <f t="shared" si="2"/>
        <v>3.8877241307746946E-2</v>
      </c>
      <c r="AL62" s="96">
        <f t="shared" si="3"/>
        <v>3.8877241307746946E-2</v>
      </c>
      <c r="AM62" s="96">
        <f t="shared" si="4"/>
        <v>3.8877241307746946E-2</v>
      </c>
      <c r="AN62" s="96"/>
      <c r="AO62" s="112"/>
      <c r="AP62" s="111"/>
      <c r="AQ62" s="96"/>
      <c r="AR62" s="96"/>
      <c r="AS62" s="96">
        <f t="shared" si="5"/>
        <v>1.8885368284382809E-2</v>
      </c>
      <c r="AT62" s="96"/>
      <c r="AU62" s="96"/>
      <c r="AV62" s="96"/>
      <c r="AW62" s="96">
        <f t="shared" si="6"/>
        <v>1.8885368284382809E-2</v>
      </c>
      <c r="AX62" s="96">
        <f t="shared" si="7"/>
        <v>1.8885368284382809E-2</v>
      </c>
      <c r="AY62" s="96">
        <f t="shared" si="8"/>
        <v>1.8885368284382809E-2</v>
      </c>
      <c r="AZ62" s="96">
        <f t="shared" si="9"/>
        <v>1.8885368284382809E-2</v>
      </c>
      <c r="BA62" s="96"/>
      <c r="BB62" s="97"/>
      <c r="BC62" s="90"/>
      <c r="BD62" s="91"/>
      <c r="BE62" s="91"/>
    </row>
    <row r="63" spans="2:57" ht="15" customHeight="1" x14ac:dyDescent="0.2">
      <c r="B63" s="103">
        <v>2006</v>
      </c>
      <c r="C63" s="105"/>
      <c r="D63" s="95"/>
      <c r="E63" s="95"/>
      <c r="F63" s="130">
        <v>1846.021</v>
      </c>
      <c r="G63" s="130"/>
      <c r="H63" s="130"/>
      <c r="I63" s="130"/>
      <c r="J63" s="130">
        <v>1846.021</v>
      </c>
      <c r="K63" s="130">
        <v>1846.021</v>
      </c>
      <c r="L63" s="130">
        <v>1846.021</v>
      </c>
      <c r="M63" s="130">
        <v>1846.021</v>
      </c>
      <c r="N63" s="130"/>
      <c r="O63" s="130"/>
      <c r="P63" s="106"/>
      <c r="Q63" s="95"/>
      <c r="R63" s="95"/>
      <c r="S63" s="130">
        <v>2177.933</v>
      </c>
      <c r="T63" s="130"/>
      <c r="U63" s="130"/>
      <c r="V63" s="130"/>
      <c r="W63" s="130">
        <v>2177.933</v>
      </c>
      <c r="X63" s="130">
        <v>2177.933</v>
      </c>
      <c r="Y63" s="130">
        <v>2177.933</v>
      </c>
      <c r="Z63" s="130">
        <v>2177.933</v>
      </c>
      <c r="AA63" s="130"/>
      <c r="AB63" s="130"/>
      <c r="AC63" s="111"/>
      <c r="AD63" s="96"/>
      <c r="AE63" s="96"/>
      <c r="AF63" s="96">
        <f t="shared" si="0"/>
        <v>4.7656477008571896E-2</v>
      </c>
      <c r="AG63" s="96"/>
      <c r="AH63" s="96"/>
      <c r="AI63" s="96"/>
      <c r="AJ63" s="96">
        <f t="shared" si="1"/>
        <v>4.7656477008571896E-2</v>
      </c>
      <c r="AK63" s="96">
        <f t="shared" si="2"/>
        <v>4.7656477008571896E-2</v>
      </c>
      <c r="AL63" s="96">
        <f t="shared" si="3"/>
        <v>4.7656477008571896E-2</v>
      </c>
      <c r="AM63" s="96">
        <f t="shared" si="4"/>
        <v>4.7656477008571896E-2</v>
      </c>
      <c r="AN63" s="96"/>
      <c r="AO63" s="112"/>
      <c r="AP63" s="111"/>
      <c r="AQ63" s="96"/>
      <c r="AR63" s="96"/>
      <c r="AS63" s="96">
        <f t="shared" si="5"/>
        <v>2.714083864054806E-2</v>
      </c>
      <c r="AT63" s="96"/>
      <c r="AU63" s="96"/>
      <c r="AV63" s="96"/>
      <c r="AW63" s="96">
        <f t="shared" si="6"/>
        <v>2.714083864054806E-2</v>
      </c>
      <c r="AX63" s="96">
        <f t="shared" si="7"/>
        <v>2.714083864054806E-2</v>
      </c>
      <c r="AY63" s="96">
        <f t="shared" si="8"/>
        <v>2.714083864054806E-2</v>
      </c>
      <c r="AZ63" s="96">
        <f t="shared" si="9"/>
        <v>2.714083864054806E-2</v>
      </c>
      <c r="BA63" s="96"/>
      <c r="BB63" s="97"/>
      <c r="BC63" s="90"/>
      <c r="BD63" s="91"/>
      <c r="BE63" s="91"/>
    </row>
    <row r="64" spans="2:57" ht="15" customHeight="1" x14ac:dyDescent="0.2">
      <c r="B64" s="103">
        <v>2007</v>
      </c>
      <c r="C64" s="105"/>
      <c r="D64" s="95"/>
      <c r="E64" s="95"/>
      <c r="F64" s="130">
        <v>1937.876</v>
      </c>
      <c r="G64" s="130"/>
      <c r="H64" s="130"/>
      <c r="I64" s="130"/>
      <c r="J64" s="130">
        <v>1937.876</v>
      </c>
      <c r="K64" s="130">
        <v>1937.876</v>
      </c>
      <c r="L64" s="130">
        <v>1937.876</v>
      </c>
      <c r="M64" s="130">
        <v>1937.876</v>
      </c>
      <c r="N64" s="130"/>
      <c r="O64" s="130"/>
      <c r="P64" s="106"/>
      <c r="Q64" s="95"/>
      <c r="R64" s="95"/>
      <c r="S64" s="130">
        <v>2233.0450000000001</v>
      </c>
      <c r="T64" s="130"/>
      <c r="U64" s="130"/>
      <c r="V64" s="130"/>
      <c r="W64" s="130">
        <v>2233.0450000000001</v>
      </c>
      <c r="X64" s="130">
        <v>2233.0450000000001</v>
      </c>
      <c r="Y64" s="130">
        <v>2233.0450000000001</v>
      </c>
      <c r="Z64" s="130">
        <v>2233.0450000000001</v>
      </c>
      <c r="AA64" s="130"/>
      <c r="AB64" s="130"/>
      <c r="AC64" s="111"/>
      <c r="AD64" s="96"/>
      <c r="AE64" s="96"/>
      <c r="AF64" s="96">
        <f t="shared" si="0"/>
        <v>4.9758372196199385E-2</v>
      </c>
      <c r="AG64" s="96"/>
      <c r="AH64" s="96"/>
      <c r="AI64" s="96"/>
      <c r="AJ64" s="96">
        <f t="shared" si="1"/>
        <v>4.9758372196199385E-2</v>
      </c>
      <c r="AK64" s="96">
        <f t="shared" si="2"/>
        <v>4.9758372196199385E-2</v>
      </c>
      <c r="AL64" s="96">
        <f t="shared" si="3"/>
        <v>4.9758372196199385E-2</v>
      </c>
      <c r="AM64" s="96">
        <f t="shared" si="4"/>
        <v>4.9758372196199385E-2</v>
      </c>
      <c r="AN64" s="96"/>
      <c r="AO64" s="112"/>
      <c r="AP64" s="111"/>
      <c r="AQ64" s="96"/>
      <c r="AR64" s="96"/>
      <c r="AS64" s="96">
        <f t="shared" si="5"/>
        <v>2.5304727004917149E-2</v>
      </c>
      <c r="AT64" s="96"/>
      <c r="AU64" s="96"/>
      <c r="AV64" s="96"/>
      <c r="AW64" s="96">
        <f t="shared" si="6"/>
        <v>2.5304727004917149E-2</v>
      </c>
      <c r="AX64" s="96">
        <f t="shared" si="7"/>
        <v>2.5304727004917149E-2</v>
      </c>
      <c r="AY64" s="96">
        <f t="shared" si="8"/>
        <v>2.5304727004917149E-2</v>
      </c>
      <c r="AZ64" s="96">
        <f t="shared" si="9"/>
        <v>2.5304727004917149E-2</v>
      </c>
      <c r="BA64" s="96"/>
      <c r="BB64" s="97"/>
      <c r="BC64" s="90"/>
      <c r="BD64" s="91"/>
      <c r="BE64" s="91"/>
    </row>
    <row r="65" spans="2:57" ht="15" customHeight="1" x14ac:dyDescent="0.2">
      <c r="B65" s="103">
        <v>2008</v>
      </c>
      <c r="C65" s="105"/>
      <c r="D65" s="95"/>
      <c r="E65" s="95"/>
      <c r="F65" s="130">
        <v>1990</v>
      </c>
      <c r="G65" s="130"/>
      <c r="H65" s="130"/>
      <c r="I65" s="130"/>
      <c r="J65" s="130">
        <v>1990</v>
      </c>
      <c r="K65" s="130">
        <v>1990</v>
      </c>
      <c r="L65" s="130">
        <v>1990</v>
      </c>
      <c r="M65" s="130">
        <v>1990</v>
      </c>
      <c r="N65" s="130"/>
      <c r="O65" s="130"/>
      <c r="P65" s="106"/>
      <c r="Q65" s="95"/>
      <c r="R65" s="95"/>
      <c r="S65" s="130">
        <v>2241.5349999999999</v>
      </c>
      <c r="T65" s="130"/>
      <c r="U65" s="130"/>
      <c r="V65" s="130"/>
      <c r="W65" s="130">
        <v>2241.5349999999999</v>
      </c>
      <c r="X65" s="130">
        <v>2241.5349999999999</v>
      </c>
      <c r="Y65" s="130">
        <v>2241.5349999999999</v>
      </c>
      <c r="Z65" s="130">
        <v>2241.5349999999999</v>
      </c>
      <c r="AA65" s="130"/>
      <c r="AB65" s="130"/>
      <c r="AC65" s="111"/>
      <c r="AD65" s="96"/>
      <c r="AE65" s="96"/>
      <c r="AF65" s="96">
        <f t="shared" si="0"/>
        <v>2.6897489829070587E-2</v>
      </c>
      <c r="AG65" s="96"/>
      <c r="AH65" s="96"/>
      <c r="AI65" s="96"/>
      <c r="AJ65" s="96">
        <f t="shared" si="1"/>
        <v>2.6897489829070587E-2</v>
      </c>
      <c r="AK65" s="96">
        <f t="shared" si="2"/>
        <v>2.6897489829070587E-2</v>
      </c>
      <c r="AL65" s="96">
        <f t="shared" si="3"/>
        <v>2.6897489829070587E-2</v>
      </c>
      <c r="AM65" s="96">
        <f t="shared" si="4"/>
        <v>2.6897489829070587E-2</v>
      </c>
      <c r="AN65" s="96"/>
      <c r="AO65" s="112"/>
      <c r="AP65" s="111"/>
      <c r="AQ65" s="96"/>
      <c r="AR65" s="96"/>
      <c r="AS65" s="96">
        <f t="shared" si="5"/>
        <v>3.8019833903928379E-3</v>
      </c>
      <c r="AT65" s="96"/>
      <c r="AU65" s="96"/>
      <c r="AV65" s="96"/>
      <c r="AW65" s="96">
        <f t="shared" si="6"/>
        <v>3.8019833903928379E-3</v>
      </c>
      <c r="AX65" s="96">
        <f t="shared" si="7"/>
        <v>3.8019833903928379E-3</v>
      </c>
      <c r="AY65" s="96">
        <f t="shared" si="8"/>
        <v>3.8019833903928379E-3</v>
      </c>
      <c r="AZ65" s="96">
        <f t="shared" si="9"/>
        <v>3.8019833903928379E-3</v>
      </c>
      <c r="BA65" s="96"/>
      <c r="BB65" s="97"/>
      <c r="BC65" s="90"/>
      <c r="BD65" s="92"/>
      <c r="BE65" s="91"/>
    </row>
    <row r="66" spans="2:57" ht="15" customHeight="1" x14ac:dyDescent="0.2">
      <c r="B66" s="103">
        <v>2009</v>
      </c>
      <c r="C66" s="105"/>
      <c r="D66" s="95"/>
      <c r="E66" s="95"/>
      <c r="F66" s="130">
        <v>1935.84</v>
      </c>
      <c r="G66" s="130"/>
      <c r="H66" s="130"/>
      <c r="I66" s="130"/>
      <c r="J66" s="130">
        <v>1935.84</v>
      </c>
      <c r="K66" s="130">
        <v>1935.84</v>
      </c>
      <c r="L66" s="130">
        <v>1935.84</v>
      </c>
      <c r="M66" s="130">
        <v>1935.84</v>
      </c>
      <c r="N66" s="130"/>
      <c r="O66" s="130"/>
      <c r="P66" s="106"/>
      <c r="Q66" s="95"/>
      <c r="R66" s="95"/>
      <c r="S66" s="130">
        <v>2178.221</v>
      </c>
      <c r="T66" s="130"/>
      <c r="U66" s="130"/>
      <c r="V66" s="130"/>
      <c r="W66" s="130">
        <v>2178.221</v>
      </c>
      <c r="X66" s="130">
        <v>2178.221</v>
      </c>
      <c r="Y66" s="130">
        <v>2178.221</v>
      </c>
      <c r="Z66" s="130">
        <v>2178.221</v>
      </c>
      <c r="AA66" s="130"/>
      <c r="AB66" s="130"/>
      <c r="AC66" s="111"/>
      <c r="AD66" s="96"/>
      <c r="AE66" s="96"/>
      <c r="AF66" s="96">
        <f t="shared" si="0"/>
        <v>-2.7216080402010068E-2</v>
      </c>
      <c r="AG66" s="96"/>
      <c r="AH66" s="96"/>
      <c r="AI66" s="96"/>
      <c r="AJ66" s="96">
        <f t="shared" si="1"/>
        <v>-2.7216080402010068E-2</v>
      </c>
      <c r="AK66" s="96">
        <f t="shared" si="2"/>
        <v>-2.7216080402010068E-2</v>
      </c>
      <c r="AL66" s="96">
        <f t="shared" si="3"/>
        <v>-2.7216080402010068E-2</v>
      </c>
      <c r="AM66" s="96">
        <f t="shared" si="4"/>
        <v>-2.7216080402010068E-2</v>
      </c>
      <c r="AN66" s="96"/>
      <c r="AO66" s="112"/>
      <c r="AP66" s="111"/>
      <c r="AQ66" s="96"/>
      <c r="AR66" s="96"/>
      <c r="AS66" s="96">
        <f t="shared" si="5"/>
        <v>-2.824582261709041E-2</v>
      </c>
      <c r="AT66" s="96"/>
      <c r="AU66" s="96"/>
      <c r="AV66" s="96"/>
      <c r="AW66" s="96">
        <f t="shared" si="6"/>
        <v>-2.824582261709041E-2</v>
      </c>
      <c r="AX66" s="96">
        <f t="shared" si="7"/>
        <v>-2.824582261709041E-2</v>
      </c>
      <c r="AY66" s="96">
        <f t="shared" si="8"/>
        <v>-2.824582261709041E-2</v>
      </c>
      <c r="AZ66" s="96">
        <f t="shared" si="9"/>
        <v>-2.824582261709041E-2</v>
      </c>
      <c r="BA66" s="96"/>
      <c r="BB66" s="97"/>
      <c r="BC66" s="90"/>
      <c r="BD66" s="92"/>
      <c r="BE66" s="91"/>
    </row>
    <row r="67" spans="2:57" ht="15" customHeight="1" x14ac:dyDescent="0.2">
      <c r="B67" s="103">
        <v>2010</v>
      </c>
      <c r="C67" s="105"/>
      <c r="D67" s="95"/>
      <c r="E67" s="95"/>
      <c r="F67" s="130">
        <v>1996.075</v>
      </c>
      <c r="G67" s="130"/>
      <c r="H67" s="130"/>
      <c r="I67" s="130"/>
      <c r="J67" s="130">
        <v>1996.075</v>
      </c>
      <c r="K67" s="130">
        <v>1996.075</v>
      </c>
      <c r="L67" s="130">
        <v>1996.075</v>
      </c>
      <c r="M67" s="130">
        <v>1996.075</v>
      </c>
      <c r="N67" s="130"/>
      <c r="O67" s="130"/>
      <c r="P67" s="106"/>
      <c r="Q67" s="95"/>
      <c r="R67" s="95"/>
      <c r="S67" s="130">
        <v>2221.7930000000001</v>
      </c>
      <c r="T67" s="130"/>
      <c r="U67" s="130"/>
      <c r="V67" s="130"/>
      <c r="W67" s="130">
        <v>2221.7930000000001</v>
      </c>
      <c r="X67" s="130">
        <v>2221.7930000000001</v>
      </c>
      <c r="Y67" s="130">
        <v>2221.7930000000001</v>
      </c>
      <c r="Z67" s="130">
        <v>2221.7930000000001</v>
      </c>
      <c r="AA67" s="130"/>
      <c r="AB67" s="130"/>
      <c r="AC67" s="111"/>
      <c r="AD67" s="96"/>
      <c r="AE67" s="96"/>
      <c r="AF67" s="96">
        <f t="shared" si="0"/>
        <v>3.1115691379453025E-2</v>
      </c>
      <c r="AG67" s="96"/>
      <c r="AH67" s="96"/>
      <c r="AI67" s="96"/>
      <c r="AJ67" s="96">
        <f t="shared" si="1"/>
        <v>3.1115691379453025E-2</v>
      </c>
      <c r="AK67" s="96">
        <f t="shared" si="2"/>
        <v>3.1115691379453025E-2</v>
      </c>
      <c r="AL67" s="96">
        <f t="shared" si="3"/>
        <v>3.1115691379453025E-2</v>
      </c>
      <c r="AM67" s="96">
        <f t="shared" si="4"/>
        <v>3.1115691379453025E-2</v>
      </c>
      <c r="AN67" s="96"/>
      <c r="AO67" s="112"/>
      <c r="AP67" s="111"/>
      <c r="AQ67" s="96"/>
      <c r="AR67" s="96"/>
      <c r="AS67" s="96">
        <f t="shared" si="5"/>
        <v>2.000347990401341E-2</v>
      </c>
      <c r="AT67" s="96"/>
      <c r="AU67" s="96"/>
      <c r="AV67" s="96"/>
      <c r="AW67" s="96">
        <f t="shared" si="6"/>
        <v>2.000347990401341E-2</v>
      </c>
      <c r="AX67" s="96">
        <f t="shared" si="7"/>
        <v>2.000347990401341E-2</v>
      </c>
      <c r="AY67" s="96">
        <f t="shared" si="8"/>
        <v>2.000347990401341E-2</v>
      </c>
      <c r="AZ67" s="96">
        <f t="shared" si="9"/>
        <v>2.000347990401341E-2</v>
      </c>
      <c r="BA67" s="96"/>
      <c r="BB67" s="97"/>
      <c r="BC67" s="90"/>
      <c r="BD67" s="92"/>
      <c r="BE67" s="91"/>
    </row>
    <row r="68" spans="2:57" ht="15" customHeight="1" x14ac:dyDescent="0.2">
      <c r="B68" s="103">
        <v>2011</v>
      </c>
      <c r="C68" s="105"/>
      <c r="D68" s="95"/>
      <c r="E68" s="95"/>
      <c r="F68" s="130">
        <v>2062.1410000000001</v>
      </c>
      <c r="G68" s="130"/>
      <c r="H68" s="130"/>
      <c r="I68" s="130"/>
      <c r="J68" s="130">
        <v>2062.1410000000001</v>
      </c>
      <c r="K68" s="130">
        <v>2062.1410000000001</v>
      </c>
      <c r="L68" s="130">
        <v>2062.1410000000001</v>
      </c>
      <c r="M68" s="130">
        <v>2062.1410000000001</v>
      </c>
      <c r="N68" s="130"/>
      <c r="O68" s="130"/>
      <c r="P68" s="106"/>
      <c r="Q68" s="95"/>
      <c r="R68" s="95"/>
      <c r="S68" s="130">
        <v>2275.951</v>
      </c>
      <c r="T68" s="130"/>
      <c r="U68" s="130"/>
      <c r="V68" s="130"/>
      <c r="W68" s="130">
        <v>2275.951</v>
      </c>
      <c r="X68" s="130">
        <v>2275.951</v>
      </c>
      <c r="Y68" s="130">
        <v>2275.951</v>
      </c>
      <c r="Z68" s="130">
        <v>2275.951</v>
      </c>
      <c r="AA68" s="130"/>
      <c r="AB68" s="130"/>
      <c r="AC68" s="111"/>
      <c r="AD68" s="96"/>
      <c r="AE68" s="96"/>
      <c r="AF68" s="96">
        <f t="shared" si="0"/>
        <v>3.3097954736169832E-2</v>
      </c>
      <c r="AG68" s="96"/>
      <c r="AH68" s="96"/>
      <c r="AI68" s="96"/>
      <c r="AJ68" s="96">
        <f t="shared" si="1"/>
        <v>3.3097954736169832E-2</v>
      </c>
      <c r="AK68" s="96">
        <f t="shared" si="2"/>
        <v>3.3097954736169832E-2</v>
      </c>
      <c r="AL68" s="96">
        <f t="shared" si="3"/>
        <v>3.3097954736169832E-2</v>
      </c>
      <c r="AM68" s="96">
        <f t="shared" si="4"/>
        <v>3.3097954736169832E-2</v>
      </c>
      <c r="AN68" s="96"/>
      <c r="AO68" s="112"/>
      <c r="AP68" s="111"/>
      <c r="AQ68" s="96"/>
      <c r="AR68" s="96"/>
      <c r="AS68" s="96">
        <f t="shared" si="5"/>
        <v>2.43758081873513E-2</v>
      </c>
      <c r="AT68" s="96"/>
      <c r="AU68" s="96"/>
      <c r="AV68" s="96"/>
      <c r="AW68" s="96">
        <f t="shared" si="6"/>
        <v>2.43758081873513E-2</v>
      </c>
      <c r="AX68" s="96">
        <f t="shared" si="7"/>
        <v>2.43758081873513E-2</v>
      </c>
      <c r="AY68" s="96">
        <f t="shared" si="8"/>
        <v>2.43758081873513E-2</v>
      </c>
      <c r="AZ68" s="96">
        <f t="shared" si="9"/>
        <v>2.43758081873513E-2</v>
      </c>
      <c r="BA68" s="96"/>
      <c r="BB68" s="97"/>
      <c r="BC68" s="90"/>
      <c r="BD68" s="92"/>
      <c r="BE68" s="91"/>
    </row>
    <row r="69" spans="2:57" ht="15" customHeight="1" x14ac:dyDescent="0.2">
      <c r="B69" s="103">
        <v>2012</v>
      </c>
      <c r="C69" s="105"/>
      <c r="D69" s="95"/>
      <c r="E69" s="95"/>
      <c r="F69" s="130">
        <v>2088.2869999999998</v>
      </c>
      <c r="G69" s="130"/>
      <c r="H69" s="130"/>
      <c r="I69" s="130"/>
      <c r="J69" s="130">
        <v>2088.2869999999998</v>
      </c>
      <c r="K69" s="130">
        <v>2088.2869999999998</v>
      </c>
      <c r="L69" s="130">
        <v>2088.2869999999998</v>
      </c>
      <c r="M69" s="130">
        <v>2088.2869999999998</v>
      </c>
      <c r="N69" s="130"/>
      <c r="O69" s="130"/>
      <c r="P69" s="106"/>
      <c r="Q69" s="95"/>
      <c r="R69" s="95"/>
      <c r="S69" s="130">
        <v>2280.1350000000002</v>
      </c>
      <c r="T69" s="130"/>
      <c r="U69" s="130"/>
      <c r="V69" s="130"/>
      <c r="W69" s="130">
        <v>2280.1350000000002</v>
      </c>
      <c r="X69" s="130">
        <v>2280.1350000000002</v>
      </c>
      <c r="Y69" s="130">
        <v>2280.1350000000002</v>
      </c>
      <c r="Z69" s="130">
        <v>2280.1350000000002</v>
      </c>
      <c r="AA69" s="130"/>
      <c r="AB69" s="130"/>
      <c r="AC69" s="111"/>
      <c r="AD69" s="96"/>
      <c r="AE69" s="96"/>
      <c r="AF69" s="96">
        <f t="shared" si="0"/>
        <v>1.2679055408917117E-2</v>
      </c>
      <c r="AG69" s="96"/>
      <c r="AH69" s="96"/>
      <c r="AI69" s="96"/>
      <c r="AJ69" s="96">
        <f t="shared" si="1"/>
        <v>1.2679055408917117E-2</v>
      </c>
      <c r="AK69" s="96">
        <f t="shared" si="2"/>
        <v>1.2679055408917117E-2</v>
      </c>
      <c r="AL69" s="96">
        <f t="shared" si="3"/>
        <v>1.2679055408917117E-2</v>
      </c>
      <c r="AM69" s="96">
        <f t="shared" si="4"/>
        <v>1.2679055408917117E-2</v>
      </c>
      <c r="AN69" s="96"/>
      <c r="AO69" s="112"/>
      <c r="AP69" s="111"/>
      <c r="AQ69" s="96"/>
      <c r="AR69" s="96"/>
      <c r="AS69" s="96">
        <f t="shared" si="5"/>
        <v>1.8383524074112589E-3</v>
      </c>
      <c r="AT69" s="96"/>
      <c r="AU69" s="96"/>
      <c r="AV69" s="96"/>
      <c r="AW69" s="96">
        <f t="shared" si="6"/>
        <v>1.8383524074112589E-3</v>
      </c>
      <c r="AX69" s="96">
        <f t="shared" si="7"/>
        <v>1.8383524074112589E-3</v>
      </c>
      <c r="AY69" s="96">
        <f t="shared" si="8"/>
        <v>1.8383524074112589E-3</v>
      </c>
      <c r="AZ69" s="96">
        <f t="shared" si="9"/>
        <v>1.8383524074112589E-3</v>
      </c>
      <c r="BA69" s="96"/>
      <c r="BB69" s="97"/>
      <c r="BC69" s="90"/>
      <c r="BD69" s="92"/>
      <c r="BE69" s="91"/>
    </row>
    <row r="70" spans="2:57" ht="15" customHeight="1" x14ac:dyDescent="0.2">
      <c r="B70" s="103">
        <v>2013</v>
      </c>
      <c r="C70" s="105"/>
      <c r="D70" s="95"/>
      <c r="E70" s="95"/>
      <c r="F70" s="130">
        <v>2120.3519999999999</v>
      </c>
      <c r="G70" s="130"/>
      <c r="H70" s="130"/>
      <c r="I70" s="130"/>
      <c r="J70" s="130">
        <v>2120.3519999999999</v>
      </c>
      <c r="K70" s="130">
        <v>2120.3519999999999</v>
      </c>
      <c r="L70" s="130">
        <v>2120.3519999999999</v>
      </c>
      <c r="M70" s="130">
        <v>2120.3519999999999</v>
      </c>
      <c r="N70" s="130"/>
      <c r="O70" s="130"/>
      <c r="P70" s="106"/>
      <c r="Q70" s="95"/>
      <c r="R70" s="95"/>
      <c r="S70" s="130">
        <v>2297.96</v>
      </c>
      <c r="T70" s="130"/>
      <c r="U70" s="130"/>
      <c r="V70" s="130"/>
      <c r="W70" s="130">
        <v>2297.96</v>
      </c>
      <c r="X70" s="130">
        <v>2297.96</v>
      </c>
      <c r="Y70" s="130">
        <v>2297.96</v>
      </c>
      <c r="Z70" s="130">
        <v>2297.96</v>
      </c>
      <c r="AA70" s="130"/>
      <c r="AB70" s="130"/>
      <c r="AC70" s="111"/>
      <c r="AD70" s="96"/>
      <c r="AE70" s="96"/>
      <c r="AF70" s="96">
        <f t="shared" si="0"/>
        <v>1.5354690231754509E-2</v>
      </c>
      <c r="AG70" s="96"/>
      <c r="AH70" s="96"/>
      <c r="AI70" s="96"/>
      <c r="AJ70" s="96">
        <f t="shared" si="1"/>
        <v>1.5354690231754509E-2</v>
      </c>
      <c r="AK70" s="96">
        <f t="shared" si="2"/>
        <v>1.5354690231754509E-2</v>
      </c>
      <c r="AL70" s="96">
        <f t="shared" si="3"/>
        <v>1.5354690231754509E-2</v>
      </c>
      <c r="AM70" s="96">
        <f t="shared" si="4"/>
        <v>1.5354690231754509E-2</v>
      </c>
      <c r="AN70" s="96"/>
      <c r="AO70" s="112"/>
      <c r="AP70" s="111"/>
      <c r="AQ70" s="96"/>
      <c r="AR70" s="96"/>
      <c r="AS70" s="96">
        <f t="shared" si="5"/>
        <v>7.8175195766916339E-3</v>
      </c>
      <c r="AT70" s="96"/>
      <c r="AU70" s="96"/>
      <c r="AV70" s="96"/>
      <c r="AW70" s="96">
        <f t="shared" si="6"/>
        <v>7.8175195766916339E-3</v>
      </c>
      <c r="AX70" s="96">
        <f t="shared" si="7"/>
        <v>7.8175195766916339E-3</v>
      </c>
      <c r="AY70" s="96">
        <f t="shared" si="8"/>
        <v>7.8175195766916339E-3</v>
      </c>
      <c r="AZ70" s="96">
        <f t="shared" si="9"/>
        <v>7.8175195766916339E-3</v>
      </c>
      <c r="BA70" s="96"/>
      <c r="BB70" s="97"/>
      <c r="BC70" s="90"/>
      <c r="BD70" s="92"/>
      <c r="BE70" s="91"/>
    </row>
    <row r="71" spans="2:57" ht="15" customHeight="1" x14ac:dyDescent="0.2">
      <c r="B71" s="103">
        <v>2014</v>
      </c>
      <c r="C71" s="105"/>
      <c r="D71" s="95"/>
      <c r="E71" s="95"/>
      <c r="F71" s="130">
        <v>2153.7330000000002</v>
      </c>
      <c r="G71" s="130"/>
      <c r="H71" s="130"/>
      <c r="I71" s="130"/>
      <c r="J71" s="130">
        <v>2153.7330000000002</v>
      </c>
      <c r="K71" s="130">
        <v>2153.7330000000002</v>
      </c>
      <c r="L71" s="130">
        <v>2153.7330000000002</v>
      </c>
      <c r="M71" s="130">
        <v>2153.7330000000002</v>
      </c>
      <c r="N71" s="130"/>
      <c r="O71" s="130"/>
      <c r="P71" s="106"/>
      <c r="Q71" s="95"/>
      <c r="R71" s="95"/>
      <c r="S71" s="130">
        <v>2320.89</v>
      </c>
      <c r="T71" s="130"/>
      <c r="U71" s="130"/>
      <c r="V71" s="130"/>
      <c r="W71" s="130">
        <v>2320.89</v>
      </c>
      <c r="X71" s="130">
        <v>2320.89</v>
      </c>
      <c r="Y71" s="130">
        <v>2320.89</v>
      </c>
      <c r="Z71" s="130">
        <v>2320.89</v>
      </c>
      <c r="AA71" s="130"/>
      <c r="AB71" s="130"/>
      <c r="AC71" s="111"/>
      <c r="AD71" s="96"/>
      <c r="AE71" s="96"/>
      <c r="AF71" s="96">
        <f t="shared" ref="AF71:AF126" si="10">F71/F70-1</f>
        <v>1.5743140761534047E-2</v>
      </c>
      <c r="AG71" s="96"/>
      <c r="AH71" s="96"/>
      <c r="AI71" s="96"/>
      <c r="AJ71" s="96">
        <f t="shared" ref="AJ71:AJ126" si="11">J71/J70-1</f>
        <v>1.5743140761534047E-2</v>
      </c>
      <c r="AK71" s="96">
        <f t="shared" ref="AK71:AK126" si="12">K71/K70-1</f>
        <v>1.5743140761534047E-2</v>
      </c>
      <c r="AL71" s="96">
        <f t="shared" ref="AL71:AL126" si="13">L71/L70-1</f>
        <v>1.5743140761534047E-2</v>
      </c>
      <c r="AM71" s="96">
        <f t="shared" ref="AM71:AM126" si="14">M71/M70-1</f>
        <v>1.5743140761534047E-2</v>
      </c>
      <c r="AN71" s="96"/>
      <c r="AO71" s="112"/>
      <c r="AP71" s="111"/>
      <c r="AQ71" s="96"/>
      <c r="AR71" s="96"/>
      <c r="AS71" s="96">
        <f t="shared" ref="AS71:AS126" si="15">S71/S70-1</f>
        <v>9.9784156382181077E-3</v>
      </c>
      <c r="AT71" s="96"/>
      <c r="AU71" s="96"/>
      <c r="AV71" s="96"/>
      <c r="AW71" s="96">
        <f t="shared" ref="AW71:AW126" si="16">W71/W70-1</f>
        <v>9.9784156382181077E-3</v>
      </c>
      <c r="AX71" s="96">
        <f t="shared" ref="AX71:AX126" si="17">X71/X70-1</f>
        <v>9.9784156382181077E-3</v>
      </c>
      <c r="AY71" s="96">
        <f t="shared" ref="AY71:AY126" si="18">Y71/Y70-1</f>
        <v>9.9784156382181077E-3</v>
      </c>
      <c r="AZ71" s="96">
        <f t="shared" ref="AZ71:AZ126" si="19">Z71/Z70-1</f>
        <v>9.9784156382181077E-3</v>
      </c>
      <c r="BA71" s="96"/>
      <c r="BB71" s="97"/>
      <c r="BC71" s="90"/>
      <c r="BD71" s="92"/>
      <c r="BE71" s="91"/>
    </row>
    <row r="72" spans="2:57" ht="15" customHeight="1" x14ac:dyDescent="0.2">
      <c r="B72" s="103">
        <v>2015</v>
      </c>
      <c r="C72" s="105"/>
      <c r="D72" s="95"/>
      <c r="E72" s="95"/>
      <c r="F72" s="130">
        <v>2201.402</v>
      </c>
      <c r="G72" s="130"/>
      <c r="H72" s="130"/>
      <c r="I72" s="130"/>
      <c r="J72" s="130">
        <v>2201.402</v>
      </c>
      <c r="K72" s="130">
        <v>2201.402</v>
      </c>
      <c r="L72" s="130">
        <v>2201.402</v>
      </c>
      <c r="M72" s="130">
        <v>2201.402</v>
      </c>
      <c r="N72" s="130"/>
      <c r="O72" s="130"/>
      <c r="P72" s="106"/>
      <c r="Q72" s="95"/>
      <c r="R72" s="95"/>
      <c r="S72" s="130">
        <v>2345.6480000000001</v>
      </c>
      <c r="T72" s="130"/>
      <c r="U72" s="130"/>
      <c r="V72" s="130"/>
      <c r="W72" s="130">
        <v>2345.6480000000001</v>
      </c>
      <c r="X72" s="130">
        <v>2345.6480000000001</v>
      </c>
      <c r="Y72" s="130">
        <v>2345.6480000000001</v>
      </c>
      <c r="Z72" s="130">
        <v>2345.6480000000001</v>
      </c>
      <c r="AA72" s="130"/>
      <c r="AB72" s="130"/>
      <c r="AC72" s="111"/>
      <c r="AD72" s="96"/>
      <c r="AE72" s="96"/>
      <c r="AF72" s="96">
        <f t="shared" si="10"/>
        <v>2.2133198497678253E-2</v>
      </c>
      <c r="AG72" s="96"/>
      <c r="AH72" s="96"/>
      <c r="AI72" s="96"/>
      <c r="AJ72" s="96">
        <f t="shared" si="11"/>
        <v>2.2133198497678253E-2</v>
      </c>
      <c r="AK72" s="96">
        <f t="shared" si="12"/>
        <v>2.2133198497678253E-2</v>
      </c>
      <c r="AL72" s="96">
        <f t="shared" si="13"/>
        <v>2.2133198497678253E-2</v>
      </c>
      <c r="AM72" s="96">
        <f t="shared" si="14"/>
        <v>2.2133198497678253E-2</v>
      </c>
      <c r="AN72" s="96"/>
      <c r="AO72" s="112"/>
      <c r="AP72" s="111"/>
      <c r="AQ72" s="96"/>
      <c r="AR72" s="96"/>
      <c r="AS72" s="96">
        <f t="shared" si="15"/>
        <v>1.06674594659808E-2</v>
      </c>
      <c r="AT72" s="96"/>
      <c r="AU72" s="96"/>
      <c r="AV72" s="96"/>
      <c r="AW72" s="96">
        <f t="shared" si="16"/>
        <v>1.06674594659808E-2</v>
      </c>
      <c r="AX72" s="96">
        <f t="shared" si="17"/>
        <v>1.06674594659808E-2</v>
      </c>
      <c r="AY72" s="96">
        <f t="shared" si="18"/>
        <v>1.06674594659808E-2</v>
      </c>
      <c r="AZ72" s="96">
        <f t="shared" si="19"/>
        <v>1.06674594659808E-2</v>
      </c>
      <c r="BA72" s="96"/>
      <c r="BB72" s="97"/>
      <c r="BC72" s="90"/>
      <c r="BD72" s="92"/>
      <c r="BE72" s="91"/>
    </row>
    <row r="73" spans="2:57" ht="15" customHeight="1" x14ac:dyDescent="0.2">
      <c r="B73" s="165">
        <v>2016</v>
      </c>
      <c r="C73" s="166"/>
      <c r="D73" s="95"/>
      <c r="E73" s="95"/>
      <c r="F73" s="130">
        <v>2231.819</v>
      </c>
      <c r="G73" s="130"/>
      <c r="H73" s="130"/>
      <c r="I73" s="130"/>
      <c r="J73" s="130">
        <v>2231.819</v>
      </c>
      <c r="K73" s="130">
        <v>2231.819</v>
      </c>
      <c r="L73" s="130">
        <v>2231.819</v>
      </c>
      <c r="M73" s="130">
        <v>2231.819</v>
      </c>
      <c r="N73" s="130"/>
      <c r="O73" s="130"/>
      <c r="P73" s="166"/>
      <c r="Q73" s="95"/>
      <c r="R73" s="95"/>
      <c r="S73" s="130">
        <v>2365.8209999999999</v>
      </c>
      <c r="T73" s="130"/>
      <c r="U73" s="130"/>
      <c r="V73" s="130"/>
      <c r="W73" s="130">
        <v>2365.8209999999999</v>
      </c>
      <c r="X73" s="130">
        <v>2365.8209999999999</v>
      </c>
      <c r="Y73" s="130">
        <v>2365.8209999999999</v>
      </c>
      <c r="Z73" s="130">
        <v>2365.8209999999999</v>
      </c>
      <c r="AA73" s="130"/>
      <c r="AB73" s="130"/>
      <c r="AC73" s="169"/>
      <c r="AD73" s="170"/>
      <c r="AE73" s="170"/>
      <c r="AF73" s="170">
        <f t="shared" si="10"/>
        <v>1.3817103827469923E-2</v>
      </c>
      <c r="AG73" s="170"/>
      <c r="AH73" s="170"/>
      <c r="AI73" s="170"/>
      <c r="AJ73" s="170">
        <f t="shared" si="11"/>
        <v>1.3817103827469923E-2</v>
      </c>
      <c r="AK73" s="170">
        <f t="shared" si="12"/>
        <v>1.3817103827469923E-2</v>
      </c>
      <c r="AL73" s="170">
        <f t="shared" si="13"/>
        <v>1.3817103827469923E-2</v>
      </c>
      <c r="AM73" s="170">
        <f t="shared" si="14"/>
        <v>1.3817103827469923E-2</v>
      </c>
      <c r="AN73" s="170"/>
      <c r="AO73" s="171"/>
      <c r="AP73" s="169"/>
      <c r="AQ73" s="170"/>
      <c r="AR73" s="170"/>
      <c r="AS73" s="170">
        <f t="shared" si="15"/>
        <v>8.6001821245129673E-3</v>
      </c>
      <c r="AT73" s="170"/>
      <c r="AU73" s="170"/>
      <c r="AV73" s="170"/>
      <c r="AW73" s="170">
        <f t="shared" si="16"/>
        <v>8.6001821245129673E-3</v>
      </c>
      <c r="AX73" s="170">
        <f t="shared" si="17"/>
        <v>8.6001821245129673E-3</v>
      </c>
      <c r="AY73" s="170">
        <f t="shared" si="18"/>
        <v>8.6001821245129673E-3</v>
      </c>
      <c r="AZ73" s="170">
        <f t="shared" si="19"/>
        <v>8.6001821245129673E-3</v>
      </c>
      <c r="BA73" s="170"/>
      <c r="BB73" s="172"/>
      <c r="BC73" s="93"/>
      <c r="BD73" s="92"/>
      <c r="BE73" s="91"/>
    </row>
    <row r="74" spans="2:57" ht="15" customHeight="1" x14ac:dyDescent="0.2">
      <c r="B74" s="165">
        <v>2017</v>
      </c>
      <c r="C74" s="166"/>
      <c r="D74" s="95"/>
      <c r="E74" s="95"/>
      <c r="F74" s="130">
        <v>2291.681</v>
      </c>
      <c r="G74" s="130"/>
      <c r="H74" s="130"/>
      <c r="I74" s="130"/>
      <c r="J74" s="130">
        <v>2291.681</v>
      </c>
      <c r="K74" s="130">
        <v>2291.681</v>
      </c>
      <c r="L74" s="130">
        <v>2291.681</v>
      </c>
      <c r="M74" s="130">
        <v>2291.681</v>
      </c>
      <c r="N74" s="130"/>
      <c r="O74" s="130"/>
      <c r="P74" s="166"/>
      <c r="Q74" s="95"/>
      <c r="R74" s="95"/>
      <c r="S74" s="130">
        <v>2415.116</v>
      </c>
      <c r="T74" s="130"/>
      <c r="U74" s="130"/>
      <c r="V74" s="130"/>
      <c r="W74" s="130">
        <v>2415.116</v>
      </c>
      <c r="X74" s="130">
        <v>2415.116</v>
      </c>
      <c r="Y74" s="130">
        <v>2415.116</v>
      </c>
      <c r="Z74" s="130">
        <v>2415.116</v>
      </c>
      <c r="AA74" s="130"/>
      <c r="AB74" s="130"/>
      <c r="AC74" s="169"/>
      <c r="AD74" s="170"/>
      <c r="AE74" s="170"/>
      <c r="AF74" s="170">
        <f t="shared" si="10"/>
        <v>2.6822067560138274E-2</v>
      </c>
      <c r="AG74" s="170"/>
      <c r="AH74" s="170"/>
      <c r="AI74" s="170"/>
      <c r="AJ74" s="170">
        <f t="shared" si="11"/>
        <v>2.6822067560138274E-2</v>
      </c>
      <c r="AK74" s="170">
        <f t="shared" si="12"/>
        <v>2.6822067560138274E-2</v>
      </c>
      <c r="AL74" s="170">
        <f t="shared" si="13"/>
        <v>2.6822067560138274E-2</v>
      </c>
      <c r="AM74" s="170">
        <f t="shared" si="14"/>
        <v>2.6822067560138274E-2</v>
      </c>
      <c r="AN74" s="170"/>
      <c r="AO74" s="171"/>
      <c r="AP74" s="169"/>
      <c r="AQ74" s="170"/>
      <c r="AR74" s="170"/>
      <c r="AS74" s="170">
        <f t="shared" si="15"/>
        <v>2.0836318554954047E-2</v>
      </c>
      <c r="AT74" s="170"/>
      <c r="AU74" s="170"/>
      <c r="AV74" s="170"/>
      <c r="AW74" s="170">
        <f t="shared" si="16"/>
        <v>2.0836318554954047E-2</v>
      </c>
      <c r="AX74" s="170">
        <f t="shared" si="17"/>
        <v>2.0836318554954047E-2</v>
      </c>
      <c r="AY74" s="170">
        <f t="shared" si="18"/>
        <v>2.0836318554954047E-2</v>
      </c>
      <c r="AZ74" s="170">
        <f t="shared" si="19"/>
        <v>2.0836318554954047E-2</v>
      </c>
      <c r="BA74" s="170"/>
      <c r="BB74" s="172"/>
      <c r="BC74" s="93"/>
      <c r="BD74" s="92"/>
      <c r="BE74" s="91"/>
    </row>
    <row r="75" spans="2:57" ht="15" customHeight="1" x14ac:dyDescent="0.2">
      <c r="B75" s="165">
        <v>2018</v>
      </c>
      <c r="C75" s="166"/>
      <c r="D75" s="95"/>
      <c r="E75" s="95"/>
      <c r="F75" s="130">
        <v>2355.3629999999998</v>
      </c>
      <c r="G75" s="130"/>
      <c r="H75" s="130"/>
      <c r="I75" s="130"/>
      <c r="J75" s="130">
        <v>2355.3629999999998</v>
      </c>
      <c r="K75" s="130">
        <v>2355.3629999999998</v>
      </c>
      <c r="L75" s="130">
        <v>2355.3629999999998</v>
      </c>
      <c r="M75" s="130">
        <v>2355.3629999999998</v>
      </c>
      <c r="N75" s="130"/>
      <c r="O75" s="130"/>
      <c r="P75" s="166"/>
      <c r="Q75" s="95"/>
      <c r="R75" s="95"/>
      <c r="S75" s="130">
        <v>2454.866</v>
      </c>
      <c r="T75" s="130"/>
      <c r="U75" s="130"/>
      <c r="V75" s="130"/>
      <c r="W75" s="130">
        <v>2454.866</v>
      </c>
      <c r="X75" s="130">
        <v>2454.866</v>
      </c>
      <c r="Y75" s="130">
        <v>2454.866</v>
      </c>
      <c r="Z75" s="130">
        <v>2454.866</v>
      </c>
      <c r="AA75" s="130"/>
      <c r="AB75" s="130"/>
      <c r="AC75" s="169"/>
      <c r="AD75" s="170"/>
      <c r="AE75" s="170"/>
      <c r="AF75" s="170">
        <f t="shared" si="10"/>
        <v>2.7788335287502797E-2</v>
      </c>
      <c r="AG75" s="170"/>
      <c r="AH75" s="170"/>
      <c r="AI75" s="170"/>
      <c r="AJ75" s="170">
        <f t="shared" si="11"/>
        <v>2.7788335287502797E-2</v>
      </c>
      <c r="AK75" s="170">
        <f t="shared" si="12"/>
        <v>2.7788335287502797E-2</v>
      </c>
      <c r="AL75" s="170">
        <f t="shared" si="13"/>
        <v>2.7788335287502797E-2</v>
      </c>
      <c r="AM75" s="170">
        <f t="shared" si="14"/>
        <v>2.7788335287502797E-2</v>
      </c>
      <c r="AN75" s="170"/>
      <c r="AO75" s="171"/>
      <c r="AP75" s="169"/>
      <c r="AQ75" s="170"/>
      <c r="AR75" s="170"/>
      <c r="AS75" s="170">
        <f t="shared" si="15"/>
        <v>1.6458836759807749E-2</v>
      </c>
      <c r="AT75" s="170"/>
      <c r="AU75" s="170"/>
      <c r="AV75" s="170"/>
      <c r="AW75" s="170">
        <f t="shared" si="16"/>
        <v>1.6458836759807749E-2</v>
      </c>
      <c r="AX75" s="170">
        <f t="shared" si="17"/>
        <v>1.6458836759807749E-2</v>
      </c>
      <c r="AY75" s="170">
        <f t="shared" si="18"/>
        <v>1.6458836759807749E-2</v>
      </c>
      <c r="AZ75" s="170">
        <f t="shared" si="19"/>
        <v>1.6458836759807749E-2</v>
      </c>
      <c r="BA75" s="170"/>
      <c r="BB75" s="172"/>
      <c r="BC75" s="93"/>
      <c r="BD75" s="92"/>
      <c r="BE75" s="91"/>
    </row>
    <row r="76" spans="2:57" ht="15" customHeight="1" x14ac:dyDescent="0.2">
      <c r="B76" s="165">
        <v>2019</v>
      </c>
      <c r="C76" s="166"/>
      <c r="D76" s="167"/>
      <c r="E76" s="167"/>
      <c r="F76" s="168">
        <v>2432.2069999999999</v>
      </c>
      <c r="G76" s="168"/>
      <c r="H76" s="168"/>
      <c r="I76" s="168"/>
      <c r="J76" s="168">
        <v>2432.2069999999999</v>
      </c>
      <c r="K76" s="168">
        <v>2432.2069999999999</v>
      </c>
      <c r="L76" s="168">
        <v>2432.2069999999999</v>
      </c>
      <c r="M76" s="168">
        <v>2432.2069999999999</v>
      </c>
      <c r="N76" s="168"/>
      <c r="O76" s="168"/>
      <c r="P76" s="166"/>
      <c r="Q76" s="95"/>
      <c r="R76" s="95"/>
      <c r="S76" s="130">
        <v>2504.6370000000002</v>
      </c>
      <c r="T76" s="130"/>
      <c r="U76" s="130"/>
      <c r="V76" s="130"/>
      <c r="W76" s="130">
        <v>2504.6370000000002</v>
      </c>
      <c r="X76" s="130">
        <v>2504.6370000000002</v>
      </c>
      <c r="Y76" s="130">
        <v>2504.6370000000002</v>
      </c>
      <c r="Z76" s="130">
        <v>2504.6370000000002</v>
      </c>
      <c r="AA76" s="130"/>
      <c r="AB76" s="130"/>
      <c r="AC76" s="169"/>
      <c r="AD76" s="170"/>
      <c r="AE76" s="170"/>
      <c r="AF76" s="170">
        <f t="shared" si="10"/>
        <v>3.2625119779838618E-2</v>
      </c>
      <c r="AG76" s="170"/>
      <c r="AH76" s="170"/>
      <c r="AI76" s="170"/>
      <c r="AJ76" s="170">
        <f t="shared" si="11"/>
        <v>3.2625119779838618E-2</v>
      </c>
      <c r="AK76" s="170">
        <f t="shared" si="12"/>
        <v>3.2625119779838618E-2</v>
      </c>
      <c r="AL76" s="170">
        <f t="shared" si="13"/>
        <v>3.2625119779838618E-2</v>
      </c>
      <c r="AM76" s="170">
        <f t="shared" si="14"/>
        <v>3.2625119779838618E-2</v>
      </c>
      <c r="AN76" s="170"/>
      <c r="AO76" s="171"/>
      <c r="AP76" s="169"/>
      <c r="AQ76" s="170"/>
      <c r="AR76" s="170"/>
      <c r="AS76" s="170">
        <f t="shared" si="15"/>
        <v>2.0274426384169209E-2</v>
      </c>
      <c r="AT76" s="170"/>
      <c r="AU76" s="170"/>
      <c r="AV76" s="170"/>
      <c r="AW76" s="170">
        <f t="shared" si="16"/>
        <v>2.0274426384169209E-2</v>
      </c>
      <c r="AX76" s="170">
        <f t="shared" si="17"/>
        <v>2.0274426384169209E-2</v>
      </c>
      <c r="AY76" s="170">
        <f t="shared" si="18"/>
        <v>2.0274426384169209E-2</v>
      </c>
      <c r="AZ76" s="170">
        <f t="shared" si="19"/>
        <v>2.0274426384169209E-2</v>
      </c>
      <c r="BA76" s="170"/>
      <c r="BB76" s="172"/>
      <c r="BC76" s="93"/>
      <c r="BD76" s="92"/>
      <c r="BE76" s="91"/>
    </row>
    <row r="77" spans="2:57" ht="15" customHeight="1" x14ac:dyDescent="0.2">
      <c r="B77" s="165">
        <v>2020</v>
      </c>
      <c r="C77" s="166"/>
      <c r="D77" s="167"/>
      <c r="E77" s="167"/>
      <c r="F77" s="168">
        <v>2318.2759999999998</v>
      </c>
      <c r="G77" s="168"/>
      <c r="H77" s="168"/>
      <c r="I77" s="168"/>
      <c r="J77" s="168">
        <v>2318.2759999999998</v>
      </c>
      <c r="K77" s="168">
        <v>2318.2759999999998</v>
      </c>
      <c r="L77" s="168">
        <v>2318.2759999999998</v>
      </c>
      <c r="M77" s="168">
        <v>2318.2759999999998</v>
      </c>
      <c r="N77" s="168"/>
      <c r="O77" s="168"/>
      <c r="P77" s="166"/>
      <c r="Q77" s="167"/>
      <c r="R77" s="167"/>
      <c r="S77" s="167">
        <v>2318.2759999999998</v>
      </c>
      <c r="T77" s="167"/>
      <c r="U77" s="167"/>
      <c r="V77" s="167"/>
      <c r="W77" s="167">
        <v>2318.2759999999998</v>
      </c>
      <c r="X77" s="167">
        <v>2318.2759999999998</v>
      </c>
      <c r="Y77" s="167">
        <v>2318.2759999999998</v>
      </c>
      <c r="Z77" s="167">
        <v>2318.2759999999998</v>
      </c>
      <c r="AA77" s="167"/>
      <c r="AB77" s="167"/>
      <c r="AC77" s="169"/>
      <c r="AD77" s="170"/>
      <c r="AE77" s="170"/>
      <c r="AF77" s="170">
        <f t="shared" si="10"/>
        <v>-4.68426412718983E-2</v>
      </c>
      <c r="AG77" s="170"/>
      <c r="AH77" s="170"/>
      <c r="AI77" s="170"/>
      <c r="AJ77" s="170">
        <f t="shared" si="11"/>
        <v>-4.68426412718983E-2</v>
      </c>
      <c r="AK77" s="170">
        <f t="shared" si="12"/>
        <v>-4.68426412718983E-2</v>
      </c>
      <c r="AL77" s="170">
        <f t="shared" si="13"/>
        <v>-4.68426412718983E-2</v>
      </c>
      <c r="AM77" s="170">
        <f t="shared" si="14"/>
        <v>-4.68426412718983E-2</v>
      </c>
      <c r="AN77" s="170"/>
      <c r="AO77" s="171"/>
      <c r="AP77" s="169"/>
      <c r="AQ77" s="170"/>
      <c r="AR77" s="170"/>
      <c r="AS77" s="170">
        <f t="shared" si="15"/>
        <v>-7.4406391025925278E-2</v>
      </c>
      <c r="AT77" s="170"/>
      <c r="AU77" s="170"/>
      <c r="AV77" s="170"/>
      <c r="AW77" s="170">
        <f t="shared" si="16"/>
        <v>-7.4406391025925278E-2</v>
      </c>
      <c r="AX77" s="170">
        <f t="shared" si="17"/>
        <v>-7.4406391025925278E-2</v>
      </c>
      <c r="AY77" s="170">
        <f t="shared" si="18"/>
        <v>-7.4406391025925278E-2</v>
      </c>
      <c r="AZ77" s="170">
        <f t="shared" si="19"/>
        <v>-7.4406391025925278E-2</v>
      </c>
      <c r="BA77" s="170"/>
      <c r="BB77" s="172"/>
      <c r="BC77" s="93"/>
      <c r="BD77" s="92"/>
      <c r="BE77" s="91"/>
    </row>
    <row r="78" spans="2:57" ht="15" customHeight="1" x14ac:dyDescent="0.2">
      <c r="B78" s="165">
        <v>2021</v>
      </c>
      <c r="C78" s="166"/>
      <c r="D78" s="167"/>
      <c r="E78" s="167"/>
      <c r="F78" s="168">
        <v>2508.1019999999999</v>
      </c>
      <c r="G78" s="168"/>
      <c r="H78" s="168"/>
      <c r="I78" s="168"/>
      <c r="J78" s="168">
        <v>2508.1019999999999</v>
      </c>
      <c r="K78" s="168">
        <v>2508.1019999999999</v>
      </c>
      <c r="L78" s="168">
        <v>2508.1019999999999</v>
      </c>
      <c r="M78" s="168">
        <v>2508.1019999999999</v>
      </c>
      <c r="N78" s="168"/>
      <c r="O78" s="168"/>
      <c r="P78" s="166"/>
      <c r="Q78" s="167"/>
      <c r="R78" s="167"/>
      <c r="S78" s="167">
        <v>2477.828</v>
      </c>
      <c r="T78" s="167"/>
      <c r="U78" s="167"/>
      <c r="V78" s="167"/>
      <c r="W78" s="167">
        <v>2477.828</v>
      </c>
      <c r="X78" s="167">
        <v>2477.828</v>
      </c>
      <c r="Y78" s="167">
        <v>2477.828</v>
      </c>
      <c r="Z78" s="167">
        <v>2477.828</v>
      </c>
      <c r="AA78" s="167"/>
      <c r="AB78" s="167"/>
      <c r="AC78" s="169"/>
      <c r="AD78" s="170"/>
      <c r="AE78" s="170"/>
      <c r="AF78" s="170">
        <f t="shared" si="10"/>
        <v>8.188239881705206E-2</v>
      </c>
      <c r="AG78" s="170"/>
      <c r="AH78" s="170"/>
      <c r="AI78" s="170"/>
      <c r="AJ78" s="170">
        <f t="shared" si="11"/>
        <v>8.188239881705206E-2</v>
      </c>
      <c r="AK78" s="170">
        <f t="shared" si="12"/>
        <v>8.188239881705206E-2</v>
      </c>
      <c r="AL78" s="170">
        <f t="shared" si="13"/>
        <v>8.188239881705206E-2</v>
      </c>
      <c r="AM78" s="170">
        <f t="shared" si="14"/>
        <v>8.188239881705206E-2</v>
      </c>
      <c r="AN78" s="170"/>
      <c r="AO78" s="171"/>
      <c r="AP78" s="169"/>
      <c r="AQ78" s="170"/>
      <c r="AR78" s="170"/>
      <c r="AS78" s="170">
        <f t="shared" si="15"/>
        <v>6.882355681549579E-2</v>
      </c>
      <c r="AT78" s="170"/>
      <c r="AU78" s="170"/>
      <c r="AV78" s="170"/>
      <c r="AW78" s="170">
        <f t="shared" si="16"/>
        <v>6.882355681549579E-2</v>
      </c>
      <c r="AX78" s="170">
        <f t="shared" si="17"/>
        <v>6.882355681549579E-2</v>
      </c>
      <c r="AY78" s="170">
        <f t="shared" si="18"/>
        <v>6.882355681549579E-2</v>
      </c>
      <c r="AZ78" s="170">
        <f t="shared" si="19"/>
        <v>6.882355681549579E-2</v>
      </c>
      <c r="BA78" s="170"/>
      <c r="BB78" s="172"/>
      <c r="BC78" s="93"/>
      <c r="BD78" s="92"/>
      <c r="BE78" s="91"/>
    </row>
    <row r="79" spans="2:57" s="282" customFormat="1" ht="15" customHeight="1" x14ac:dyDescent="0.2">
      <c r="B79" s="165">
        <v>2022</v>
      </c>
      <c r="C79" s="166"/>
      <c r="D79" s="167"/>
      <c r="E79" s="167"/>
      <c r="F79" s="168">
        <v>2653.9969999999998</v>
      </c>
      <c r="G79" s="168"/>
      <c r="H79" s="168"/>
      <c r="I79" s="168"/>
      <c r="J79" s="168">
        <v>2653.9969999999998</v>
      </c>
      <c r="K79" s="168">
        <v>2653.9969999999998</v>
      </c>
      <c r="L79" s="168">
        <v>2653.9969999999998</v>
      </c>
      <c r="M79" s="168">
        <v>2653.9969999999998</v>
      </c>
      <c r="N79" s="168"/>
      <c r="O79" s="168"/>
      <c r="P79" s="166"/>
      <c r="Q79" s="167"/>
      <c r="R79" s="167"/>
      <c r="S79" s="167">
        <v>2545.145</v>
      </c>
      <c r="T79" s="167"/>
      <c r="U79" s="167"/>
      <c r="V79" s="167"/>
      <c r="W79" s="167">
        <v>2545.145</v>
      </c>
      <c r="X79" s="167">
        <v>2545.145</v>
      </c>
      <c r="Y79" s="167">
        <v>2545.145</v>
      </c>
      <c r="Z79" s="167">
        <v>2545.145</v>
      </c>
      <c r="AA79" s="167"/>
      <c r="AB79" s="167"/>
      <c r="AC79" s="169"/>
      <c r="AD79" s="170"/>
      <c r="AE79" s="170"/>
      <c r="AF79" s="170">
        <f t="shared" si="10"/>
        <v>5.8169484335166555E-2</v>
      </c>
      <c r="AG79" s="170"/>
      <c r="AH79" s="170"/>
      <c r="AI79" s="170"/>
      <c r="AJ79" s="170">
        <f t="shared" si="11"/>
        <v>5.8169484335166555E-2</v>
      </c>
      <c r="AK79" s="170">
        <f t="shared" si="12"/>
        <v>5.8169484335166555E-2</v>
      </c>
      <c r="AL79" s="170">
        <f t="shared" si="13"/>
        <v>5.8169484335166555E-2</v>
      </c>
      <c r="AM79" s="170">
        <f t="shared" si="14"/>
        <v>5.8169484335166555E-2</v>
      </c>
      <c r="AN79" s="170"/>
      <c r="AO79" s="171"/>
      <c r="AP79" s="169"/>
      <c r="AQ79" s="170"/>
      <c r="AR79" s="170"/>
      <c r="AS79" s="170">
        <f t="shared" si="15"/>
        <v>2.7167745299512269E-2</v>
      </c>
      <c r="AT79" s="170"/>
      <c r="AU79" s="170"/>
      <c r="AV79" s="170"/>
      <c r="AW79" s="170">
        <f t="shared" si="16"/>
        <v>2.7167745299512269E-2</v>
      </c>
      <c r="AX79" s="170">
        <f t="shared" si="17"/>
        <v>2.7167745299512269E-2</v>
      </c>
      <c r="AY79" s="170">
        <f t="shared" si="18"/>
        <v>2.7167745299512269E-2</v>
      </c>
      <c r="AZ79" s="170">
        <f t="shared" si="19"/>
        <v>2.7167745299512269E-2</v>
      </c>
      <c r="BA79" s="170"/>
      <c r="BB79" s="172"/>
      <c r="BC79" s="281"/>
    </row>
    <row r="80" spans="2:57" ht="15" customHeight="1" x14ac:dyDescent="0.2">
      <c r="B80" s="165">
        <v>2023</v>
      </c>
      <c r="C80" s="166"/>
      <c r="D80" s="167"/>
      <c r="E80" s="167"/>
      <c r="F80" s="168">
        <v>2826.5419999999999</v>
      </c>
      <c r="G80" s="168"/>
      <c r="H80" s="168"/>
      <c r="I80" s="168"/>
      <c r="J80" s="168">
        <v>2826.5419999999999</v>
      </c>
      <c r="K80" s="168">
        <v>2826.5419999999999</v>
      </c>
      <c r="L80" s="168">
        <v>2826.5419999999999</v>
      </c>
      <c r="M80" s="168">
        <v>2826.5419999999999</v>
      </c>
      <c r="N80" s="168"/>
      <c r="O80" s="168"/>
      <c r="P80" s="166"/>
      <c r="Q80" s="167"/>
      <c r="R80" s="167"/>
      <c r="S80" s="167">
        <v>2581.7750000000001</v>
      </c>
      <c r="T80" s="167"/>
      <c r="U80" s="167"/>
      <c r="V80" s="167"/>
      <c r="W80" s="167">
        <v>2581.7750000000001</v>
      </c>
      <c r="X80" s="167">
        <v>2581.7750000000001</v>
      </c>
      <c r="Y80" s="167">
        <v>2581.7750000000001</v>
      </c>
      <c r="Z80" s="167">
        <v>2581.7750000000001</v>
      </c>
      <c r="AA80" s="167"/>
      <c r="AB80" s="167"/>
      <c r="AC80" s="116"/>
      <c r="AD80" s="117"/>
      <c r="AE80" s="117"/>
      <c r="AF80" s="117">
        <f t="shared" si="10"/>
        <v>6.5013261130287603E-2</v>
      </c>
      <c r="AG80" s="117"/>
      <c r="AH80" s="117"/>
      <c r="AI80" s="117"/>
      <c r="AJ80" s="117">
        <f t="shared" si="11"/>
        <v>6.5013261130287603E-2</v>
      </c>
      <c r="AK80" s="117">
        <f t="shared" si="12"/>
        <v>6.5013261130287603E-2</v>
      </c>
      <c r="AL80" s="117">
        <f t="shared" si="13"/>
        <v>6.5013261130287603E-2</v>
      </c>
      <c r="AM80" s="117">
        <f t="shared" si="14"/>
        <v>6.5013261130287603E-2</v>
      </c>
      <c r="AN80" s="117"/>
      <c r="AO80" s="118"/>
      <c r="AP80" s="116"/>
      <c r="AQ80" s="117"/>
      <c r="AR80" s="117"/>
      <c r="AS80" s="117">
        <f t="shared" si="15"/>
        <v>1.4392107325908787E-2</v>
      </c>
      <c r="AT80" s="117"/>
      <c r="AU80" s="117"/>
      <c r="AV80" s="117"/>
      <c r="AW80" s="117">
        <f t="shared" si="16"/>
        <v>1.4392107325908787E-2</v>
      </c>
      <c r="AX80" s="117">
        <f t="shared" si="17"/>
        <v>1.4392107325908787E-2</v>
      </c>
      <c r="AY80" s="117">
        <f t="shared" si="18"/>
        <v>1.4392107325908787E-2</v>
      </c>
      <c r="AZ80" s="117">
        <f t="shared" si="19"/>
        <v>1.4392107325908787E-2</v>
      </c>
      <c r="BA80" s="117"/>
      <c r="BB80" s="120"/>
      <c r="BC80" s="93"/>
      <c r="BD80" s="91"/>
      <c r="BE80" s="91"/>
    </row>
    <row r="81" spans="2:57" ht="15" customHeight="1" x14ac:dyDescent="0.2">
      <c r="B81" s="165">
        <v>2024</v>
      </c>
      <c r="C81" s="166"/>
      <c r="D81" s="167"/>
      <c r="E81" s="167"/>
      <c r="F81" s="168">
        <v>2919.9</v>
      </c>
      <c r="G81" s="168"/>
      <c r="H81" s="168"/>
      <c r="I81" s="168"/>
      <c r="J81" s="168">
        <v>2919.9</v>
      </c>
      <c r="K81" s="168">
        <v>2919.9</v>
      </c>
      <c r="L81" s="168">
        <v>2919.9</v>
      </c>
      <c r="M81" s="168">
        <v>2919.9</v>
      </c>
      <c r="N81" s="168"/>
      <c r="O81" s="168"/>
      <c r="P81" s="166"/>
      <c r="Q81" s="167"/>
      <c r="R81" s="167"/>
      <c r="S81" s="167">
        <v>2612.5100000000002</v>
      </c>
      <c r="T81" s="167"/>
      <c r="U81" s="167"/>
      <c r="V81" s="167"/>
      <c r="W81" s="167">
        <v>2612.5100000000002</v>
      </c>
      <c r="X81" s="167">
        <v>2612.5100000000002</v>
      </c>
      <c r="Y81" s="167">
        <v>2612.5100000000002</v>
      </c>
      <c r="Z81" s="167">
        <v>2612.5100000000002</v>
      </c>
      <c r="AA81" s="167"/>
      <c r="AB81" s="167"/>
      <c r="AC81" s="116"/>
      <c r="AD81" s="117"/>
      <c r="AE81" s="117"/>
      <c r="AF81" s="117">
        <f t="shared" si="10"/>
        <v>3.302905104541165E-2</v>
      </c>
      <c r="AG81" s="117"/>
      <c r="AH81" s="117"/>
      <c r="AI81" s="117"/>
      <c r="AJ81" s="117">
        <f t="shared" si="11"/>
        <v>3.302905104541165E-2</v>
      </c>
      <c r="AK81" s="117">
        <f t="shared" si="12"/>
        <v>3.302905104541165E-2</v>
      </c>
      <c r="AL81" s="117">
        <f t="shared" si="13"/>
        <v>3.302905104541165E-2</v>
      </c>
      <c r="AM81" s="117">
        <f t="shared" si="14"/>
        <v>3.302905104541165E-2</v>
      </c>
      <c r="AN81" s="117"/>
      <c r="AO81" s="118"/>
      <c r="AP81" s="116"/>
      <c r="AQ81" s="117"/>
      <c r="AR81" s="117"/>
      <c r="AS81" s="117">
        <f t="shared" si="15"/>
        <v>1.1904600517086195E-2</v>
      </c>
      <c r="AT81" s="117"/>
      <c r="AU81" s="117"/>
      <c r="AV81" s="117"/>
      <c r="AW81" s="117">
        <f t="shared" si="16"/>
        <v>1.1904600517086195E-2</v>
      </c>
      <c r="AX81" s="117">
        <f t="shared" si="17"/>
        <v>1.1904600517086195E-2</v>
      </c>
      <c r="AY81" s="117">
        <f t="shared" si="18"/>
        <v>1.1904600517086195E-2</v>
      </c>
      <c r="AZ81" s="117">
        <f t="shared" si="19"/>
        <v>1.1904600517086195E-2</v>
      </c>
      <c r="BA81" s="117"/>
      <c r="BB81" s="120"/>
      <c r="BC81" s="93"/>
      <c r="BD81" s="91"/>
      <c r="BE81" s="91"/>
    </row>
    <row r="82" spans="2:57" ht="15" customHeight="1" x14ac:dyDescent="0.2">
      <c r="B82" s="113">
        <v>2025</v>
      </c>
      <c r="C82" s="114"/>
      <c r="D82" s="115"/>
      <c r="E82" s="115"/>
      <c r="F82" s="131">
        <v>2981.5356143190006</v>
      </c>
      <c r="G82" s="131"/>
      <c r="H82" s="131"/>
      <c r="I82" s="131"/>
      <c r="J82" s="131">
        <v>2981.5356143190006</v>
      </c>
      <c r="K82" s="131">
        <v>2981.5356143190006</v>
      </c>
      <c r="L82" s="131">
        <v>2981.5356143190006</v>
      </c>
      <c r="M82" s="131">
        <v>2981.5356143190006</v>
      </c>
      <c r="N82" s="131"/>
      <c r="O82" s="131"/>
      <c r="P82" s="114"/>
      <c r="Q82" s="115"/>
      <c r="R82" s="115"/>
      <c r="S82" s="115">
        <v>2636.8063430000007</v>
      </c>
      <c r="T82" s="115"/>
      <c r="U82" s="115"/>
      <c r="V82" s="115"/>
      <c r="W82" s="115">
        <v>2636.8063430000007</v>
      </c>
      <c r="X82" s="115">
        <v>2636.8063430000007</v>
      </c>
      <c r="Y82" s="115">
        <v>2636.8063430000007</v>
      </c>
      <c r="Z82" s="115">
        <v>2636.8063430000007</v>
      </c>
      <c r="AA82" s="115"/>
      <c r="AB82" s="115"/>
      <c r="AC82" s="116"/>
      <c r="AD82" s="117"/>
      <c r="AE82" s="117"/>
      <c r="AF82" s="117">
        <f t="shared" si="10"/>
        <v>2.1108810000000089E-2</v>
      </c>
      <c r="AG82" s="117"/>
      <c r="AH82" s="117"/>
      <c r="AI82" s="117"/>
      <c r="AJ82" s="117">
        <f t="shared" si="11"/>
        <v>2.1108810000000089E-2</v>
      </c>
      <c r="AK82" s="117">
        <f t="shared" si="12"/>
        <v>2.1108810000000089E-2</v>
      </c>
      <c r="AL82" s="117">
        <f t="shared" si="13"/>
        <v>2.1108810000000089E-2</v>
      </c>
      <c r="AM82" s="117">
        <f t="shared" si="14"/>
        <v>2.1108810000000089E-2</v>
      </c>
      <c r="AN82" s="117"/>
      <c r="AO82" s="118"/>
      <c r="AP82" s="116"/>
      <c r="AQ82" s="117"/>
      <c r="AR82" s="117"/>
      <c r="AS82" s="117">
        <f t="shared" si="15"/>
        <v>9.300000000000086E-3</v>
      </c>
      <c r="AT82" s="117"/>
      <c r="AU82" s="117"/>
      <c r="AV82" s="117"/>
      <c r="AW82" s="117">
        <f t="shared" si="16"/>
        <v>9.300000000000086E-3</v>
      </c>
      <c r="AX82" s="117">
        <f t="shared" si="17"/>
        <v>9.300000000000086E-3</v>
      </c>
      <c r="AY82" s="117">
        <f t="shared" si="18"/>
        <v>9.300000000000086E-3</v>
      </c>
      <c r="AZ82" s="117">
        <f t="shared" si="19"/>
        <v>9.300000000000086E-3</v>
      </c>
      <c r="BA82" s="117"/>
      <c r="BB82" s="120"/>
      <c r="BC82" s="93"/>
      <c r="BD82" s="91"/>
      <c r="BE82" s="91"/>
    </row>
    <row r="83" spans="2:57" ht="15" customHeight="1" x14ac:dyDescent="0.2">
      <c r="B83" s="113">
        <v>2026</v>
      </c>
      <c r="C83" s="114"/>
      <c r="D83" s="115"/>
      <c r="E83" s="115"/>
      <c r="F83" s="131">
        <v>3048.3820005763068</v>
      </c>
      <c r="G83" s="131"/>
      <c r="H83" s="131"/>
      <c r="I83" s="131"/>
      <c r="J83" s="131">
        <v>3048.3820005763068</v>
      </c>
      <c r="K83" s="131">
        <v>3048.3820005763068</v>
      </c>
      <c r="L83" s="131">
        <v>3048.3820005763068</v>
      </c>
      <c r="M83" s="131">
        <v>3048.3820005763068</v>
      </c>
      <c r="N83" s="131"/>
      <c r="O83" s="131"/>
      <c r="P83" s="114"/>
      <c r="Q83" s="115"/>
      <c r="R83" s="115"/>
      <c r="S83" s="115">
        <v>2660.8012807213008</v>
      </c>
      <c r="T83" s="115"/>
      <c r="U83" s="115"/>
      <c r="V83" s="115"/>
      <c r="W83" s="115">
        <v>2660.8012807213008</v>
      </c>
      <c r="X83" s="115">
        <v>2660.8012807213008</v>
      </c>
      <c r="Y83" s="115">
        <v>2660.8012807213008</v>
      </c>
      <c r="Z83" s="115">
        <v>2660.8012807213008</v>
      </c>
      <c r="AA83" s="115"/>
      <c r="AB83" s="115"/>
      <c r="AC83" s="116"/>
      <c r="AD83" s="117"/>
      <c r="AE83" s="117"/>
      <c r="AF83" s="117">
        <f t="shared" si="10"/>
        <v>2.2420120000000265E-2</v>
      </c>
      <c r="AG83" s="117"/>
      <c r="AH83" s="117"/>
      <c r="AI83" s="117"/>
      <c r="AJ83" s="117">
        <f t="shared" si="11"/>
        <v>2.2420120000000265E-2</v>
      </c>
      <c r="AK83" s="117">
        <f t="shared" si="12"/>
        <v>2.2420120000000265E-2</v>
      </c>
      <c r="AL83" s="117">
        <f t="shared" si="13"/>
        <v>2.2420120000000265E-2</v>
      </c>
      <c r="AM83" s="117">
        <f t="shared" si="14"/>
        <v>2.2420120000000265E-2</v>
      </c>
      <c r="AN83" s="117"/>
      <c r="AO83" s="118"/>
      <c r="AP83" s="116"/>
      <c r="AQ83" s="117"/>
      <c r="AR83" s="117"/>
      <c r="AS83" s="117">
        <f t="shared" si="15"/>
        <v>9.100000000000108E-3</v>
      </c>
      <c r="AT83" s="117"/>
      <c r="AU83" s="117"/>
      <c r="AV83" s="117"/>
      <c r="AW83" s="117">
        <f t="shared" si="16"/>
        <v>9.100000000000108E-3</v>
      </c>
      <c r="AX83" s="117">
        <f t="shared" si="17"/>
        <v>9.100000000000108E-3</v>
      </c>
      <c r="AY83" s="117">
        <f t="shared" si="18"/>
        <v>9.100000000000108E-3</v>
      </c>
      <c r="AZ83" s="117">
        <f t="shared" si="19"/>
        <v>9.100000000000108E-3</v>
      </c>
      <c r="BA83" s="117"/>
      <c r="BB83" s="120"/>
      <c r="BC83" s="93"/>
      <c r="BD83" s="91"/>
      <c r="BE83" s="91"/>
    </row>
    <row r="84" spans="2:57" ht="15" customHeight="1" x14ac:dyDescent="0.2">
      <c r="B84" s="113">
        <v>2027</v>
      </c>
      <c r="C84" s="114"/>
      <c r="D84" s="115"/>
      <c r="E84" s="115"/>
      <c r="F84" s="131">
        <v>3123.5049853104288</v>
      </c>
      <c r="G84" s="131"/>
      <c r="H84" s="131"/>
      <c r="I84" s="131"/>
      <c r="J84" s="131">
        <v>3123.5049853104288</v>
      </c>
      <c r="K84" s="131">
        <v>3123.5049853104288</v>
      </c>
      <c r="L84" s="131">
        <v>3123.5049853104288</v>
      </c>
      <c r="M84" s="131">
        <v>3123.5049853104288</v>
      </c>
      <c r="N84" s="131"/>
      <c r="O84" s="131"/>
      <c r="P84" s="114"/>
      <c r="Q84" s="115"/>
      <c r="R84" s="115"/>
      <c r="S84" s="115">
        <v>2686.6110531442973</v>
      </c>
      <c r="T84" s="115"/>
      <c r="U84" s="115"/>
      <c r="V84" s="115"/>
      <c r="W84" s="115">
        <v>2686.6110531442973</v>
      </c>
      <c r="X84" s="115">
        <v>2686.6110531442973</v>
      </c>
      <c r="Y84" s="115">
        <v>2686.6110531442973</v>
      </c>
      <c r="Z84" s="115">
        <v>2686.6110531442973</v>
      </c>
      <c r="AA84" s="115"/>
      <c r="AB84" s="115"/>
      <c r="AC84" s="116"/>
      <c r="AD84" s="117"/>
      <c r="AE84" s="117"/>
      <c r="AF84" s="117">
        <f t="shared" si="10"/>
        <v>2.4643559999999898E-2</v>
      </c>
      <c r="AG84" s="117"/>
      <c r="AH84" s="117"/>
      <c r="AI84" s="117"/>
      <c r="AJ84" s="117">
        <f t="shared" si="11"/>
        <v>2.4643559999999898E-2</v>
      </c>
      <c r="AK84" s="117">
        <f t="shared" si="12"/>
        <v>2.4643559999999898E-2</v>
      </c>
      <c r="AL84" s="117">
        <f t="shared" si="13"/>
        <v>2.4643559999999898E-2</v>
      </c>
      <c r="AM84" s="117">
        <f t="shared" si="14"/>
        <v>2.4643559999999898E-2</v>
      </c>
      <c r="AN84" s="117"/>
      <c r="AO84" s="118"/>
      <c r="AP84" s="116"/>
      <c r="AQ84" s="117"/>
      <c r="AR84" s="117"/>
      <c r="AS84" s="117">
        <f t="shared" si="15"/>
        <v>9.7000000000000419E-3</v>
      </c>
      <c r="AT84" s="117"/>
      <c r="AU84" s="117"/>
      <c r="AV84" s="117"/>
      <c r="AW84" s="117">
        <f t="shared" si="16"/>
        <v>9.7000000000000419E-3</v>
      </c>
      <c r="AX84" s="117">
        <f t="shared" si="17"/>
        <v>9.7000000000000419E-3</v>
      </c>
      <c r="AY84" s="117">
        <f t="shared" si="18"/>
        <v>9.7000000000000419E-3</v>
      </c>
      <c r="AZ84" s="117">
        <f t="shared" si="19"/>
        <v>9.7000000000000419E-3</v>
      </c>
      <c r="BA84" s="117"/>
      <c r="BB84" s="120"/>
      <c r="BC84" s="93"/>
      <c r="BD84" s="91"/>
      <c r="BE84" s="91"/>
    </row>
    <row r="85" spans="2:57" ht="15" customHeight="1" x14ac:dyDescent="0.2">
      <c r="B85" s="113">
        <v>2028</v>
      </c>
      <c r="C85" s="114"/>
      <c r="D85" s="115"/>
      <c r="E85" s="115"/>
      <c r="F85" s="131">
        <v>3213.4621787677679</v>
      </c>
      <c r="G85" s="131"/>
      <c r="H85" s="131"/>
      <c r="I85" s="131"/>
      <c r="J85" s="131">
        <v>3213.4621787677679</v>
      </c>
      <c r="K85" s="131">
        <v>3213.4621787677679</v>
      </c>
      <c r="L85" s="131">
        <v>3213.4621787677679</v>
      </c>
      <c r="M85" s="131">
        <v>3213.4621787677679</v>
      </c>
      <c r="N85" s="131"/>
      <c r="O85" s="131"/>
      <c r="P85" s="114"/>
      <c r="Q85" s="115"/>
      <c r="R85" s="115"/>
      <c r="S85" s="115">
        <v>2719.3877079926579</v>
      </c>
      <c r="T85" s="115"/>
      <c r="U85" s="115"/>
      <c r="V85" s="115"/>
      <c r="W85" s="115">
        <v>2719.3877079926579</v>
      </c>
      <c r="X85" s="115">
        <v>2719.3877079926579</v>
      </c>
      <c r="Y85" s="115">
        <v>2719.3877079926579</v>
      </c>
      <c r="Z85" s="115">
        <v>2719.3877079926579</v>
      </c>
      <c r="AA85" s="115"/>
      <c r="AB85" s="115"/>
      <c r="AC85" s="116"/>
      <c r="AD85" s="117"/>
      <c r="AE85" s="117"/>
      <c r="AF85" s="117">
        <f t="shared" si="10"/>
        <v>2.8800079999999895E-2</v>
      </c>
      <c r="AG85" s="117"/>
      <c r="AH85" s="117"/>
      <c r="AI85" s="117"/>
      <c r="AJ85" s="117">
        <f t="shared" si="11"/>
        <v>2.8800079999999895E-2</v>
      </c>
      <c r="AK85" s="117">
        <f t="shared" si="12"/>
        <v>2.8800079999999895E-2</v>
      </c>
      <c r="AL85" s="117">
        <f t="shared" si="13"/>
        <v>2.8800079999999895E-2</v>
      </c>
      <c r="AM85" s="117">
        <f t="shared" si="14"/>
        <v>2.8800079999999895E-2</v>
      </c>
      <c r="AN85" s="117"/>
      <c r="AO85" s="118"/>
      <c r="AP85" s="116"/>
      <c r="AQ85" s="117"/>
      <c r="AR85" s="117"/>
      <c r="AS85" s="117">
        <f t="shared" si="15"/>
        <v>1.2199999999999989E-2</v>
      </c>
      <c r="AT85" s="117"/>
      <c r="AU85" s="117"/>
      <c r="AV85" s="117"/>
      <c r="AW85" s="117">
        <f t="shared" si="16"/>
        <v>1.2199999999999989E-2</v>
      </c>
      <c r="AX85" s="117">
        <f t="shared" si="17"/>
        <v>1.2199999999999989E-2</v>
      </c>
      <c r="AY85" s="117">
        <f t="shared" si="18"/>
        <v>1.2199999999999989E-2</v>
      </c>
      <c r="AZ85" s="117">
        <f t="shared" si="19"/>
        <v>1.2199999999999989E-2</v>
      </c>
      <c r="BA85" s="117"/>
      <c r="BB85" s="120"/>
      <c r="BC85" s="93"/>
      <c r="BD85" s="91"/>
      <c r="BE85" s="91"/>
    </row>
    <row r="86" spans="2:57" ht="15" customHeight="1" x14ac:dyDescent="0.2">
      <c r="B86" s="113">
        <v>2029</v>
      </c>
      <c r="C86" s="114"/>
      <c r="D86" s="115"/>
      <c r="E86" s="115"/>
      <c r="F86" s="131">
        <v>3306.0101465932539</v>
      </c>
      <c r="G86" s="131"/>
      <c r="H86" s="131"/>
      <c r="I86" s="131"/>
      <c r="J86" s="131">
        <v>3306.0101465932539</v>
      </c>
      <c r="K86" s="131">
        <v>3306.0101465932539</v>
      </c>
      <c r="L86" s="131">
        <v>3306.0101465932539</v>
      </c>
      <c r="M86" s="131">
        <v>3306.0101465932539</v>
      </c>
      <c r="N86" s="131"/>
      <c r="O86" s="131"/>
      <c r="P86" s="114"/>
      <c r="Q86" s="115"/>
      <c r="R86" s="115"/>
      <c r="S86" s="115">
        <v>2752.5642380301683</v>
      </c>
      <c r="T86" s="115"/>
      <c r="U86" s="115"/>
      <c r="V86" s="115"/>
      <c r="W86" s="115">
        <v>2752.5642380301683</v>
      </c>
      <c r="X86" s="115">
        <v>2752.5642380301683</v>
      </c>
      <c r="Y86" s="115">
        <v>2752.5642380301683</v>
      </c>
      <c r="Z86" s="115">
        <v>2752.5642380301683</v>
      </c>
      <c r="AA86" s="115"/>
      <c r="AB86" s="115"/>
      <c r="AC86" s="116"/>
      <c r="AD86" s="117"/>
      <c r="AE86" s="117"/>
      <c r="AF86" s="117">
        <f t="shared" si="10"/>
        <v>2.8800079999999895E-2</v>
      </c>
      <c r="AG86" s="117"/>
      <c r="AH86" s="117"/>
      <c r="AI86" s="117"/>
      <c r="AJ86" s="117">
        <f t="shared" si="11"/>
        <v>2.8800079999999895E-2</v>
      </c>
      <c r="AK86" s="117">
        <f t="shared" si="12"/>
        <v>2.8800079999999895E-2</v>
      </c>
      <c r="AL86" s="117">
        <f t="shared" si="13"/>
        <v>2.8800079999999895E-2</v>
      </c>
      <c r="AM86" s="117">
        <f t="shared" si="14"/>
        <v>2.8800079999999895E-2</v>
      </c>
      <c r="AN86" s="117"/>
      <c r="AO86" s="118"/>
      <c r="AP86" s="116"/>
      <c r="AQ86" s="117"/>
      <c r="AR86" s="117"/>
      <c r="AS86" s="117">
        <f t="shared" si="15"/>
        <v>1.2199999999999989E-2</v>
      </c>
      <c r="AT86" s="117"/>
      <c r="AU86" s="117"/>
      <c r="AV86" s="117"/>
      <c r="AW86" s="117">
        <f t="shared" si="16"/>
        <v>1.2199999999999989E-2</v>
      </c>
      <c r="AX86" s="117">
        <f t="shared" si="17"/>
        <v>1.2199999999999989E-2</v>
      </c>
      <c r="AY86" s="117">
        <f t="shared" si="18"/>
        <v>1.2199999999999989E-2</v>
      </c>
      <c r="AZ86" s="117">
        <f t="shared" si="19"/>
        <v>1.2199999999999989E-2</v>
      </c>
      <c r="BA86" s="117"/>
      <c r="BB86" s="120"/>
      <c r="BC86" s="93"/>
      <c r="BD86" s="91"/>
      <c r="BE86" s="91"/>
    </row>
    <row r="87" spans="2:57" ht="15" customHeight="1" x14ac:dyDescent="0.2">
      <c r="B87" s="113">
        <v>2030</v>
      </c>
      <c r="C87" s="114"/>
      <c r="D87" s="115"/>
      <c r="E87" s="115"/>
      <c r="F87" s="131">
        <v>3416.0052366830955</v>
      </c>
      <c r="G87" s="131"/>
      <c r="H87" s="131"/>
      <c r="I87" s="131"/>
      <c r="J87" s="131">
        <v>3410.2866656320257</v>
      </c>
      <c r="K87" s="131">
        <v>3409.2775060347781</v>
      </c>
      <c r="L87" s="131">
        <v>3408.2683464375305</v>
      </c>
      <c r="M87" s="131">
        <v>3399.1859100623019</v>
      </c>
      <c r="N87" s="131"/>
      <c r="O87" s="131"/>
      <c r="P87" s="114"/>
      <c r="Q87" s="115"/>
      <c r="R87" s="115"/>
      <c r="S87" s="115">
        <v>2795.2289837196363</v>
      </c>
      <c r="T87" s="115"/>
      <c r="U87" s="115"/>
      <c r="V87" s="115"/>
      <c r="W87" s="115">
        <v>2790.5496245149848</v>
      </c>
      <c r="X87" s="115">
        <v>2789.7238552435756</v>
      </c>
      <c r="Y87" s="115">
        <v>2788.8980859721669</v>
      </c>
      <c r="Z87" s="115">
        <v>2781.4661625294848</v>
      </c>
      <c r="AA87" s="115"/>
      <c r="AB87" s="115"/>
      <c r="AC87" s="116"/>
      <c r="AD87" s="117"/>
      <c r="AE87" s="117"/>
      <c r="AF87" s="117">
        <f t="shared" si="10"/>
        <v>3.3271250000000308E-2</v>
      </c>
      <c r="AG87" s="117"/>
      <c r="AH87" s="117"/>
      <c r="AI87" s="117"/>
      <c r="AJ87" s="117">
        <f t="shared" si="11"/>
        <v>3.1541500000000111E-2</v>
      </c>
      <c r="AK87" s="117">
        <f t="shared" si="12"/>
        <v>3.1236250000000298E-2</v>
      </c>
      <c r="AL87" s="117">
        <f t="shared" si="13"/>
        <v>3.0931000000000264E-2</v>
      </c>
      <c r="AM87" s="117">
        <f t="shared" si="14"/>
        <v>2.8183750000000174E-2</v>
      </c>
      <c r="AN87" s="117"/>
      <c r="AO87" s="118"/>
      <c r="AP87" s="116"/>
      <c r="AQ87" s="117"/>
      <c r="AR87" s="117"/>
      <c r="AS87" s="117">
        <f t="shared" si="15"/>
        <v>1.5500000000000069E-2</v>
      </c>
      <c r="AT87" s="117"/>
      <c r="AU87" s="117"/>
      <c r="AV87" s="117"/>
      <c r="AW87" s="117">
        <f t="shared" si="16"/>
        <v>1.3800000000000034E-2</v>
      </c>
      <c r="AX87" s="117">
        <f t="shared" si="17"/>
        <v>1.3500000000000068E-2</v>
      </c>
      <c r="AY87" s="117">
        <f t="shared" si="18"/>
        <v>1.3200000000000101E-2</v>
      </c>
      <c r="AZ87" s="117">
        <f t="shared" si="19"/>
        <v>1.0499999999999954E-2</v>
      </c>
      <c r="BA87" s="117"/>
      <c r="BB87" s="120"/>
      <c r="BC87" s="93"/>
      <c r="BD87" s="91"/>
      <c r="BE87" s="91"/>
    </row>
    <row r="88" spans="2:57" ht="15" customHeight="1" x14ac:dyDescent="0.2">
      <c r="B88" s="113">
        <v>2031</v>
      </c>
      <c r="C88" s="114"/>
      <c r="D88" s="115"/>
      <c r="E88" s="115"/>
      <c r="F88" s="131">
        <v>3530.0075794469212</v>
      </c>
      <c r="G88" s="131"/>
      <c r="H88" s="131"/>
      <c r="I88" s="131"/>
      <c r="J88" s="131">
        <v>3518.8932125007423</v>
      </c>
      <c r="K88" s="131">
        <v>3516.1174445188967</v>
      </c>
      <c r="L88" s="131">
        <v>3512.9959120526896</v>
      </c>
      <c r="M88" s="131">
        <v>3495.333583121369</v>
      </c>
      <c r="N88" s="131"/>
      <c r="O88" s="131"/>
      <c r="P88" s="114"/>
      <c r="Q88" s="115"/>
      <c r="R88" s="115"/>
      <c r="S88" s="115">
        <v>2838.8345558656629</v>
      </c>
      <c r="T88" s="115"/>
      <c r="U88" s="115"/>
      <c r="V88" s="115"/>
      <c r="W88" s="115">
        <v>2829.8963742206461</v>
      </c>
      <c r="X88" s="115">
        <v>2827.6640996748883</v>
      </c>
      <c r="Y88" s="115">
        <v>2825.1537610898049</v>
      </c>
      <c r="Z88" s="115">
        <v>2810.9497038522973</v>
      </c>
      <c r="AA88" s="115"/>
      <c r="AB88" s="115"/>
      <c r="AC88" s="116"/>
      <c r="AD88" s="117"/>
      <c r="AE88" s="117"/>
      <c r="AF88" s="117">
        <f t="shared" si="10"/>
        <v>3.3373000000000319E-2</v>
      </c>
      <c r="AG88" s="117"/>
      <c r="AH88" s="117"/>
      <c r="AI88" s="117"/>
      <c r="AJ88" s="117">
        <f t="shared" si="11"/>
        <v>3.1846749999999924E-2</v>
      </c>
      <c r="AK88" s="117">
        <f t="shared" si="12"/>
        <v>3.133800000000031E-2</v>
      </c>
      <c r="AL88" s="117">
        <f t="shared" si="13"/>
        <v>3.0727500000000019E-2</v>
      </c>
      <c r="AM88" s="117">
        <f t="shared" si="14"/>
        <v>2.8285499999999963E-2</v>
      </c>
      <c r="AN88" s="117"/>
      <c r="AO88" s="118"/>
      <c r="AP88" s="116"/>
      <c r="AQ88" s="117"/>
      <c r="AR88" s="117"/>
      <c r="AS88" s="117">
        <f t="shared" si="15"/>
        <v>1.5600000000000058E-2</v>
      </c>
      <c r="AT88" s="117"/>
      <c r="AU88" s="117"/>
      <c r="AV88" s="117"/>
      <c r="AW88" s="117">
        <f t="shared" si="16"/>
        <v>1.4100000000000001E-2</v>
      </c>
      <c r="AX88" s="117">
        <f t="shared" si="17"/>
        <v>1.3600000000000056E-2</v>
      </c>
      <c r="AY88" s="117">
        <f t="shared" si="18"/>
        <v>1.2999999999999901E-2</v>
      </c>
      <c r="AZ88" s="117">
        <f t="shared" si="19"/>
        <v>1.0599999999999943E-2</v>
      </c>
      <c r="BA88" s="117"/>
      <c r="BB88" s="120"/>
      <c r="BC88" s="93"/>
      <c r="BD88" s="91"/>
      <c r="BE88" s="91"/>
    </row>
    <row r="89" spans="2:57" ht="15" customHeight="1" x14ac:dyDescent="0.2">
      <c r="B89" s="113">
        <v>2032</v>
      </c>
      <c r="C89" s="114"/>
      <c r="D89" s="115"/>
      <c r="E89" s="115"/>
      <c r="F89" s="131">
        <v>3646.0186310397594</v>
      </c>
      <c r="G89" s="131"/>
      <c r="H89" s="131"/>
      <c r="I89" s="131"/>
      <c r="J89" s="131">
        <v>3630.242430147207</v>
      </c>
      <c r="K89" s="131">
        <v>3624.5167082453313</v>
      </c>
      <c r="L89" s="131">
        <v>3618.4393626019296</v>
      </c>
      <c r="M89" s="131">
        <v>3592.4225902263356</v>
      </c>
      <c r="N89" s="131"/>
      <c r="O89" s="131"/>
      <c r="P89" s="114"/>
      <c r="Q89" s="115"/>
      <c r="R89" s="115"/>
      <c r="S89" s="115">
        <v>2881.7009576592341</v>
      </c>
      <c r="T89" s="115"/>
      <c r="U89" s="115"/>
      <c r="V89" s="115"/>
      <c r="W89" s="115">
        <v>2869.2319338223133</v>
      </c>
      <c r="X89" s="115">
        <v>2864.7064993806298</v>
      </c>
      <c r="Y89" s="115">
        <v>2859.9031523512094</v>
      </c>
      <c r="Z89" s="115">
        <v>2839.3402958612055</v>
      </c>
      <c r="AA89" s="115"/>
      <c r="AB89" s="115"/>
      <c r="AC89" s="116"/>
      <c r="AD89" s="117"/>
      <c r="AE89" s="117"/>
      <c r="AF89" s="117">
        <f t="shared" si="10"/>
        <v>3.2864249999999817E-2</v>
      </c>
      <c r="AG89" s="117"/>
      <c r="AH89" s="117"/>
      <c r="AI89" s="117"/>
      <c r="AJ89" s="117">
        <f t="shared" si="11"/>
        <v>3.1643250000000123E-2</v>
      </c>
      <c r="AK89" s="117">
        <f t="shared" si="12"/>
        <v>3.082925000000003E-2</v>
      </c>
      <c r="AL89" s="117">
        <f t="shared" si="13"/>
        <v>3.001525000000016E-2</v>
      </c>
      <c r="AM89" s="117">
        <f t="shared" si="14"/>
        <v>2.7776750000000128E-2</v>
      </c>
      <c r="AN89" s="117"/>
      <c r="AO89" s="118"/>
      <c r="AP89" s="116"/>
      <c r="AQ89" s="117"/>
      <c r="AR89" s="117"/>
      <c r="AS89" s="117">
        <f t="shared" si="15"/>
        <v>1.5099999999999891E-2</v>
      </c>
      <c r="AT89" s="117"/>
      <c r="AU89" s="117"/>
      <c r="AV89" s="117"/>
      <c r="AW89" s="117">
        <f t="shared" si="16"/>
        <v>1.3900000000000023E-2</v>
      </c>
      <c r="AX89" s="117">
        <f t="shared" si="17"/>
        <v>1.3100000000000112E-2</v>
      </c>
      <c r="AY89" s="117">
        <f t="shared" si="18"/>
        <v>1.2299999999999978E-2</v>
      </c>
      <c r="AZ89" s="117">
        <f t="shared" si="19"/>
        <v>1.0099999999999998E-2</v>
      </c>
      <c r="BA89" s="117"/>
      <c r="BB89" s="120"/>
      <c r="BC89" s="93"/>
      <c r="BD89" s="91"/>
      <c r="BE89" s="91"/>
    </row>
    <row r="90" spans="2:57" ht="15" customHeight="1" x14ac:dyDescent="0.2">
      <c r="B90" s="113">
        <v>2033</v>
      </c>
      <c r="C90" s="114"/>
      <c r="D90" s="115"/>
      <c r="E90" s="115"/>
      <c r="F90" s="131">
        <v>3764.3583692520747</v>
      </c>
      <c r="G90" s="131"/>
      <c r="H90" s="131"/>
      <c r="I90" s="131"/>
      <c r="J90" s="131">
        <v>3744.7457217576957</v>
      </c>
      <c r="K90" s="131">
        <v>3735.1514562478114</v>
      </c>
      <c r="L90" s="131">
        <v>3724.8386674493995</v>
      </c>
      <c r="M90" s="131">
        <v>3690.7462984151834</v>
      </c>
      <c r="N90" s="131"/>
      <c r="O90" s="131"/>
      <c r="P90" s="114"/>
      <c r="Q90" s="115"/>
      <c r="R90" s="115"/>
      <c r="S90" s="115">
        <v>2924.0619617368247</v>
      </c>
      <c r="T90" s="115"/>
      <c r="U90" s="115"/>
      <c r="V90" s="115"/>
      <c r="W90" s="115">
        <v>2908.8273345090615</v>
      </c>
      <c r="X90" s="115">
        <v>2901.3747425727015</v>
      </c>
      <c r="Y90" s="115">
        <v>2893.3640192337189</v>
      </c>
      <c r="Z90" s="115">
        <v>2866.8818967310594</v>
      </c>
      <c r="AA90" s="115"/>
      <c r="AB90" s="115"/>
      <c r="AC90" s="116"/>
      <c r="AD90" s="117"/>
      <c r="AE90" s="117"/>
      <c r="AF90" s="117">
        <f t="shared" si="10"/>
        <v>3.2457249999999993E-2</v>
      </c>
      <c r="AG90" s="117"/>
      <c r="AH90" s="117"/>
      <c r="AI90" s="117"/>
      <c r="AJ90" s="117">
        <f t="shared" si="11"/>
        <v>3.1541500000000111E-2</v>
      </c>
      <c r="AK90" s="117">
        <f t="shared" si="12"/>
        <v>3.0523999999999996E-2</v>
      </c>
      <c r="AL90" s="117">
        <f t="shared" si="13"/>
        <v>2.9404750000000313E-2</v>
      </c>
      <c r="AM90" s="117">
        <f t="shared" si="14"/>
        <v>2.7369750000000082E-2</v>
      </c>
      <c r="AN90" s="117"/>
      <c r="AO90" s="118"/>
      <c r="AP90" s="116"/>
      <c r="AQ90" s="117"/>
      <c r="AR90" s="117"/>
      <c r="AS90" s="117">
        <f t="shared" si="15"/>
        <v>1.4699999999999935E-2</v>
      </c>
      <c r="AT90" s="117"/>
      <c r="AU90" s="117"/>
      <c r="AV90" s="117"/>
      <c r="AW90" s="117">
        <f t="shared" si="16"/>
        <v>1.3800000000000034E-2</v>
      </c>
      <c r="AX90" s="117">
        <f t="shared" si="17"/>
        <v>1.2799999999999923E-2</v>
      </c>
      <c r="AY90" s="117">
        <f t="shared" si="18"/>
        <v>1.1700000000000044E-2</v>
      </c>
      <c r="AZ90" s="117">
        <f t="shared" si="19"/>
        <v>9.7000000000000419E-3</v>
      </c>
      <c r="BA90" s="117"/>
      <c r="BB90" s="120"/>
      <c r="BC90" s="93"/>
      <c r="BD90" s="91"/>
      <c r="BE90" s="91"/>
    </row>
    <row r="91" spans="2:57" ht="15" customHeight="1" x14ac:dyDescent="0.2">
      <c r="B91" s="113">
        <v>2034</v>
      </c>
      <c r="C91" s="114"/>
      <c r="D91" s="115"/>
      <c r="E91" s="115"/>
      <c r="F91" s="131">
        <v>3877.3465267947681</v>
      </c>
      <c r="G91" s="131"/>
      <c r="H91" s="131"/>
      <c r="I91" s="131"/>
      <c r="J91" s="131">
        <v>3854.8590335195508</v>
      </c>
      <c r="K91" s="131">
        <v>3839.6619277814893</v>
      </c>
      <c r="L91" s="131">
        <v>3823.7545518925185</v>
      </c>
      <c r="M91" s="131">
        <v>3782.748299455503</v>
      </c>
      <c r="N91" s="131"/>
      <c r="O91" s="131"/>
      <c r="P91" s="114"/>
      <c r="Q91" s="115"/>
      <c r="R91" s="115"/>
      <c r="S91" s="115">
        <v>2960.0279238661878</v>
      </c>
      <c r="T91" s="115"/>
      <c r="U91" s="115"/>
      <c r="V91" s="115"/>
      <c r="W91" s="115">
        <v>2942.8606143228176</v>
      </c>
      <c r="X91" s="115">
        <v>2931.2589024212002</v>
      </c>
      <c r="Y91" s="115">
        <v>2919.1149590048985</v>
      </c>
      <c r="Z91" s="115">
        <v>2887.8101345771965</v>
      </c>
      <c r="AA91" s="115"/>
      <c r="AB91" s="115"/>
      <c r="AC91" s="116"/>
      <c r="AD91" s="117"/>
      <c r="AE91" s="117"/>
      <c r="AF91" s="117">
        <f t="shared" si="10"/>
        <v>3.0015249999999938E-2</v>
      </c>
      <c r="AG91" s="117"/>
      <c r="AH91" s="117"/>
      <c r="AI91" s="117"/>
      <c r="AJ91" s="117">
        <f t="shared" si="11"/>
        <v>2.9404750000000091E-2</v>
      </c>
      <c r="AK91" s="117">
        <f t="shared" si="12"/>
        <v>2.7980249999999929E-2</v>
      </c>
      <c r="AL91" s="117">
        <f t="shared" si="13"/>
        <v>2.6555749999999989E-2</v>
      </c>
      <c r="AM91" s="117">
        <f t="shared" si="14"/>
        <v>2.4927750000000026E-2</v>
      </c>
      <c r="AN91" s="117"/>
      <c r="AO91" s="118"/>
      <c r="AP91" s="116"/>
      <c r="AQ91" s="117"/>
      <c r="AR91" s="117"/>
      <c r="AS91" s="117">
        <f t="shared" si="15"/>
        <v>1.2299999999999978E-2</v>
      </c>
      <c r="AT91" s="117"/>
      <c r="AU91" s="117"/>
      <c r="AV91" s="117"/>
      <c r="AW91" s="117">
        <f t="shared" si="16"/>
        <v>1.1700000000000044E-2</v>
      </c>
      <c r="AX91" s="117">
        <f t="shared" si="17"/>
        <v>1.0299999999999976E-2</v>
      </c>
      <c r="AY91" s="117">
        <f t="shared" si="18"/>
        <v>8.899999999999908E-3</v>
      </c>
      <c r="AZ91" s="117">
        <f t="shared" si="19"/>
        <v>7.3000000000000842E-3</v>
      </c>
      <c r="BA91" s="117"/>
      <c r="BB91" s="120"/>
      <c r="BC91" s="93"/>
      <c r="BD91" s="91"/>
      <c r="BE91" s="91"/>
    </row>
    <row r="92" spans="2:57" ht="15" customHeight="1" x14ac:dyDescent="0.2">
      <c r="B92" s="113">
        <v>2035</v>
      </c>
      <c r="C92" s="114"/>
      <c r="D92" s="115"/>
      <c r="E92" s="115"/>
      <c r="F92" s="131">
        <v>3993.726052133145</v>
      </c>
      <c r="G92" s="131"/>
      <c r="H92" s="131"/>
      <c r="I92" s="131"/>
      <c r="J92" s="131">
        <v>3968.9946634987564</v>
      </c>
      <c r="K92" s="131">
        <v>3947.0966284362976</v>
      </c>
      <c r="L92" s="131">
        <v>3924.519087782628</v>
      </c>
      <c r="M92" s="131">
        <v>3877.0437033772555</v>
      </c>
      <c r="N92" s="131"/>
      <c r="O92" s="131"/>
      <c r="P92" s="114"/>
      <c r="Q92" s="115"/>
      <c r="R92" s="115"/>
      <c r="S92" s="115">
        <v>2996.4362673297419</v>
      </c>
      <c r="T92" s="115"/>
      <c r="U92" s="115"/>
      <c r="V92" s="115"/>
      <c r="W92" s="115">
        <v>2977.8806556332593</v>
      </c>
      <c r="X92" s="115">
        <v>2961.4508691161386</v>
      </c>
      <c r="Y92" s="115">
        <v>2944.5112591482412</v>
      </c>
      <c r="Z92" s="115">
        <v>2908.8911485596104</v>
      </c>
      <c r="AA92" s="115"/>
      <c r="AB92" s="115"/>
      <c r="AC92" s="116"/>
      <c r="AD92" s="117"/>
      <c r="AE92" s="117"/>
      <c r="AF92" s="117">
        <f t="shared" si="10"/>
        <v>3.001525000000016E-2</v>
      </c>
      <c r="AG92" s="117"/>
      <c r="AH92" s="117"/>
      <c r="AI92" s="117"/>
      <c r="AJ92" s="117">
        <f t="shared" si="11"/>
        <v>2.9608250000000114E-2</v>
      </c>
      <c r="AK92" s="117">
        <f t="shared" si="12"/>
        <v>2.7980250000000151E-2</v>
      </c>
      <c r="AL92" s="117">
        <f t="shared" si="13"/>
        <v>2.6352249999999966E-2</v>
      </c>
      <c r="AM92" s="117">
        <f t="shared" si="14"/>
        <v>2.4927750000000248E-2</v>
      </c>
      <c r="AN92" s="117"/>
      <c r="AO92" s="118"/>
      <c r="AP92" s="116"/>
      <c r="AQ92" s="117"/>
      <c r="AR92" s="117"/>
      <c r="AS92" s="117">
        <f t="shared" si="15"/>
        <v>1.2299999999999978E-2</v>
      </c>
      <c r="AT92" s="117"/>
      <c r="AU92" s="117"/>
      <c r="AV92" s="117"/>
      <c r="AW92" s="117">
        <f t="shared" si="16"/>
        <v>1.1900000000000022E-2</v>
      </c>
      <c r="AX92" s="117">
        <f t="shared" si="17"/>
        <v>1.0299999999999976E-2</v>
      </c>
      <c r="AY92" s="117">
        <f t="shared" si="18"/>
        <v>8.69999999999993E-3</v>
      </c>
      <c r="AZ92" s="117">
        <f t="shared" si="19"/>
        <v>7.3000000000000842E-3</v>
      </c>
      <c r="BA92" s="117"/>
      <c r="BB92" s="120"/>
      <c r="BC92" s="93"/>
      <c r="BD92" s="91"/>
      <c r="BE92" s="91"/>
    </row>
    <row r="93" spans="2:57" ht="15" customHeight="1" x14ac:dyDescent="0.2">
      <c r="B93" s="113">
        <v>2036</v>
      </c>
      <c r="C93" s="114"/>
      <c r="D93" s="115"/>
      <c r="E93" s="115"/>
      <c r="F93" s="131">
        <v>4110.3478450129987</v>
      </c>
      <c r="G93" s="131"/>
      <c r="H93" s="131"/>
      <c r="I93" s="131"/>
      <c r="J93" s="131">
        <v>4084.4904237092392</v>
      </c>
      <c r="K93" s="131">
        <v>4054.3244422185558</v>
      </c>
      <c r="L93" s="131">
        <v>4023.5464779246477</v>
      </c>
      <c r="M93" s="131">
        <v>3970.5337659795687</v>
      </c>
      <c r="N93" s="131"/>
      <c r="O93" s="131"/>
      <c r="P93" s="114"/>
      <c r="Q93" s="115"/>
      <c r="R93" s="115"/>
      <c r="S93" s="115">
        <v>3030.8952844040341</v>
      </c>
      <c r="T93" s="115"/>
      <c r="U93" s="115"/>
      <c r="V93" s="115"/>
      <c r="W93" s="115">
        <v>3011.8284951074788</v>
      </c>
      <c r="X93" s="115">
        <v>2989.5846523727423</v>
      </c>
      <c r="Y93" s="115">
        <v>2966.8895447177679</v>
      </c>
      <c r="Z93" s="115">
        <v>2927.7989410252476</v>
      </c>
      <c r="AA93" s="115"/>
      <c r="AB93" s="115"/>
      <c r="AC93" s="116"/>
      <c r="AD93" s="117"/>
      <c r="AE93" s="117"/>
      <c r="AF93" s="117">
        <f t="shared" si="10"/>
        <v>2.9201250000000289E-2</v>
      </c>
      <c r="AG93" s="117"/>
      <c r="AH93" s="117"/>
      <c r="AI93" s="117"/>
      <c r="AJ93" s="117">
        <f t="shared" si="11"/>
        <v>2.9099500000000278E-2</v>
      </c>
      <c r="AK93" s="117">
        <f t="shared" si="12"/>
        <v>2.7166250000000058E-2</v>
      </c>
      <c r="AL93" s="117">
        <f t="shared" si="13"/>
        <v>2.5233000000000061E-2</v>
      </c>
      <c r="AM93" s="117">
        <f t="shared" si="14"/>
        <v>2.4113749999999934E-2</v>
      </c>
      <c r="AN93" s="117"/>
      <c r="AO93" s="118"/>
      <c r="AP93" s="116"/>
      <c r="AQ93" s="117"/>
      <c r="AR93" s="117"/>
      <c r="AS93" s="117">
        <f t="shared" si="15"/>
        <v>1.1500000000000066E-2</v>
      </c>
      <c r="AT93" s="117"/>
      <c r="AU93" s="117"/>
      <c r="AV93" s="117"/>
      <c r="AW93" s="117">
        <f t="shared" si="16"/>
        <v>1.1400000000000077E-2</v>
      </c>
      <c r="AX93" s="117">
        <f t="shared" si="17"/>
        <v>9.5000000000000639E-3</v>
      </c>
      <c r="AY93" s="117">
        <f t="shared" si="18"/>
        <v>7.6000000000000512E-3</v>
      </c>
      <c r="AZ93" s="117">
        <f t="shared" si="19"/>
        <v>6.4999999999999503E-3</v>
      </c>
      <c r="BA93" s="117"/>
      <c r="BB93" s="120"/>
      <c r="BC93" s="93"/>
      <c r="BD93" s="91"/>
      <c r="BE93" s="91"/>
    </row>
    <row r="94" spans="2:57" ht="15" customHeight="1" x14ac:dyDescent="0.2">
      <c r="B94" s="113">
        <v>2037</v>
      </c>
      <c r="C94" s="114"/>
      <c r="D94" s="115"/>
      <c r="E94" s="115"/>
      <c r="F94" s="131">
        <v>4227.4475447695741</v>
      </c>
      <c r="G94" s="131"/>
      <c r="H94" s="131"/>
      <c r="I94" s="131"/>
      <c r="J94" s="131">
        <v>4201.6846651915157</v>
      </c>
      <c r="K94" s="131">
        <v>4161.5775410130054</v>
      </c>
      <c r="L94" s="131">
        <v>4121.3880635149608</v>
      </c>
      <c r="M94" s="131">
        <v>4063.4502119041399</v>
      </c>
      <c r="N94" s="131"/>
      <c r="O94" s="131"/>
      <c r="P94" s="114"/>
      <c r="Q94" s="115"/>
      <c r="R94" s="115"/>
      <c r="S94" s="115">
        <v>3063.6289534755974</v>
      </c>
      <c r="T94" s="115"/>
      <c r="U94" s="115"/>
      <c r="V94" s="115"/>
      <c r="W94" s="115">
        <v>3044.9586085536607</v>
      </c>
      <c r="X94" s="115">
        <v>3015.8929973136223</v>
      </c>
      <c r="Y94" s="115">
        <v>2986.7677046673766</v>
      </c>
      <c r="Z94" s="115">
        <v>2944.7801748831939</v>
      </c>
      <c r="AA94" s="115"/>
      <c r="AB94" s="115"/>
      <c r="AC94" s="116"/>
      <c r="AD94" s="117"/>
      <c r="AE94" s="117"/>
      <c r="AF94" s="117">
        <f t="shared" si="10"/>
        <v>2.8488999999999987E-2</v>
      </c>
      <c r="AG94" s="117"/>
      <c r="AH94" s="117"/>
      <c r="AI94" s="117"/>
      <c r="AJ94" s="117">
        <f t="shared" si="11"/>
        <v>2.8692499999999788E-2</v>
      </c>
      <c r="AK94" s="117">
        <f t="shared" si="12"/>
        <v>2.6453999999999978E-2</v>
      </c>
      <c r="AL94" s="117">
        <f t="shared" si="13"/>
        <v>2.4317249999999957E-2</v>
      </c>
      <c r="AM94" s="117">
        <f t="shared" si="14"/>
        <v>2.3401500000000075E-2</v>
      </c>
      <c r="AN94" s="117"/>
      <c r="AO94" s="118"/>
      <c r="AP94" s="116"/>
      <c r="AQ94" s="117"/>
      <c r="AR94" s="117"/>
      <c r="AS94" s="117">
        <f t="shared" si="15"/>
        <v>1.0799999999999921E-2</v>
      </c>
      <c r="AT94" s="117"/>
      <c r="AU94" s="117"/>
      <c r="AV94" s="117"/>
      <c r="AW94" s="117">
        <f t="shared" si="16"/>
        <v>1.0999999999999899E-2</v>
      </c>
      <c r="AX94" s="117">
        <f t="shared" si="17"/>
        <v>8.799999999999919E-3</v>
      </c>
      <c r="AY94" s="117">
        <f t="shared" si="18"/>
        <v>6.6999999999999282E-3</v>
      </c>
      <c r="AZ94" s="117">
        <f t="shared" si="19"/>
        <v>5.8000000000000274E-3</v>
      </c>
      <c r="BA94" s="117"/>
      <c r="BB94" s="120"/>
      <c r="BC94" s="93"/>
      <c r="BD94" s="91"/>
      <c r="BE94" s="91"/>
    </row>
    <row r="95" spans="2:57" ht="15" customHeight="1" x14ac:dyDescent="0.2">
      <c r="B95" s="113">
        <v>2038</v>
      </c>
      <c r="C95" s="114"/>
      <c r="D95" s="115"/>
      <c r="E95" s="115"/>
      <c r="F95" s="131">
        <v>4347.883297872514</v>
      </c>
      <c r="G95" s="131"/>
      <c r="H95" s="131"/>
      <c r="I95" s="131"/>
      <c r="J95" s="131">
        <v>4323.9515881062562</v>
      </c>
      <c r="K95" s="131">
        <v>4272.0913537977613</v>
      </c>
      <c r="L95" s="131">
        <v>4220.7701849315454</v>
      </c>
      <c r="M95" s="131">
        <v>4158.9544980970768</v>
      </c>
      <c r="N95" s="131"/>
      <c r="O95" s="131"/>
      <c r="P95" s="114"/>
      <c r="Q95" s="115"/>
      <c r="R95" s="115"/>
      <c r="S95" s="115">
        <v>3096.7161461731334</v>
      </c>
      <c r="T95" s="115"/>
      <c r="U95" s="115"/>
      <c r="V95" s="115"/>
      <c r="W95" s="115">
        <v>3079.6711366911727</v>
      </c>
      <c r="X95" s="115">
        <v>3042.7344449897132</v>
      </c>
      <c r="Y95" s="115">
        <v>3006.1816947477146</v>
      </c>
      <c r="Z95" s="115">
        <v>2962.1543779150047</v>
      </c>
      <c r="AA95" s="115"/>
      <c r="AB95" s="115"/>
      <c r="AC95" s="116"/>
      <c r="AD95" s="117"/>
      <c r="AE95" s="117"/>
      <c r="AF95" s="117">
        <f t="shared" si="10"/>
        <v>2.8488999999999987E-2</v>
      </c>
      <c r="AG95" s="117"/>
      <c r="AH95" s="117"/>
      <c r="AI95" s="117"/>
      <c r="AJ95" s="117">
        <f t="shared" si="11"/>
        <v>2.9099500000000056E-2</v>
      </c>
      <c r="AK95" s="117">
        <f t="shared" si="12"/>
        <v>2.6555749999999989E-2</v>
      </c>
      <c r="AL95" s="117">
        <f t="shared" si="13"/>
        <v>2.4113750000000156E-2</v>
      </c>
      <c r="AM95" s="117">
        <f t="shared" si="14"/>
        <v>2.3503250000000309E-2</v>
      </c>
      <c r="AN95" s="117"/>
      <c r="AO95" s="118"/>
      <c r="AP95" s="116"/>
      <c r="AQ95" s="117"/>
      <c r="AR95" s="117"/>
      <c r="AS95" s="117">
        <f t="shared" si="15"/>
        <v>1.0799999999999921E-2</v>
      </c>
      <c r="AT95" s="117"/>
      <c r="AU95" s="117"/>
      <c r="AV95" s="117"/>
      <c r="AW95" s="117">
        <f t="shared" si="16"/>
        <v>1.1400000000000077E-2</v>
      </c>
      <c r="AX95" s="117">
        <f t="shared" si="17"/>
        <v>8.899999999999908E-3</v>
      </c>
      <c r="AY95" s="117">
        <f t="shared" si="18"/>
        <v>6.4999999999999503E-3</v>
      </c>
      <c r="AZ95" s="117">
        <f t="shared" si="19"/>
        <v>5.9000000000000163E-3</v>
      </c>
      <c r="BA95" s="117"/>
      <c r="BB95" s="120"/>
      <c r="BC95" s="93"/>
      <c r="BD95" s="91"/>
      <c r="BE95" s="91"/>
    </row>
    <row r="96" spans="2:57" ht="15" customHeight="1" x14ac:dyDescent="0.2">
      <c r="B96" s="113">
        <v>2039</v>
      </c>
      <c r="C96" s="114"/>
      <c r="D96" s="115"/>
      <c r="E96" s="115"/>
      <c r="F96" s="131">
        <v>4472.192542271162</v>
      </c>
      <c r="G96" s="131"/>
      <c r="H96" s="131"/>
      <c r="I96" s="131"/>
      <c r="J96" s="131">
        <v>4451.0963035666246</v>
      </c>
      <c r="K96" s="131">
        <v>4385.9746290616249</v>
      </c>
      <c r="L96" s="131">
        <v>4321.2603918794885</v>
      </c>
      <c r="M96" s="131">
        <v>4256.703445404477</v>
      </c>
      <c r="N96" s="131"/>
      <c r="O96" s="131"/>
      <c r="P96" s="114"/>
      <c r="Q96" s="115"/>
      <c r="R96" s="115"/>
      <c r="S96" s="115">
        <v>3130.4703521664205</v>
      </c>
      <c r="T96" s="115"/>
      <c r="U96" s="115"/>
      <c r="V96" s="115"/>
      <c r="W96" s="115">
        <v>3115.7032889904594</v>
      </c>
      <c r="X96" s="115">
        <v>3070.1190549946205</v>
      </c>
      <c r="Y96" s="115">
        <v>3024.8200212551506</v>
      </c>
      <c r="Z96" s="115">
        <v>2979.6310887447034</v>
      </c>
      <c r="AA96" s="115"/>
      <c r="AB96" s="115"/>
      <c r="AC96" s="116"/>
      <c r="AD96" s="117"/>
      <c r="AE96" s="117"/>
      <c r="AF96" s="117">
        <f t="shared" si="10"/>
        <v>2.8590749999999776E-2</v>
      </c>
      <c r="AG96" s="117"/>
      <c r="AH96" s="117"/>
      <c r="AI96" s="117"/>
      <c r="AJ96" s="117">
        <f t="shared" si="11"/>
        <v>2.9404750000000313E-2</v>
      </c>
      <c r="AK96" s="117">
        <f t="shared" si="12"/>
        <v>2.6657500000000001E-2</v>
      </c>
      <c r="AL96" s="117">
        <f t="shared" si="13"/>
        <v>2.3808500000000121E-2</v>
      </c>
      <c r="AM96" s="117">
        <f t="shared" si="14"/>
        <v>2.3503250000000087E-2</v>
      </c>
      <c r="AN96" s="117"/>
      <c r="AO96" s="118"/>
      <c r="AP96" s="116"/>
      <c r="AQ96" s="117"/>
      <c r="AR96" s="117"/>
      <c r="AS96" s="117">
        <f t="shared" si="15"/>
        <v>1.089999999999991E-2</v>
      </c>
      <c r="AT96" s="117"/>
      <c r="AU96" s="117"/>
      <c r="AV96" s="117"/>
      <c r="AW96" s="117">
        <f t="shared" si="16"/>
        <v>1.1700000000000044E-2</v>
      </c>
      <c r="AX96" s="117">
        <f t="shared" si="17"/>
        <v>8.999999999999897E-3</v>
      </c>
      <c r="AY96" s="117">
        <f t="shared" si="18"/>
        <v>6.1999999999999833E-3</v>
      </c>
      <c r="AZ96" s="117">
        <f t="shared" si="19"/>
        <v>5.9000000000000163E-3</v>
      </c>
      <c r="BA96" s="117"/>
      <c r="BB96" s="120"/>
      <c r="BC96" s="93"/>
      <c r="BD96" s="91"/>
      <c r="BE96" s="91"/>
    </row>
    <row r="97" spans="2:57" ht="15" customHeight="1" x14ac:dyDescent="0.2">
      <c r="B97" s="113">
        <v>2040</v>
      </c>
      <c r="C97" s="114"/>
      <c r="D97" s="115"/>
      <c r="E97" s="115"/>
      <c r="F97" s="131">
        <v>4596.8705620608689</v>
      </c>
      <c r="G97" s="131"/>
      <c r="H97" s="131"/>
      <c r="I97" s="131"/>
      <c r="J97" s="131">
        <v>4580.1680814033743</v>
      </c>
      <c r="K97" s="131">
        <v>4499.3235643877797</v>
      </c>
      <c r="L97" s="131">
        <v>4419.7462374708139</v>
      </c>
      <c r="M97" s="131">
        <v>4353.7179736286907</v>
      </c>
      <c r="N97" s="131"/>
      <c r="O97" s="131"/>
      <c r="P97" s="114"/>
      <c r="Q97" s="115"/>
      <c r="R97" s="115"/>
      <c r="S97" s="115">
        <v>3162.4011497585179</v>
      </c>
      <c r="T97" s="115"/>
      <c r="U97" s="115"/>
      <c r="V97" s="115"/>
      <c r="W97" s="115">
        <v>3150.9107361560518</v>
      </c>
      <c r="X97" s="115">
        <v>3095.2940312455762</v>
      </c>
      <c r="Y97" s="115">
        <v>3040.5490853656775</v>
      </c>
      <c r="Z97" s="115">
        <v>2995.125170406176</v>
      </c>
      <c r="AA97" s="115"/>
      <c r="AB97" s="115"/>
      <c r="AC97" s="116"/>
      <c r="AD97" s="117"/>
      <c r="AE97" s="117"/>
      <c r="AF97" s="117">
        <f t="shared" si="10"/>
        <v>2.7878500000000139E-2</v>
      </c>
      <c r="AG97" s="117"/>
      <c r="AH97" s="117"/>
      <c r="AI97" s="117"/>
      <c r="AJ97" s="117">
        <f t="shared" si="11"/>
        <v>2.8997750000000266E-2</v>
      </c>
      <c r="AK97" s="117">
        <f t="shared" si="12"/>
        <v>2.584350000000013E-2</v>
      </c>
      <c r="AL97" s="117">
        <f t="shared" si="13"/>
        <v>2.2791000000000006E-2</v>
      </c>
      <c r="AM97" s="117">
        <f t="shared" si="14"/>
        <v>2.2791000000000006E-2</v>
      </c>
      <c r="AN97" s="117"/>
      <c r="AO97" s="118"/>
      <c r="AP97" s="116"/>
      <c r="AQ97" s="117"/>
      <c r="AR97" s="117"/>
      <c r="AS97" s="117">
        <f t="shared" si="15"/>
        <v>1.0199999999999987E-2</v>
      </c>
      <c r="AT97" s="117"/>
      <c r="AU97" s="117"/>
      <c r="AV97" s="117"/>
      <c r="AW97" s="117">
        <f t="shared" si="16"/>
        <v>1.1300000000000088E-2</v>
      </c>
      <c r="AX97" s="117">
        <f t="shared" si="17"/>
        <v>8.1999999999999851E-3</v>
      </c>
      <c r="AY97" s="117">
        <f t="shared" si="18"/>
        <v>5.2000000000000934E-3</v>
      </c>
      <c r="AZ97" s="117">
        <f t="shared" si="19"/>
        <v>5.2000000000000934E-3</v>
      </c>
      <c r="BA97" s="117"/>
      <c r="BB97" s="120"/>
      <c r="BC97" s="93"/>
      <c r="BD97" s="91"/>
      <c r="BE97" s="91"/>
    </row>
    <row r="98" spans="2:57" ht="15" customHeight="1" x14ac:dyDescent="0.2">
      <c r="B98" s="113">
        <v>2041</v>
      </c>
      <c r="C98" s="114"/>
      <c r="D98" s="115"/>
      <c r="E98" s="115"/>
      <c r="F98" s="131">
        <v>4711.4602022142826</v>
      </c>
      <c r="G98" s="131"/>
      <c r="H98" s="131"/>
      <c r="I98" s="131"/>
      <c r="J98" s="131">
        <v>4708.3223293630617</v>
      </c>
      <c r="K98" s="131">
        <v>4611.4815773699474</v>
      </c>
      <c r="L98" s="131">
        <v>4516.4292913520476</v>
      </c>
      <c r="M98" s="131">
        <v>4462.246366845814</v>
      </c>
      <c r="N98" s="131"/>
      <c r="O98" s="131"/>
      <c r="P98" s="114"/>
      <c r="Q98" s="115"/>
      <c r="R98" s="115"/>
      <c r="S98" s="115">
        <v>3185.4866781517553</v>
      </c>
      <c r="T98" s="115"/>
      <c r="U98" s="115"/>
      <c r="V98" s="115"/>
      <c r="W98" s="115">
        <v>3183.3651167384592</v>
      </c>
      <c r="X98" s="115">
        <v>3117.8896776736692</v>
      </c>
      <c r="Y98" s="115">
        <v>3053.6234464327499</v>
      </c>
      <c r="Z98" s="115">
        <v>3016.9895841501416</v>
      </c>
      <c r="AA98" s="115"/>
      <c r="AB98" s="115"/>
      <c r="AC98" s="116"/>
      <c r="AD98" s="117"/>
      <c r="AE98" s="117"/>
      <c r="AF98" s="117">
        <f t="shared" si="10"/>
        <v>2.4927750000000248E-2</v>
      </c>
      <c r="AG98" s="117"/>
      <c r="AH98" s="117"/>
      <c r="AI98" s="117"/>
      <c r="AJ98" s="117">
        <f t="shared" si="11"/>
        <v>2.7980250000000151E-2</v>
      </c>
      <c r="AK98" s="117">
        <f t="shared" si="12"/>
        <v>2.4927750000000026E-2</v>
      </c>
      <c r="AL98" s="117">
        <f t="shared" si="13"/>
        <v>2.1875250000000124E-2</v>
      </c>
      <c r="AM98" s="117">
        <f t="shared" si="14"/>
        <v>2.4927750000000248E-2</v>
      </c>
      <c r="AN98" s="117"/>
      <c r="AO98" s="118"/>
      <c r="AP98" s="116"/>
      <c r="AQ98" s="117"/>
      <c r="AR98" s="117"/>
      <c r="AS98" s="117">
        <f t="shared" si="15"/>
        <v>7.3000000000000842E-3</v>
      </c>
      <c r="AT98" s="117"/>
      <c r="AU98" s="117"/>
      <c r="AV98" s="117"/>
      <c r="AW98" s="117">
        <f t="shared" si="16"/>
        <v>1.0299999999999976E-2</v>
      </c>
      <c r="AX98" s="117">
        <f t="shared" si="17"/>
        <v>7.3000000000000842E-3</v>
      </c>
      <c r="AY98" s="117">
        <f t="shared" si="18"/>
        <v>4.2999999999999705E-3</v>
      </c>
      <c r="AZ98" s="117">
        <f t="shared" si="19"/>
        <v>7.3000000000000842E-3</v>
      </c>
      <c r="BA98" s="117"/>
      <c r="BB98" s="120"/>
      <c r="BC98" s="93"/>
      <c r="BD98" s="91"/>
      <c r="BE98" s="91"/>
    </row>
    <row r="99" spans="2:57" ht="15" customHeight="1" x14ac:dyDescent="0.2">
      <c r="B99" s="113">
        <v>2042</v>
      </c>
      <c r="C99" s="114"/>
      <c r="D99" s="115"/>
      <c r="E99" s="115"/>
      <c r="F99" s="131">
        <v>4827.4681310433043</v>
      </c>
      <c r="G99" s="131"/>
      <c r="H99" s="131"/>
      <c r="I99" s="131"/>
      <c r="J99" s="131">
        <v>4838.6251498281854</v>
      </c>
      <c r="K99" s="131">
        <v>4725.0277825087387</v>
      </c>
      <c r="L99" s="131">
        <v>4613.8486711665118</v>
      </c>
      <c r="M99" s="131">
        <v>4572.1180280134749</v>
      </c>
      <c r="N99" s="131"/>
      <c r="O99" s="131"/>
      <c r="P99" s="114"/>
      <c r="Q99" s="115"/>
      <c r="R99" s="115"/>
      <c r="S99" s="115">
        <v>3207.7850848988173</v>
      </c>
      <c r="T99" s="115"/>
      <c r="U99" s="115"/>
      <c r="V99" s="115"/>
      <c r="W99" s="115">
        <v>3215.1987679058439</v>
      </c>
      <c r="X99" s="115">
        <v>3139.7149054173847</v>
      </c>
      <c r="Y99" s="115">
        <v>3065.837940218481</v>
      </c>
      <c r="Z99" s="115">
        <v>3038.1085112391925</v>
      </c>
      <c r="AA99" s="115"/>
      <c r="AB99" s="115"/>
      <c r="AC99" s="116"/>
      <c r="AD99" s="117"/>
      <c r="AE99" s="117"/>
      <c r="AF99" s="117">
        <f t="shared" si="10"/>
        <v>2.4622500000000214E-2</v>
      </c>
      <c r="AG99" s="117"/>
      <c r="AH99" s="117"/>
      <c r="AI99" s="117"/>
      <c r="AJ99" s="117">
        <f t="shared" si="11"/>
        <v>2.7675000000000116E-2</v>
      </c>
      <c r="AK99" s="117">
        <f t="shared" si="12"/>
        <v>2.4622499999999992E-2</v>
      </c>
      <c r="AL99" s="117">
        <f t="shared" si="13"/>
        <v>2.1570000000000089E-2</v>
      </c>
      <c r="AM99" s="117">
        <f t="shared" si="14"/>
        <v>2.4622499999999992E-2</v>
      </c>
      <c r="AN99" s="117"/>
      <c r="AO99" s="118"/>
      <c r="AP99" s="116"/>
      <c r="AQ99" s="117"/>
      <c r="AR99" s="117"/>
      <c r="AS99" s="117">
        <f t="shared" si="15"/>
        <v>6.9999999999998952E-3</v>
      </c>
      <c r="AT99" s="117"/>
      <c r="AU99" s="117"/>
      <c r="AV99" s="117"/>
      <c r="AW99" s="117">
        <f t="shared" si="16"/>
        <v>1.0000000000000009E-2</v>
      </c>
      <c r="AX99" s="117">
        <f t="shared" si="17"/>
        <v>6.9999999999998952E-3</v>
      </c>
      <c r="AY99" s="117">
        <f t="shared" si="18"/>
        <v>4.0000000000000036E-3</v>
      </c>
      <c r="AZ99" s="117">
        <f t="shared" si="19"/>
        <v>6.9999999999998952E-3</v>
      </c>
      <c r="BA99" s="117"/>
      <c r="BB99" s="120"/>
      <c r="BC99" s="93"/>
      <c r="BD99" s="91"/>
      <c r="BE99" s="91"/>
    </row>
    <row r="100" spans="2:57" ht="15" customHeight="1" x14ac:dyDescent="0.2">
      <c r="B100" s="113">
        <v>2043</v>
      </c>
      <c r="C100" s="114"/>
      <c r="D100" s="115"/>
      <c r="E100" s="115"/>
      <c r="F100" s="131">
        <v>4941.9117111589158</v>
      </c>
      <c r="G100" s="131"/>
      <c r="H100" s="131"/>
      <c r="I100" s="131"/>
      <c r="J100" s="131">
        <v>4968.1031298687258</v>
      </c>
      <c r="K100" s="131">
        <v>4837.0428348917285</v>
      </c>
      <c r="L100" s="131">
        <v>4709.1442550829534</v>
      </c>
      <c r="M100" s="131">
        <v>4680.5080870740831</v>
      </c>
      <c r="N100" s="131"/>
      <c r="O100" s="131"/>
      <c r="P100" s="114"/>
      <c r="Q100" s="115"/>
      <c r="R100" s="115"/>
      <c r="S100" s="115">
        <v>3227.3525739167003</v>
      </c>
      <c r="T100" s="115"/>
      <c r="U100" s="115"/>
      <c r="V100" s="115"/>
      <c r="W100" s="115">
        <v>3244.4570766937873</v>
      </c>
      <c r="X100" s="115">
        <v>3158.8671663404307</v>
      </c>
      <c r="Y100" s="115">
        <v>3075.3420378331584</v>
      </c>
      <c r="Z100" s="115">
        <v>3056.6409731577514</v>
      </c>
      <c r="AA100" s="115"/>
      <c r="AB100" s="115"/>
      <c r="AC100" s="116"/>
      <c r="AD100" s="117"/>
      <c r="AE100" s="117"/>
      <c r="AF100" s="117">
        <f t="shared" si="10"/>
        <v>2.370675000000011E-2</v>
      </c>
      <c r="AG100" s="117"/>
      <c r="AH100" s="117"/>
      <c r="AI100" s="117"/>
      <c r="AJ100" s="117">
        <f t="shared" si="11"/>
        <v>2.6759250000000012E-2</v>
      </c>
      <c r="AK100" s="117">
        <f t="shared" si="12"/>
        <v>2.370675000000011E-2</v>
      </c>
      <c r="AL100" s="117">
        <f t="shared" si="13"/>
        <v>2.0654250000000207E-2</v>
      </c>
      <c r="AM100" s="117">
        <f t="shared" si="14"/>
        <v>2.3706749999999888E-2</v>
      </c>
      <c r="AN100" s="117"/>
      <c r="AO100" s="118"/>
      <c r="AP100" s="116"/>
      <c r="AQ100" s="117"/>
      <c r="AR100" s="117"/>
      <c r="AS100" s="117">
        <f t="shared" si="15"/>
        <v>6.0999999999999943E-3</v>
      </c>
      <c r="AT100" s="117"/>
      <c r="AU100" s="117"/>
      <c r="AV100" s="117"/>
      <c r="AW100" s="117">
        <f t="shared" si="16"/>
        <v>9.100000000000108E-3</v>
      </c>
      <c r="AX100" s="117">
        <f t="shared" si="17"/>
        <v>6.0999999999999943E-3</v>
      </c>
      <c r="AY100" s="117">
        <f t="shared" si="18"/>
        <v>3.1000000000001027E-3</v>
      </c>
      <c r="AZ100" s="117">
        <f t="shared" si="19"/>
        <v>6.0999999999999943E-3</v>
      </c>
      <c r="BA100" s="117"/>
      <c r="BB100" s="120"/>
      <c r="BC100" s="93"/>
      <c r="BD100" s="91"/>
      <c r="BE100" s="91"/>
    </row>
    <row r="101" spans="2:57" ht="15" customHeight="1" x14ac:dyDescent="0.2">
      <c r="B101" s="113">
        <v>2044</v>
      </c>
      <c r="C101" s="114"/>
      <c r="D101" s="115"/>
      <c r="E101" s="115"/>
      <c r="F101" s="131">
        <v>5057.0570185509914</v>
      </c>
      <c r="G101" s="131"/>
      <c r="H101" s="131"/>
      <c r="I101" s="131"/>
      <c r="J101" s="131">
        <v>5098.5183210793448</v>
      </c>
      <c r="K101" s="131">
        <v>4949.7447236839971</v>
      </c>
      <c r="L101" s="131">
        <v>4804.4914761016817</v>
      </c>
      <c r="M101" s="131">
        <v>4789.5627553758886</v>
      </c>
      <c r="N101" s="131"/>
      <c r="O101" s="131"/>
      <c r="P101" s="114"/>
      <c r="Q101" s="115"/>
      <c r="R101" s="115"/>
      <c r="S101" s="115">
        <v>3245.7484835880255</v>
      </c>
      <c r="T101" s="115"/>
      <c r="U101" s="115"/>
      <c r="V101" s="115"/>
      <c r="W101" s="115">
        <v>3272.3594075533538</v>
      </c>
      <c r="X101" s="115">
        <v>3176.8727091885712</v>
      </c>
      <c r="Y101" s="115">
        <v>3083.6454613353076</v>
      </c>
      <c r="Z101" s="115">
        <v>3074.0638267047507</v>
      </c>
      <c r="AA101" s="115"/>
      <c r="AB101" s="115"/>
      <c r="AC101" s="116"/>
      <c r="AD101" s="117"/>
      <c r="AE101" s="117"/>
      <c r="AF101" s="117">
        <f t="shared" si="10"/>
        <v>2.3299750000000063E-2</v>
      </c>
      <c r="AG101" s="117"/>
      <c r="AH101" s="117"/>
      <c r="AI101" s="117"/>
      <c r="AJ101" s="117">
        <f t="shared" si="11"/>
        <v>2.6250499999999954E-2</v>
      </c>
      <c r="AK101" s="117">
        <f t="shared" si="12"/>
        <v>2.3299750000000063E-2</v>
      </c>
      <c r="AL101" s="117">
        <f t="shared" si="13"/>
        <v>2.0247249999999939E-2</v>
      </c>
      <c r="AM101" s="117">
        <f t="shared" si="14"/>
        <v>2.3299750000000286E-2</v>
      </c>
      <c r="AN101" s="117"/>
      <c r="AO101" s="118"/>
      <c r="AP101" s="116"/>
      <c r="AQ101" s="117"/>
      <c r="AR101" s="117"/>
      <c r="AS101" s="117">
        <f t="shared" si="15"/>
        <v>5.7000000000000384E-3</v>
      </c>
      <c r="AT101" s="117"/>
      <c r="AU101" s="117"/>
      <c r="AV101" s="117"/>
      <c r="AW101" s="117">
        <f t="shared" si="16"/>
        <v>8.599999999999941E-3</v>
      </c>
      <c r="AX101" s="117">
        <f t="shared" si="17"/>
        <v>5.7000000000000384E-3</v>
      </c>
      <c r="AY101" s="117">
        <f t="shared" si="18"/>
        <v>2.6999999999999247E-3</v>
      </c>
      <c r="AZ101" s="117">
        <f t="shared" si="19"/>
        <v>5.7000000000000384E-3</v>
      </c>
      <c r="BA101" s="117"/>
      <c r="BB101" s="120"/>
      <c r="BC101" s="93"/>
      <c r="BD101" s="91"/>
      <c r="BE101" s="91"/>
    </row>
    <row r="102" spans="2:57" ht="15" customHeight="1" x14ac:dyDescent="0.2">
      <c r="B102" s="113">
        <v>2045</v>
      </c>
      <c r="C102" s="114"/>
      <c r="D102" s="115"/>
      <c r="E102" s="115"/>
      <c r="F102" s="131">
        <v>5172.3124050607885</v>
      </c>
      <c r="G102" s="131"/>
      <c r="H102" s="131"/>
      <c r="I102" s="131"/>
      <c r="J102" s="131">
        <v>5230.2818793101587</v>
      </c>
      <c r="K102" s="131">
        <v>5062.55435568148</v>
      </c>
      <c r="L102" s="131">
        <v>4899.3249311027148</v>
      </c>
      <c r="M102" s="131">
        <v>4898.7216801336617</v>
      </c>
      <c r="N102" s="131"/>
      <c r="O102" s="131"/>
      <c r="P102" s="114"/>
      <c r="Q102" s="115"/>
      <c r="R102" s="115"/>
      <c r="S102" s="115">
        <v>3262.6263757026836</v>
      </c>
      <c r="T102" s="115"/>
      <c r="U102" s="115"/>
      <c r="V102" s="115"/>
      <c r="W102" s="115">
        <v>3299.1927546952911</v>
      </c>
      <c r="X102" s="115">
        <v>3193.392447276352</v>
      </c>
      <c r="Y102" s="115">
        <v>3090.4294813502452</v>
      </c>
      <c r="Z102" s="115">
        <v>3090.0489586036156</v>
      </c>
      <c r="AA102" s="115"/>
      <c r="AB102" s="115"/>
      <c r="AC102" s="116"/>
      <c r="AD102" s="117"/>
      <c r="AE102" s="117"/>
      <c r="AF102" s="117">
        <f t="shared" si="10"/>
        <v>2.2791000000000228E-2</v>
      </c>
      <c r="AG102" s="117"/>
      <c r="AH102" s="117"/>
      <c r="AI102" s="117"/>
      <c r="AJ102" s="117">
        <f t="shared" si="11"/>
        <v>2.5843499999999908E-2</v>
      </c>
      <c r="AK102" s="117">
        <f t="shared" si="12"/>
        <v>2.2791000000000228E-2</v>
      </c>
      <c r="AL102" s="117">
        <f t="shared" si="13"/>
        <v>1.9738500000000103E-2</v>
      </c>
      <c r="AM102" s="117">
        <f t="shared" si="14"/>
        <v>2.2791000000000228E-2</v>
      </c>
      <c r="AN102" s="117"/>
      <c r="AO102" s="118"/>
      <c r="AP102" s="116"/>
      <c r="AQ102" s="117"/>
      <c r="AR102" s="117"/>
      <c r="AS102" s="117">
        <f t="shared" si="15"/>
        <v>5.2000000000000934E-3</v>
      </c>
      <c r="AT102" s="117"/>
      <c r="AU102" s="117"/>
      <c r="AV102" s="117"/>
      <c r="AW102" s="117">
        <f t="shared" si="16"/>
        <v>8.1999999999999851E-3</v>
      </c>
      <c r="AX102" s="117">
        <f t="shared" si="17"/>
        <v>5.2000000000000934E-3</v>
      </c>
      <c r="AY102" s="117">
        <f t="shared" si="18"/>
        <v>2.1999999999999797E-3</v>
      </c>
      <c r="AZ102" s="117">
        <f t="shared" si="19"/>
        <v>5.2000000000000934E-3</v>
      </c>
      <c r="BA102" s="117"/>
      <c r="BB102" s="120"/>
      <c r="BC102" s="93"/>
      <c r="BD102" s="91"/>
      <c r="BE102" s="91"/>
    </row>
    <row r="103" spans="2:57" ht="15" customHeight="1" x14ac:dyDescent="0.2">
      <c r="B103" s="113">
        <v>2046</v>
      </c>
      <c r="C103" s="114"/>
      <c r="D103" s="115"/>
      <c r="E103" s="115"/>
      <c r="F103" s="131">
        <v>5285.4580319995948</v>
      </c>
      <c r="G103" s="131"/>
      <c r="H103" s="131"/>
      <c r="I103" s="131"/>
      <c r="J103" s="131">
        <v>5360.6610384271335</v>
      </c>
      <c r="K103" s="131">
        <v>5173.2989978506012</v>
      </c>
      <c r="L103" s="131">
        <v>4991.5436994496285</v>
      </c>
      <c r="M103" s="131">
        <v>5005.882441567006</v>
      </c>
      <c r="N103" s="131"/>
      <c r="O103" s="131"/>
      <c r="P103" s="114"/>
      <c r="Q103" s="115"/>
      <c r="R103" s="115"/>
      <c r="S103" s="115">
        <v>3276.655669118205</v>
      </c>
      <c r="T103" s="115"/>
      <c r="U103" s="115"/>
      <c r="V103" s="115"/>
      <c r="W103" s="115">
        <v>3323.276861804567</v>
      </c>
      <c r="X103" s="115">
        <v>3207.12403479964</v>
      </c>
      <c r="Y103" s="115">
        <v>3094.4470396760007</v>
      </c>
      <c r="Z103" s="115">
        <v>3103.3361691256109</v>
      </c>
      <c r="AA103" s="115"/>
      <c r="AB103" s="115"/>
      <c r="AC103" s="116"/>
      <c r="AD103" s="117"/>
      <c r="AE103" s="117"/>
      <c r="AF103" s="117">
        <f t="shared" si="10"/>
        <v>2.1875250000000124E-2</v>
      </c>
      <c r="AG103" s="117"/>
      <c r="AH103" s="117"/>
      <c r="AI103" s="117"/>
      <c r="AJ103" s="117">
        <f t="shared" si="11"/>
        <v>2.4927750000000248E-2</v>
      </c>
      <c r="AK103" s="117">
        <f t="shared" si="12"/>
        <v>2.1875249999999902E-2</v>
      </c>
      <c r="AL103" s="117">
        <f t="shared" si="13"/>
        <v>1.8822749999999999E-2</v>
      </c>
      <c r="AM103" s="117">
        <f t="shared" si="14"/>
        <v>2.1875250000000124E-2</v>
      </c>
      <c r="AN103" s="117"/>
      <c r="AO103" s="118"/>
      <c r="AP103" s="116"/>
      <c r="AQ103" s="117"/>
      <c r="AR103" s="117"/>
      <c r="AS103" s="117">
        <f t="shared" si="15"/>
        <v>4.2999999999999705E-3</v>
      </c>
      <c r="AT103" s="117"/>
      <c r="AU103" s="117"/>
      <c r="AV103" s="117"/>
      <c r="AW103" s="117">
        <f t="shared" si="16"/>
        <v>7.3000000000000842E-3</v>
      </c>
      <c r="AX103" s="117">
        <f t="shared" si="17"/>
        <v>4.2999999999999705E-3</v>
      </c>
      <c r="AY103" s="117">
        <f t="shared" si="18"/>
        <v>1.3000000000000789E-3</v>
      </c>
      <c r="AZ103" s="117">
        <f t="shared" si="19"/>
        <v>4.2999999999999705E-3</v>
      </c>
      <c r="BA103" s="117"/>
      <c r="BB103" s="120"/>
      <c r="BC103" s="93"/>
      <c r="BD103" s="91"/>
      <c r="BE103" s="91"/>
    </row>
    <row r="104" spans="2:57" ht="15" customHeight="1" x14ac:dyDescent="0.2">
      <c r="B104" s="113">
        <v>2047</v>
      </c>
      <c r="C104" s="114"/>
      <c r="D104" s="115"/>
      <c r="E104" s="115"/>
      <c r="F104" s="131">
        <v>5400.5409524593388</v>
      </c>
      <c r="G104" s="131"/>
      <c r="H104" s="131"/>
      <c r="I104" s="131"/>
      <c r="J104" s="131">
        <v>5493.7448093671264</v>
      </c>
      <c r="K104" s="131">
        <v>5285.9398235803019</v>
      </c>
      <c r="L104" s="131">
        <v>5084.9903890470259</v>
      </c>
      <c r="M104" s="131">
        <v>5114.8780229084659</v>
      </c>
      <c r="N104" s="131"/>
      <c r="O104" s="131"/>
      <c r="P104" s="114"/>
      <c r="Q104" s="115"/>
      <c r="R104" s="115"/>
      <c r="S104" s="115">
        <v>3290.4176229285013</v>
      </c>
      <c r="T104" s="115"/>
      <c r="U104" s="115"/>
      <c r="V104" s="115"/>
      <c r="W104" s="115">
        <v>3347.2044552095604</v>
      </c>
      <c r="X104" s="115">
        <v>3220.5939557457982</v>
      </c>
      <c r="Y104" s="115">
        <v>3098.160376123612</v>
      </c>
      <c r="Z104" s="115">
        <v>3116.3701810359385</v>
      </c>
      <c r="AA104" s="115"/>
      <c r="AB104" s="115"/>
      <c r="AC104" s="116"/>
      <c r="AD104" s="117"/>
      <c r="AE104" s="117"/>
      <c r="AF104" s="117">
        <f t="shared" si="10"/>
        <v>2.1773500000000112E-2</v>
      </c>
      <c r="AG104" s="117"/>
      <c r="AH104" s="117"/>
      <c r="AI104" s="117"/>
      <c r="AJ104" s="117">
        <f t="shared" si="11"/>
        <v>2.4826000000000237E-2</v>
      </c>
      <c r="AK104" s="117">
        <f t="shared" si="12"/>
        <v>2.1773500000000112E-2</v>
      </c>
      <c r="AL104" s="117">
        <f t="shared" si="13"/>
        <v>1.872100000000021E-2</v>
      </c>
      <c r="AM104" s="117">
        <f t="shared" si="14"/>
        <v>2.1773500000000112E-2</v>
      </c>
      <c r="AN104" s="117"/>
      <c r="AO104" s="118"/>
      <c r="AP104" s="116"/>
      <c r="AQ104" s="117"/>
      <c r="AR104" s="117"/>
      <c r="AS104" s="117">
        <f t="shared" si="15"/>
        <v>4.1999999999999815E-3</v>
      </c>
      <c r="AT104" s="117"/>
      <c r="AU104" s="117"/>
      <c r="AV104" s="117"/>
      <c r="AW104" s="117">
        <f t="shared" si="16"/>
        <v>7.2000000000000952E-3</v>
      </c>
      <c r="AX104" s="117">
        <f t="shared" si="17"/>
        <v>4.1999999999999815E-3</v>
      </c>
      <c r="AY104" s="117">
        <f t="shared" si="18"/>
        <v>1.2000000000000899E-3</v>
      </c>
      <c r="AZ104" s="117">
        <f t="shared" si="19"/>
        <v>4.1999999999999815E-3</v>
      </c>
      <c r="BA104" s="117"/>
      <c r="BB104" s="120"/>
      <c r="BC104" s="93"/>
      <c r="BD104" s="91"/>
      <c r="BE104" s="91"/>
    </row>
    <row r="105" spans="2:57" ht="15" customHeight="1" x14ac:dyDescent="0.2">
      <c r="B105" s="113">
        <v>2048</v>
      </c>
      <c r="C105" s="114"/>
      <c r="D105" s="115"/>
      <c r="E105" s="115"/>
      <c r="F105" s="131">
        <v>5515.9316107200621</v>
      </c>
      <c r="G105" s="131"/>
      <c r="H105" s="131"/>
      <c r="I105" s="131"/>
      <c r="J105" s="131">
        <v>5627.8965638670616</v>
      </c>
      <c r="K105" s="131">
        <v>5398.8818568208308</v>
      </c>
      <c r="L105" s="131">
        <v>5178.1169030320334</v>
      </c>
      <c r="M105" s="131">
        <v>5224.1650641849401</v>
      </c>
      <c r="N105" s="131"/>
      <c r="O105" s="131"/>
      <c r="P105" s="114"/>
      <c r="Q105" s="115"/>
      <c r="R105" s="115"/>
      <c r="S105" s="115">
        <v>3302.9212098956295</v>
      </c>
      <c r="T105" s="115"/>
      <c r="U105" s="115"/>
      <c r="V105" s="115"/>
      <c r="W105" s="115">
        <v>3369.9654455049849</v>
      </c>
      <c r="X105" s="115">
        <v>3232.8322127776323</v>
      </c>
      <c r="Y105" s="115">
        <v>3100.6389044245107</v>
      </c>
      <c r="Z105" s="115">
        <v>3128.2123877238751</v>
      </c>
      <c r="AA105" s="115"/>
      <c r="AB105" s="115"/>
      <c r="AC105" s="116"/>
      <c r="AD105" s="117"/>
      <c r="AE105" s="117"/>
      <c r="AF105" s="117">
        <f t="shared" si="10"/>
        <v>2.1366500000000066E-2</v>
      </c>
      <c r="AG105" s="117"/>
      <c r="AH105" s="117"/>
      <c r="AI105" s="117"/>
      <c r="AJ105" s="117">
        <f t="shared" si="11"/>
        <v>2.4418999999999969E-2</v>
      </c>
      <c r="AK105" s="117">
        <f t="shared" si="12"/>
        <v>2.1366500000000066E-2</v>
      </c>
      <c r="AL105" s="117">
        <f t="shared" si="13"/>
        <v>1.8313999999999941E-2</v>
      </c>
      <c r="AM105" s="117">
        <f t="shared" si="14"/>
        <v>2.1366500000000066E-2</v>
      </c>
      <c r="AN105" s="117"/>
      <c r="AO105" s="118"/>
      <c r="AP105" s="116"/>
      <c r="AQ105" s="117"/>
      <c r="AR105" s="117"/>
      <c r="AS105" s="117">
        <f t="shared" si="15"/>
        <v>3.8000000000000256E-3</v>
      </c>
      <c r="AT105" s="117"/>
      <c r="AU105" s="117"/>
      <c r="AV105" s="117"/>
      <c r="AW105" s="117">
        <f t="shared" si="16"/>
        <v>6.7999999999999172E-3</v>
      </c>
      <c r="AX105" s="117">
        <f t="shared" si="17"/>
        <v>3.8000000000000256E-3</v>
      </c>
      <c r="AY105" s="117">
        <f t="shared" si="18"/>
        <v>7.9999999999991189E-4</v>
      </c>
      <c r="AZ105" s="117">
        <f t="shared" si="19"/>
        <v>3.8000000000000256E-3</v>
      </c>
      <c r="BA105" s="117"/>
      <c r="BB105" s="120"/>
      <c r="BC105" s="93"/>
      <c r="BD105" s="91"/>
      <c r="BE105" s="91"/>
    </row>
    <row r="106" spans="2:57" ht="15" customHeight="1" x14ac:dyDescent="0.2">
      <c r="B106" s="113">
        <v>2049</v>
      </c>
      <c r="C106" s="114"/>
      <c r="D106" s="115"/>
      <c r="E106" s="115"/>
      <c r="F106" s="131">
        <v>5633.7877634805127</v>
      </c>
      <c r="G106" s="131"/>
      <c r="H106" s="131"/>
      <c r="I106" s="131"/>
      <c r="J106" s="131">
        <v>5765.3241700601311</v>
      </c>
      <c r="K106" s="131">
        <v>5514.2370660145934</v>
      </c>
      <c r="L106" s="131">
        <v>5272.9489359941617</v>
      </c>
      <c r="M106" s="131">
        <v>5335.7871870288482</v>
      </c>
      <c r="N106" s="131"/>
      <c r="O106" s="131"/>
      <c r="P106" s="114"/>
      <c r="Q106" s="115"/>
      <c r="R106" s="115"/>
      <c r="S106" s="115">
        <v>3315.4723104932332</v>
      </c>
      <c r="T106" s="115"/>
      <c r="U106" s="115"/>
      <c r="V106" s="115"/>
      <c r="W106" s="115">
        <v>3392.8812105344186</v>
      </c>
      <c r="X106" s="115">
        <v>3245.1169751861876</v>
      </c>
      <c r="Y106" s="115">
        <v>3103.1194155480498</v>
      </c>
      <c r="Z106" s="115">
        <v>3140.099594797226</v>
      </c>
      <c r="AA106" s="115"/>
      <c r="AB106" s="115"/>
      <c r="AC106" s="116"/>
      <c r="AD106" s="117"/>
      <c r="AE106" s="117"/>
      <c r="AF106" s="117">
        <f t="shared" si="10"/>
        <v>2.1366500000000066E-2</v>
      </c>
      <c r="AG106" s="117"/>
      <c r="AH106" s="117"/>
      <c r="AI106" s="117"/>
      <c r="AJ106" s="117">
        <f t="shared" si="11"/>
        <v>2.4418999999999969E-2</v>
      </c>
      <c r="AK106" s="117">
        <f t="shared" si="12"/>
        <v>2.1366500000000066E-2</v>
      </c>
      <c r="AL106" s="117">
        <f t="shared" si="13"/>
        <v>1.8313999999999941E-2</v>
      </c>
      <c r="AM106" s="117">
        <f t="shared" si="14"/>
        <v>2.1366500000000066E-2</v>
      </c>
      <c r="AN106" s="117"/>
      <c r="AO106" s="118"/>
      <c r="AP106" s="116"/>
      <c r="AQ106" s="117"/>
      <c r="AR106" s="117"/>
      <c r="AS106" s="117">
        <f t="shared" si="15"/>
        <v>3.8000000000000256E-3</v>
      </c>
      <c r="AT106" s="117"/>
      <c r="AU106" s="117"/>
      <c r="AV106" s="117"/>
      <c r="AW106" s="117">
        <f t="shared" si="16"/>
        <v>6.7999999999999172E-3</v>
      </c>
      <c r="AX106" s="117">
        <f t="shared" si="17"/>
        <v>3.8000000000000256E-3</v>
      </c>
      <c r="AY106" s="117">
        <f t="shared" si="18"/>
        <v>7.9999999999991189E-4</v>
      </c>
      <c r="AZ106" s="117">
        <f t="shared" si="19"/>
        <v>3.8000000000000256E-3</v>
      </c>
      <c r="BA106" s="117"/>
      <c r="BB106" s="120"/>
      <c r="BC106" s="93"/>
      <c r="BD106" s="91"/>
      <c r="BE106" s="91"/>
    </row>
    <row r="107" spans="2:57" ht="15" customHeight="1" x14ac:dyDescent="0.2">
      <c r="B107" s="113">
        <v>2050</v>
      </c>
      <c r="C107" s="114"/>
      <c r="D107" s="115"/>
      <c r="E107" s="115"/>
      <c r="F107" s="131">
        <v>5750.7226622993148</v>
      </c>
      <c r="G107" s="131"/>
      <c r="H107" s="131"/>
      <c r="I107" s="131"/>
      <c r="J107" s="131">
        <v>5902.0012688287043</v>
      </c>
      <c r="K107" s="131">
        <v>5628.6905705567924</v>
      </c>
      <c r="L107" s="131">
        <v>5366.2985874825345</v>
      </c>
      <c r="M107" s="131">
        <v>5446.5367858828204</v>
      </c>
      <c r="N107" s="131"/>
      <c r="O107" s="131"/>
      <c r="P107" s="114"/>
      <c r="Q107" s="115"/>
      <c r="R107" s="115"/>
      <c r="S107" s="115">
        <v>3326.0818218868117</v>
      </c>
      <c r="T107" s="115"/>
      <c r="U107" s="115"/>
      <c r="V107" s="115"/>
      <c r="W107" s="115">
        <v>3413.5777859186787</v>
      </c>
      <c r="X107" s="115">
        <v>3255.5013495067838</v>
      </c>
      <c r="Y107" s="115">
        <v>3103.7400394311594</v>
      </c>
      <c r="Z107" s="115">
        <v>3150.1479135005775</v>
      </c>
      <c r="AA107" s="115"/>
      <c r="AB107" s="115"/>
      <c r="AC107" s="116"/>
      <c r="AD107" s="117"/>
      <c r="AE107" s="117"/>
      <c r="AF107" s="117">
        <f t="shared" si="10"/>
        <v>2.0756000000000219E-2</v>
      </c>
      <c r="AG107" s="117"/>
      <c r="AH107" s="117"/>
      <c r="AI107" s="117"/>
      <c r="AJ107" s="117">
        <f t="shared" si="11"/>
        <v>2.370675000000011E-2</v>
      </c>
      <c r="AK107" s="117">
        <f t="shared" si="12"/>
        <v>2.0755999999999997E-2</v>
      </c>
      <c r="AL107" s="117">
        <f t="shared" si="13"/>
        <v>1.7703500000000094E-2</v>
      </c>
      <c r="AM107" s="117">
        <f t="shared" si="14"/>
        <v>2.0756000000000219E-2</v>
      </c>
      <c r="AN107" s="117"/>
      <c r="AO107" s="118"/>
      <c r="AP107" s="116"/>
      <c r="AQ107" s="117"/>
      <c r="AR107" s="117"/>
      <c r="AS107" s="117">
        <f t="shared" si="15"/>
        <v>3.2000000000000917E-3</v>
      </c>
      <c r="AT107" s="117"/>
      <c r="AU107" s="117"/>
      <c r="AV107" s="117"/>
      <c r="AW107" s="117">
        <f t="shared" si="16"/>
        <v>6.0999999999999943E-3</v>
      </c>
      <c r="AX107" s="117">
        <f t="shared" si="17"/>
        <v>3.2000000000000917E-3</v>
      </c>
      <c r="AY107" s="117">
        <f t="shared" si="18"/>
        <v>1.9999999999997797E-4</v>
      </c>
      <c r="AZ107" s="117">
        <f t="shared" si="19"/>
        <v>3.2000000000000917E-3</v>
      </c>
      <c r="BA107" s="117"/>
      <c r="BB107" s="120"/>
      <c r="BC107" s="93"/>
      <c r="BD107" s="91"/>
      <c r="BE107" s="91"/>
    </row>
    <row r="108" spans="2:57" ht="15" customHeight="1" x14ac:dyDescent="0.2">
      <c r="B108" s="113">
        <v>2051</v>
      </c>
      <c r="C108" s="114"/>
      <c r="D108" s="115"/>
      <c r="E108" s="115"/>
      <c r="F108" s="131">
        <v>5868.914389816221</v>
      </c>
      <c r="G108" s="131"/>
      <c r="H108" s="131"/>
      <c r="I108" s="131"/>
      <c r="J108" s="131">
        <v>6041.3180087794062</v>
      </c>
      <c r="K108" s="131">
        <v>5744.3742335081606</v>
      </c>
      <c r="L108" s="131">
        <v>5460.7548336447553</v>
      </c>
      <c r="M108" s="131">
        <v>5558.4767331746762</v>
      </c>
      <c r="N108" s="131"/>
      <c r="O108" s="131"/>
      <c r="P108" s="114"/>
      <c r="Q108" s="115"/>
      <c r="R108" s="115"/>
      <c r="S108" s="115">
        <v>3336.0600673524718</v>
      </c>
      <c r="T108" s="115"/>
      <c r="U108" s="115"/>
      <c r="V108" s="115"/>
      <c r="W108" s="115">
        <v>3434.0592526341907</v>
      </c>
      <c r="X108" s="115">
        <v>3265.2678535553036</v>
      </c>
      <c r="Y108" s="115">
        <v>3104.0504134351027</v>
      </c>
      <c r="Z108" s="115">
        <v>3159.5983572410787</v>
      </c>
      <c r="AA108" s="115"/>
      <c r="AB108" s="115"/>
      <c r="AC108" s="116"/>
      <c r="AD108" s="117"/>
      <c r="AE108" s="117"/>
      <c r="AF108" s="117">
        <f t="shared" si="10"/>
        <v>2.0552499999999974E-2</v>
      </c>
      <c r="AG108" s="117"/>
      <c r="AH108" s="117"/>
      <c r="AI108" s="117"/>
      <c r="AJ108" s="117">
        <f t="shared" si="11"/>
        <v>2.3605000000000098E-2</v>
      </c>
      <c r="AK108" s="117">
        <f t="shared" si="12"/>
        <v>2.0552499999999974E-2</v>
      </c>
      <c r="AL108" s="117">
        <f t="shared" si="13"/>
        <v>1.7601750000000083E-2</v>
      </c>
      <c r="AM108" s="117">
        <f t="shared" si="14"/>
        <v>2.0552499999999752E-2</v>
      </c>
      <c r="AN108" s="117"/>
      <c r="AO108" s="118"/>
      <c r="AP108" s="116"/>
      <c r="AQ108" s="117"/>
      <c r="AR108" s="117"/>
      <c r="AS108" s="117">
        <f t="shared" si="15"/>
        <v>2.9999999999998916E-3</v>
      </c>
      <c r="AT108" s="117"/>
      <c r="AU108" s="117"/>
      <c r="AV108" s="117"/>
      <c r="AW108" s="117">
        <f t="shared" si="16"/>
        <v>6.0000000000000053E-3</v>
      </c>
      <c r="AX108" s="117">
        <f t="shared" si="17"/>
        <v>2.9999999999998916E-3</v>
      </c>
      <c r="AY108" s="117">
        <f t="shared" si="18"/>
        <v>9.9999999999988987E-5</v>
      </c>
      <c r="AZ108" s="117">
        <f t="shared" si="19"/>
        <v>2.9999999999998916E-3</v>
      </c>
      <c r="BA108" s="117"/>
      <c r="BB108" s="120"/>
      <c r="BC108" s="93"/>
      <c r="BD108" s="91"/>
      <c r="BE108" s="91"/>
    </row>
    <row r="109" spans="2:57" ht="15" customHeight="1" x14ac:dyDescent="0.2">
      <c r="B109" s="113">
        <v>2052</v>
      </c>
      <c r="C109" s="114"/>
      <c r="D109" s="115"/>
      <c r="E109" s="115"/>
      <c r="F109" s="131">
        <v>5990.1324148520835</v>
      </c>
      <c r="G109" s="131"/>
      <c r="H109" s="131"/>
      <c r="I109" s="131"/>
      <c r="J109" s="131">
        <v>6184.538024484038</v>
      </c>
      <c r="K109" s="131">
        <v>5863.0199750205975</v>
      </c>
      <c r="L109" s="131">
        <v>5556.873675037863</v>
      </c>
      <c r="M109" s="131">
        <v>5673.2829012408502</v>
      </c>
      <c r="N109" s="131"/>
      <c r="O109" s="131"/>
      <c r="P109" s="114"/>
      <c r="Q109" s="115"/>
      <c r="R109" s="115"/>
      <c r="S109" s="115">
        <v>3346.4018535612649</v>
      </c>
      <c r="T109" s="115"/>
      <c r="U109" s="115"/>
      <c r="V109" s="115"/>
      <c r="W109" s="115">
        <v>3455.0070140752591</v>
      </c>
      <c r="X109" s="115">
        <v>3275.3901839013256</v>
      </c>
      <c r="Y109" s="115">
        <v>3104.3608184764462</v>
      </c>
      <c r="Z109" s="115">
        <v>3169.3931121485266</v>
      </c>
      <c r="AA109" s="115"/>
      <c r="AB109" s="115"/>
      <c r="AC109" s="116"/>
      <c r="AD109" s="117"/>
      <c r="AE109" s="117"/>
      <c r="AF109" s="117">
        <f t="shared" si="10"/>
        <v>2.0654250000000207E-2</v>
      </c>
      <c r="AG109" s="117"/>
      <c r="AH109" s="117"/>
      <c r="AI109" s="117"/>
      <c r="AJ109" s="117">
        <f t="shared" si="11"/>
        <v>2.370675000000011E-2</v>
      </c>
      <c r="AK109" s="117">
        <f t="shared" si="12"/>
        <v>2.0654250000000207E-2</v>
      </c>
      <c r="AL109" s="117">
        <f t="shared" si="13"/>
        <v>1.7601750000000305E-2</v>
      </c>
      <c r="AM109" s="117">
        <f t="shared" si="14"/>
        <v>2.0654250000000207E-2</v>
      </c>
      <c r="AN109" s="117"/>
      <c r="AO109" s="118"/>
      <c r="AP109" s="116"/>
      <c r="AQ109" s="117"/>
      <c r="AR109" s="117"/>
      <c r="AS109" s="117">
        <f t="shared" si="15"/>
        <v>3.1000000000001027E-3</v>
      </c>
      <c r="AT109" s="117"/>
      <c r="AU109" s="117"/>
      <c r="AV109" s="117"/>
      <c r="AW109" s="117">
        <f t="shared" si="16"/>
        <v>6.0999999999999943E-3</v>
      </c>
      <c r="AX109" s="117">
        <f t="shared" si="17"/>
        <v>3.1000000000001027E-3</v>
      </c>
      <c r="AY109" s="117">
        <f t="shared" si="18"/>
        <v>9.9999999999988987E-5</v>
      </c>
      <c r="AZ109" s="117">
        <f t="shared" si="19"/>
        <v>3.1000000000001027E-3</v>
      </c>
      <c r="BA109" s="117"/>
      <c r="BB109" s="120"/>
      <c r="BC109" s="93"/>
      <c r="BD109" s="91"/>
      <c r="BE109" s="91"/>
    </row>
    <row r="110" spans="2:57" ht="15" customHeight="1" x14ac:dyDescent="0.2">
      <c r="B110" s="113">
        <v>2053</v>
      </c>
      <c r="C110" s="114"/>
      <c r="D110" s="115"/>
      <c r="E110" s="115"/>
      <c r="F110" s="131">
        <v>6113.2446113083306</v>
      </c>
      <c r="G110" s="131"/>
      <c r="H110" s="131"/>
      <c r="I110" s="131"/>
      <c r="J110" s="131">
        <v>6330.5240445519839</v>
      </c>
      <c r="K110" s="131">
        <v>5983.5196930572083</v>
      </c>
      <c r="L110" s="131">
        <v>5654.1189643510261</v>
      </c>
      <c r="M110" s="131">
        <v>5789.883048068602</v>
      </c>
      <c r="N110" s="131"/>
      <c r="O110" s="131"/>
      <c r="P110" s="114"/>
      <c r="Q110" s="115"/>
      <c r="R110" s="115"/>
      <c r="S110" s="115">
        <v>3356.4410591219485</v>
      </c>
      <c r="T110" s="115"/>
      <c r="U110" s="115"/>
      <c r="V110" s="115"/>
      <c r="W110" s="115">
        <v>3475.7370561597108</v>
      </c>
      <c r="X110" s="115">
        <v>3285.216354453029</v>
      </c>
      <c r="Y110" s="115">
        <v>3104.3608184764462</v>
      </c>
      <c r="Z110" s="115">
        <v>3178.9012914849718</v>
      </c>
      <c r="AA110" s="115"/>
      <c r="AB110" s="115"/>
      <c r="AC110" s="116"/>
      <c r="AD110" s="117"/>
      <c r="AE110" s="117"/>
      <c r="AF110" s="117">
        <f t="shared" si="10"/>
        <v>2.0552499999999974E-2</v>
      </c>
      <c r="AG110" s="117"/>
      <c r="AH110" s="117"/>
      <c r="AI110" s="117"/>
      <c r="AJ110" s="117">
        <f t="shared" si="11"/>
        <v>2.3605000000000098E-2</v>
      </c>
      <c r="AK110" s="117">
        <f t="shared" si="12"/>
        <v>2.0552499999999974E-2</v>
      </c>
      <c r="AL110" s="117">
        <f t="shared" si="13"/>
        <v>1.7500000000000071E-2</v>
      </c>
      <c r="AM110" s="117">
        <f t="shared" si="14"/>
        <v>2.0552499999999974E-2</v>
      </c>
      <c r="AN110" s="117"/>
      <c r="AO110" s="118"/>
      <c r="AP110" s="116"/>
      <c r="AQ110" s="117"/>
      <c r="AR110" s="117"/>
      <c r="AS110" s="117">
        <f t="shared" si="15"/>
        <v>2.9999999999998916E-3</v>
      </c>
      <c r="AT110" s="117"/>
      <c r="AU110" s="117"/>
      <c r="AV110" s="117"/>
      <c r="AW110" s="117">
        <f t="shared" si="16"/>
        <v>6.0000000000000053E-3</v>
      </c>
      <c r="AX110" s="117">
        <f t="shared" si="17"/>
        <v>2.9999999999998916E-3</v>
      </c>
      <c r="AY110" s="117">
        <f t="shared" si="18"/>
        <v>0</v>
      </c>
      <c r="AZ110" s="117">
        <f t="shared" si="19"/>
        <v>2.9999999999998916E-3</v>
      </c>
      <c r="BA110" s="117"/>
      <c r="BB110" s="120"/>
      <c r="BC110" s="93"/>
      <c r="BD110" s="91"/>
      <c r="BE110" s="91"/>
    </row>
    <row r="111" spans="2:57" ht="15" customHeight="1" x14ac:dyDescent="0.2">
      <c r="B111" s="113">
        <v>2054</v>
      </c>
      <c r="C111" s="114"/>
      <c r="D111" s="115"/>
      <c r="E111" s="115"/>
      <c r="F111" s="131">
        <v>6239.5090938214471</v>
      </c>
      <c r="G111" s="131"/>
      <c r="H111" s="131"/>
      <c r="I111" s="131"/>
      <c r="J111" s="131">
        <v>6480.6001954451676</v>
      </c>
      <c r="K111" s="131">
        <v>6107.1048046775359</v>
      </c>
      <c r="L111" s="131">
        <v>5753.6413528317926</v>
      </c>
      <c r="M111" s="131">
        <v>5909.4687400141747</v>
      </c>
      <c r="N111" s="131"/>
      <c r="O111" s="131"/>
      <c r="P111" s="114"/>
      <c r="Q111" s="115"/>
      <c r="R111" s="115"/>
      <c r="S111" s="115">
        <v>3366.8460264052269</v>
      </c>
      <c r="T111" s="115"/>
      <c r="U111" s="115"/>
      <c r="V111" s="115"/>
      <c r="W111" s="115">
        <v>3496.939052202285</v>
      </c>
      <c r="X111" s="115">
        <v>3295.4005251518338</v>
      </c>
      <c r="Y111" s="115">
        <v>3104.6712545582936</v>
      </c>
      <c r="Z111" s="115">
        <v>3188.7558854885756</v>
      </c>
      <c r="AA111" s="115"/>
      <c r="AB111" s="115"/>
      <c r="AC111" s="116"/>
      <c r="AD111" s="117"/>
      <c r="AE111" s="117"/>
      <c r="AF111" s="117">
        <f t="shared" si="10"/>
        <v>2.0654250000000207E-2</v>
      </c>
      <c r="AG111" s="117"/>
      <c r="AH111" s="117"/>
      <c r="AI111" s="117"/>
      <c r="AJ111" s="117">
        <f t="shared" si="11"/>
        <v>2.370675000000011E-2</v>
      </c>
      <c r="AK111" s="117">
        <f t="shared" si="12"/>
        <v>2.0654250000000207E-2</v>
      </c>
      <c r="AL111" s="117">
        <f t="shared" si="13"/>
        <v>1.7601750000000083E-2</v>
      </c>
      <c r="AM111" s="117">
        <f t="shared" si="14"/>
        <v>2.0654250000000207E-2</v>
      </c>
      <c r="AN111" s="117"/>
      <c r="AO111" s="118"/>
      <c r="AP111" s="116"/>
      <c r="AQ111" s="117"/>
      <c r="AR111" s="117"/>
      <c r="AS111" s="117">
        <f t="shared" si="15"/>
        <v>3.1000000000001027E-3</v>
      </c>
      <c r="AT111" s="117"/>
      <c r="AU111" s="117"/>
      <c r="AV111" s="117"/>
      <c r="AW111" s="117">
        <f t="shared" si="16"/>
        <v>6.0999999999999943E-3</v>
      </c>
      <c r="AX111" s="117">
        <f t="shared" si="17"/>
        <v>3.1000000000001027E-3</v>
      </c>
      <c r="AY111" s="117">
        <f t="shared" si="18"/>
        <v>9.9999999999988987E-5</v>
      </c>
      <c r="AZ111" s="117">
        <f t="shared" si="19"/>
        <v>3.1000000000001027E-3</v>
      </c>
      <c r="BA111" s="117"/>
      <c r="BB111" s="120"/>
      <c r="BC111" s="93"/>
      <c r="BD111" s="91"/>
      <c r="BE111" s="91"/>
    </row>
    <row r="112" spans="2:57" ht="15" customHeight="1" x14ac:dyDescent="0.2">
      <c r="B112" s="113">
        <v>2055</v>
      </c>
      <c r="C112" s="114"/>
      <c r="D112" s="115"/>
      <c r="E112" s="115"/>
      <c r="F112" s="131">
        <v>6369.6512146231025</v>
      </c>
      <c r="G112" s="131"/>
      <c r="H112" s="131"/>
      <c r="I112" s="131"/>
      <c r="J112" s="131">
        <v>6635.5529662683111</v>
      </c>
      <c r="K112" s="131">
        <v>6234.4852699172998</v>
      </c>
      <c r="L112" s="131">
        <v>5856.0863755293012</v>
      </c>
      <c r="M112" s="131">
        <v>6032.7269616262065</v>
      </c>
      <c r="N112" s="131"/>
      <c r="O112" s="131"/>
      <c r="P112" s="114"/>
      <c r="Q112" s="115"/>
      <c r="R112" s="115"/>
      <c r="S112" s="115">
        <v>3377.9566182923645</v>
      </c>
      <c r="T112" s="115"/>
      <c r="U112" s="115"/>
      <c r="V112" s="115"/>
      <c r="W112" s="115">
        <v>3518.9697682311594</v>
      </c>
      <c r="X112" s="115">
        <v>3306.275346884835</v>
      </c>
      <c r="Y112" s="115">
        <v>3105.602655934661</v>
      </c>
      <c r="Z112" s="115">
        <v>3199.2787799106882</v>
      </c>
      <c r="AA112" s="115"/>
      <c r="AB112" s="115"/>
      <c r="AC112" s="116"/>
      <c r="AD112" s="117"/>
      <c r="AE112" s="117"/>
      <c r="AF112" s="117">
        <f t="shared" si="10"/>
        <v>2.085775000000023E-2</v>
      </c>
      <c r="AG112" s="117"/>
      <c r="AH112" s="117"/>
      <c r="AI112" s="117"/>
      <c r="AJ112" s="117">
        <f t="shared" si="11"/>
        <v>2.3910250000000133E-2</v>
      </c>
      <c r="AK112" s="117">
        <f t="shared" si="12"/>
        <v>2.085775000000023E-2</v>
      </c>
      <c r="AL112" s="117">
        <f t="shared" si="13"/>
        <v>1.7805250000000106E-2</v>
      </c>
      <c r="AM112" s="117">
        <f t="shared" si="14"/>
        <v>2.085775000000023E-2</v>
      </c>
      <c r="AN112" s="117"/>
      <c r="AO112" s="118"/>
      <c r="AP112" s="116"/>
      <c r="AQ112" s="117"/>
      <c r="AR112" s="117"/>
      <c r="AS112" s="117">
        <f t="shared" si="15"/>
        <v>3.3000000000000806E-3</v>
      </c>
      <c r="AT112" s="117"/>
      <c r="AU112" s="117"/>
      <c r="AV112" s="117"/>
      <c r="AW112" s="117">
        <f t="shared" si="16"/>
        <v>6.2999999999999723E-3</v>
      </c>
      <c r="AX112" s="117">
        <f t="shared" si="17"/>
        <v>3.3000000000000806E-3</v>
      </c>
      <c r="AY112" s="117">
        <f t="shared" si="18"/>
        <v>2.9999999999996696E-4</v>
      </c>
      <c r="AZ112" s="117">
        <f t="shared" si="19"/>
        <v>3.3000000000000806E-3</v>
      </c>
      <c r="BA112" s="117"/>
      <c r="BB112" s="120"/>
      <c r="BC112" s="93"/>
      <c r="BD112" s="91"/>
      <c r="BE112" s="91"/>
    </row>
    <row r="113" spans="2:57" ht="15" customHeight="1" x14ac:dyDescent="0.2">
      <c r="B113" s="113">
        <v>2056</v>
      </c>
      <c r="C113" s="114"/>
      <c r="D113" s="115"/>
      <c r="E113" s="115"/>
      <c r="F113" s="131">
        <v>6499.9153592005559</v>
      </c>
      <c r="G113" s="131"/>
      <c r="H113" s="131"/>
      <c r="I113" s="131"/>
      <c r="J113" s="131">
        <v>6791.5100265227575</v>
      </c>
      <c r="K113" s="131">
        <v>6361.9851695510606</v>
      </c>
      <c r="L113" s="131">
        <v>5957.972030312354</v>
      </c>
      <c r="M113" s="131">
        <v>6156.100752536684</v>
      </c>
      <c r="N113" s="131"/>
      <c r="O113" s="131"/>
      <c r="P113" s="114"/>
      <c r="Q113" s="115"/>
      <c r="R113" s="115"/>
      <c r="S113" s="115">
        <v>3387.7526924854119</v>
      </c>
      <c r="T113" s="115"/>
      <c r="U113" s="115"/>
      <c r="V113" s="115"/>
      <c r="W113" s="115">
        <v>3539.7316898637232</v>
      </c>
      <c r="X113" s="115">
        <v>3315.8635453908009</v>
      </c>
      <c r="Y113" s="115">
        <v>3105.2920956690677</v>
      </c>
      <c r="Z113" s="115">
        <v>3208.5566883724287</v>
      </c>
      <c r="AA113" s="115"/>
      <c r="AB113" s="115"/>
      <c r="AC113" s="116"/>
      <c r="AD113" s="117"/>
      <c r="AE113" s="117"/>
      <c r="AF113" s="117">
        <f t="shared" si="10"/>
        <v>2.0450749999999962E-2</v>
      </c>
      <c r="AG113" s="117"/>
      <c r="AH113" s="117"/>
      <c r="AI113" s="117"/>
      <c r="AJ113" s="117">
        <f t="shared" si="11"/>
        <v>2.3503250000000087E-2</v>
      </c>
      <c r="AK113" s="117">
        <f t="shared" si="12"/>
        <v>2.0450749999999962E-2</v>
      </c>
      <c r="AL113" s="117">
        <f t="shared" si="13"/>
        <v>1.739825000000006E-2</v>
      </c>
      <c r="AM113" s="117">
        <f t="shared" si="14"/>
        <v>2.0450749999999962E-2</v>
      </c>
      <c r="AN113" s="117"/>
      <c r="AO113" s="118"/>
      <c r="AP113" s="116"/>
      <c r="AQ113" s="117"/>
      <c r="AR113" s="117"/>
      <c r="AS113" s="117">
        <f t="shared" si="15"/>
        <v>2.8999999999999027E-3</v>
      </c>
      <c r="AT113" s="117"/>
      <c r="AU113" s="117"/>
      <c r="AV113" s="117"/>
      <c r="AW113" s="117">
        <f t="shared" si="16"/>
        <v>5.9000000000000163E-3</v>
      </c>
      <c r="AX113" s="117">
        <f t="shared" si="17"/>
        <v>2.8999999999999027E-3</v>
      </c>
      <c r="AY113" s="117">
        <f t="shared" si="18"/>
        <v>-9.9999999999988987E-5</v>
      </c>
      <c r="AZ113" s="117">
        <f t="shared" si="19"/>
        <v>2.8999999999999027E-3</v>
      </c>
      <c r="BA113" s="117"/>
      <c r="BB113" s="120"/>
      <c r="BC113" s="93"/>
      <c r="BD113" s="91"/>
      <c r="BE113" s="91"/>
    </row>
    <row r="114" spans="2:57" ht="15" customHeight="1" x14ac:dyDescent="0.2">
      <c r="B114" s="113">
        <v>2057</v>
      </c>
      <c r="C114" s="114"/>
      <c r="D114" s="115"/>
      <c r="E114" s="115"/>
      <c r="F114" s="131">
        <v>6633.5048696205249</v>
      </c>
      <c r="G114" s="131"/>
      <c r="H114" s="131"/>
      <c r="I114" s="131"/>
      <c r="J114" s="131">
        <v>6951.8236206988277</v>
      </c>
      <c r="K114" s="131">
        <v>6492.7398697482586</v>
      </c>
      <c r="L114" s="131">
        <v>6062.2365408428204</v>
      </c>
      <c r="M114" s="131">
        <v>6282.6240132531939</v>
      </c>
      <c r="N114" s="131"/>
      <c r="O114" s="131"/>
      <c r="P114" s="114"/>
      <c r="Q114" s="115"/>
      <c r="R114" s="115"/>
      <c r="S114" s="115">
        <v>3397.9159505628677</v>
      </c>
      <c r="T114" s="115"/>
      <c r="U114" s="115"/>
      <c r="V114" s="115"/>
      <c r="W114" s="115">
        <v>3560.9700800029054</v>
      </c>
      <c r="X114" s="115">
        <v>3325.8111360269731</v>
      </c>
      <c r="Y114" s="115">
        <v>3105.2920956690677</v>
      </c>
      <c r="Z114" s="115">
        <v>3218.1823584375456</v>
      </c>
      <c r="AA114" s="115"/>
      <c r="AB114" s="115"/>
      <c r="AC114" s="116"/>
      <c r="AD114" s="117"/>
      <c r="AE114" s="117"/>
      <c r="AF114" s="117">
        <f t="shared" si="10"/>
        <v>2.0552499999999974E-2</v>
      </c>
      <c r="AG114" s="117"/>
      <c r="AH114" s="117"/>
      <c r="AI114" s="117"/>
      <c r="AJ114" s="117">
        <f t="shared" si="11"/>
        <v>2.3605000000000098E-2</v>
      </c>
      <c r="AK114" s="117">
        <f t="shared" si="12"/>
        <v>2.0552499999999974E-2</v>
      </c>
      <c r="AL114" s="117">
        <f t="shared" si="13"/>
        <v>1.7500000000000071E-2</v>
      </c>
      <c r="AM114" s="117">
        <f t="shared" si="14"/>
        <v>2.0552499999999974E-2</v>
      </c>
      <c r="AN114" s="117"/>
      <c r="AO114" s="118"/>
      <c r="AP114" s="116"/>
      <c r="AQ114" s="117"/>
      <c r="AR114" s="117"/>
      <c r="AS114" s="117">
        <f t="shared" si="15"/>
        <v>2.9999999999998916E-3</v>
      </c>
      <c r="AT114" s="117"/>
      <c r="AU114" s="117"/>
      <c r="AV114" s="117"/>
      <c r="AW114" s="117">
        <f t="shared" si="16"/>
        <v>6.0000000000000053E-3</v>
      </c>
      <c r="AX114" s="117">
        <f t="shared" si="17"/>
        <v>2.9999999999998916E-3</v>
      </c>
      <c r="AY114" s="117">
        <f t="shared" si="18"/>
        <v>0</v>
      </c>
      <c r="AZ114" s="117">
        <f t="shared" si="19"/>
        <v>2.9999999999998916E-3</v>
      </c>
      <c r="BA114" s="117"/>
      <c r="BB114" s="120"/>
      <c r="BC114" s="93"/>
      <c r="BD114" s="91"/>
      <c r="BE114" s="91"/>
    </row>
    <row r="115" spans="2:57" ht="15" customHeight="1" x14ac:dyDescent="0.2">
      <c r="B115" s="113">
        <v>2058</v>
      </c>
      <c r="C115" s="114"/>
      <c r="D115" s="115"/>
      <c r="E115" s="115"/>
      <c r="F115" s="131">
        <v>6769.1650193329169</v>
      </c>
      <c r="G115" s="131"/>
      <c r="H115" s="131"/>
      <c r="I115" s="131"/>
      <c r="J115" s="131">
        <v>7115.2140692120174</v>
      </c>
      <c r="K115" s="131">
        <v>6625.5212696395129</v>
      </c>
      <c r="L115" s="131">
        <v>6167.7088477395391</v>
      </c>
      <c r="M115" s="131">
        <v>6411.1083862922314</v>
      </c>
      <c r="N115" s="131"/>
      <c r="O115" s="131"/>
      <c r="P115" s="114"/>
      <c r="Q115" s="115"/>
      <c r="R115" s="115"/>
      <c r="S115" s="115">
        <v>3407.7699068194997</v>
      </c>
      <c r="T115" s="115"/>
      <c r="U115" s="115"/>
      <c r="V115" s="115"/>
      <c r="W115" s="115">
        <v>3581.9798034749228</v>
      </c>
      <c r="X115" s="115">
        <v>3335.4559883214511</v>
      </c>
      <c r="Y115" s="115">
        <v>3104.9815664595008</v>
      </c>
      <c r="Z115" s="115">
        <v>3227.5150872770141</v>
      </c>
      <c r="AA115" s="115"/>
      <c r="AB115" s="115"/>
      <c r="AC115" s="116"/>
      <c r="AD115" s="117"/>
      <c r="AE115" s="117"/>
      <c r="AF115" s="117">
        <f t="shared" si="10"/>
        <v>2.0450749999999962E-2</v>
      </c>
      <c r="AG115" s="117"/>
      <c r="AH115" s="117"/>
      <c r="AI115" s="117"/>
      <c r="AJ115" s="117">
        <f t="shared" si="11"/>
        <v>2.3503250000000087E-2</v>
      </c>
      <c r="AK115" s="117">
        <f t="shared" si="12"/>
        <v>2.0450749999999962E-2</v>
      </c>
      <c r="AL115" s="117">
        <f t="shared" si="13"/>
        <v>1.739825000000006E-2</v>
      </c>
      <c r="AM115" s="117">
        <f t="shared" si="14"/>
        <v>2.0450749999999962E-2</v>
      </c>
      <c r="AN115" s="117"/>
      <c r="AO115" s="118"/>
      <c r="AP115" s="116"/>
      <c r="AQ115" s="117"/>
      <c r="AR115" s="117"/>
      <c r="AS115" s="117">
        <f t="shared" si="15"/>
        <v>2.8999999999999027E-3</v>
      </c>
      <c r="AT115" s="117"/>
      <c r="AU115" s="117"/>
      <c r="AV115" s="117"/>
      <c r="AW115" s="117">
        <f t="shared" si="16"/>
        <v>5.9000000000000163E-3</v>
      </c>
      <c r="AX115" s="117">
        <f t="shared" si="17"/>
        <v>2.8999999999999027E-3</v>
      </c>
      <c r="AY115" s="117">
        <f t="shared" si="18"/>
        <v>-9.9999999999988987E-5</v>
      </c>
      <c r="AZ115" s="117">
        <f t="shared" si="19"/>
        <v>2.8999999999999027E-3</v>
      </c>
      <c r="BA115" s="117"/>
      <c r="BB115" s="120"/>
      <c r="BC115" s="93"/>
      <c r="BD115" s="91"/>
      <c r="BE115" s="91"/>
    </row>
    <row r="116" spans="2:57" ht="15" customHeight="1" x14ac:dyDescent="0.2">
      <c r="B116" s="113">
        <v>2059</v>
      </c>
      <c r="C116" s="114"/>
      <c r="D116" s="115"/>
      <c r="E116" s="115"/>
      <c r="F116" s="131">
        <v>6908.977045933475</v>
      </c>
      <c r="G116" s="131"/>
      <c r="H116" s="131"/>
      <c r="I116" s="131"/>
      <c r="J116" s="131">
        <v>7283.1686973157684</v>
      </c>
      <c r="K116" s="131">
        <v>6762.3664423229657</v>
      </c>
      <c r="L116" s="131">
        <v>6276.2713169502395</v>
      </c>
      <c r="M116" s="131">
        <v>6543.5250216798086</v>
      </c>
      <c r="N116" s="131"/>
      <c r="O116" s="131"/>
      <c r="P116" s="114"/>
      <c r="Q116" s="115"/>
      <c r="R116" s="115"/>
      <c r="S116" s="115">
        <v>3418.3339935306403</v>
      </c>
      <c r="T116" s="115"/>
      <c r="U116" s="115"/>
      <c r="V116" s="115"/>
      <c r="W116" s="115">
        <v>3603.4716822957726</v>
      </c>
      <c r="X116" s="115">
        <v>3345.795901885248</v>
      </c>
      <c r="Y116" s="115">
        <v>3105.2920646161465</v>
      </c>
      <c r="Z116" s="115">
        <v>3237.5203840475733</v>
      </c>
      <c r="AA116" s="115"/>
      <c r="AB116" s="115"/>
      <c r="AC116" s="116"/>
      <c r="AD116" s="117"/>
      <c r="AE116" s="117"/>
      <c r="AF116" s="117">
        <f t="shared" si="10"/>
        <v>2.0654250000000207E-2</v>
      </c>
      <c r="AG116" s="117"/>
      <c r="AH116" s="117"/>
      <c r="AI116" s="117"/>
      <c r="AJ116" s="117">
        <f t="shared" si="11"/>
        <v>2.3605000000000098E-2</v>
      </c>
      <c r="AK116" s="117">
        <f t="shared" si="12"/>
        <v>2.0654250000000207E-2</v>
      </c>
      <c r="AL116" s="117">
        <f t="shared" si="13"/>
        <v>1.7601750000000083E-2</v>
      </c>
      <c r="AM116" s="117">
        <f t="shared" si="14"/>
        <v>2.0654250000000207E-2</v>
      </c>
      <c r="AN116" s="117"/>
      <c r="AO116" s="118"/>
      <c r="AP116" s="116"/>
      <c r="AQ116" s="117"/>
      <c r="AR116" s="117"/>
      <c r="AS116" s="117">
        <f t="shared" si="15"/>
        <v>3.1000000000001027E-3</v>
      </c>
      <c r="AT116" s="117"/>
      <c r="AU116" s="117"/>
      <c r="AV116" s="117"/>
      <c r="AW116" s="117">
        <f t="shared" si="16"/>
        <v>6.0000000000000053E-3</v>
      </c>
      <c r="AX116" s="117">
        <f t="shared" si="17"/>
        <v>3.1000000000001027E-3</v>
      </c>
      <c r="AY116" s="117">
        <f t="shared" si="18"/>
        <v>9.9999999999988987E-5</v>
      </c>
      <c r="AZ116" s="117">
        <f t="shared" si="19"/>
        <v>3.1000000000001027E-3</v>
      </c>
      <c r="BA116" s="117"/>
      <c r="BB116" s="120"/>
      <c r="BC116" s="93"/>
      <c r="BD116" s="91"/>
      <c r="BE116" s="91"/>
    </row>
    <row r="117" spans="2:57" ht="15" customHeight="1" x14ac:dyDescent="0.2">
      <c r="B117" s="113">
        <v>2060</v>
      </c>
      <c r="C117" s="114"/>
      <c r="D117" s="115"/>
      <c r="E117" s="115"/>
      <c r="F117" s="131">
        <v>7050.2708082555991</v>
      </c>
      <c r="G117" s="131"/>
      <c r="H117" s="131"/>
      <c r="I117" s="131"/>
      <c r="J117" s="131">
        <v>7453.6057695860045</v>
      </c>
      <c r="K117" s="131">
        <v>6900.6619078433014</v>
      </c>
      <c r="L117" s="131">
        <v>6385.4674543903702</v>
      </c>
      <c r="M117" s="131">
        <v>6677.3450160169268</v>
      </c>
      <c r="N117" s="131"/>
      <c r="O117" s="131"/>
      <c r="P117" s="114"/>
      <c r="Q117" s="115"/>
      <c r="R117" s="115"/>
      <c r="S117" s="115">
        <v>3428.2471621118789</v>
      </c>
      <c r="T117" s="115"/>
      <c r="U117" s="115"/>
      <c r="V117" s="115"/>
      <c r="W117" s="115">
        <v>3624.3718180530882</v>
      </c>
      <c r="X117" s="115">
        <v>3355.4987100007147</v>
      </c>
      <c r="Y117" s="115">
        <v>3104.981535409685</v>
      </c>
      <c r="Z117" s="115">
        <v>3246.9091931613111</v>
      </c>
      <c r="AA117" s="115"/>
      <c r="AB117" s="115"/>
      <c r="AC117" s="116"/>
      <c r="AD117" s="117"/>
      <c r="AE117" s="117"/>
      <c r="AF117" s="117">
        <f t="shared" si="10"/>
        <v>2.0450749999999962E-2</v>
      </c>
      <c r="AG117" s="117"/>
      <c r="AH117" s="117"/>
      <c r="AI117" s="117"/>
      <c r="AJ117" s="117">
        <f t="shared" si="11"/>
        <v>2.3401500000000075E-2</v>
      </c>
      <c r="AK117" s="117">
        <f t="shared" si="12"/>
        <v>2.0450749999999962E-2</v>
      </c>
      <c r="AL117" s="117">
        <f t="shared" si="13"/>
        <v>1.7398250000000282E-2</v>
      </c>
      <c r="AM117" s="117">
        <f t="shared" si="14"/>
        <v>2.0450749999999962E-2</v>
      </c>
      <c r="AN117" s="117"/>
      <c r="AO117" s="118"/>
      <c r="AP117" s="116"/>
      <c r="AQ117" s="117"/>
      <c r="AR117" s="117"/>
      <c r="AS117" s="117">
        <f t="shared" si="15"/>
        <v>2.8999999999999027E-3</v>
      </c>
      <c r="AT117" s="117"/>
      <c r="AU117" s="117"/>
      <c r="AV117" s="117"/>
      <c r="AW117" s="117">
        <f t="shared" si="16"/>
        <v>5.8000000000000274E-3</v>
      </c>
      <c r="AX117" s="117">
        <f t="shared" si="17"/>
        <v>2.8999999999999027E-3</v>
      </c>
      <c r="AY117" s="117">
        <f t="shared" si="18"/>
        <v>-9.9999999999988987E-5</v>
      </c>
      <c r="AZ117" s="117">
        <f t="shared" si="19"/>
        <v>2.8999999999999027E-3</v>
      </c>
      <c r="BA117" s="117"/>
      <c r="BB117" s="120"/>
      <c r="BC117" s="93"/>
      <c r="BD117" s="91"/>
      <c r="BE117" s="91"/>
    </row>
    <row r="118" spans="2:57" ht="15" customHeight="1" x14ac:dyDescent="0.2">
      <c r="B118" s="113">
        <v>2061</v>
      </c>
      <c r="C118" s="114"/>
      <c r="D118" s="115"/>
      <c r="E118" s="115"/>
      <c r="F118" s="131">
        <v>7192.3020388233117</v>
      </c>
      <c r="G118" s="131"/>
      <c r="H118" s="131"/>
      <c r="I118" s="131"/>
      <c r="J118" s="131">
        <v>7626.5145162288618</v>
      </c>
      <c r="K118" s="131">
        <v>7039.6791923077581</v>
      </c>
      <c r="L118" s="131">
        <v>6494.614249588265</v>
      </c>
      <c r="M118" s="131">
        <v>6811.8634700370958</v>
      </c>
      <c r="N118" s="131"/>
      <c r="O118" s="131"/>
      <c r="P118" s="114"/>
      <c r="Q118" s="115"/>
      <c r="R118" s="115"/>
      <c r="S118" s="115">
        <v>3437.1606047333694</v>
      </c>
      <c r="T118" s="115"/>
      <c r="U118" s="115"/>
      <c r="V118" s="115"/>
      <c r="W118" s="115">
        <v>3644.6683002341856</v>
      </c>
      <c r="X118" s="115">
        <v>3364.2230066467164</v>
      </c>
      <c r="Y118" s="115">
        <v>3103.7395427955212</v>
      </c>
      <c r="Z118" s="115">
        <v>3255.3511570635305</v>
      </c>
      <c r="AA118" s="115"/>
      <c r="AB118" s="115"/>
      <c r="AC118" s="116"/>
      <c r="AD118" s="117"/>
      <c r="AE118" s="117"/>
      <c r="AF118" s="117">
        <f t="shared" si="10"/>
        <v>2.0145499999999927E-2</v>
      </c>
      <c r="AG118" s="117"/>
      <c r="AH118" s="117"/>
      <c r="AI118" s="117"/>
      <c r="AJ118" s="117">
        <f t="shared" si="11"/>
        <v>2.3198000000000052E-2</v>
      </c>
      <c r="AK118" s="117">
        <f t="shared" si="12"/>
        <v>2.0145499999999927E-2</v>
      </c>
      <c r="AL118" s="117">
        <f t="shared" si="13"/>
        <v>1.7093000000000025E-2</v>
      </c>
      <c r="AM118" s="117">
        <f t="shared" si="14"/>
        <v>2.0145499999999927E-2</v>
      </c>
      <c r="AN118" s="117"/>
      <c r="AO118" s="118"/>
      <c r="AP118" s="116"/>
      <c r="AQ118" s="117"/>
      <c r="AR118" s="117"/>
      <c r="AS118" s="117">
        <f t="shared" si="15"/>
        <v>2.5999999999999357E-3</v>
      </c>
      <c r="AT118" s="117"/>
      <c r="AU118" s="117"/>
      <c r="AV118" s="117"/>
      <c r="AW118" s="117">
        <f t="shared" si="16"/>
        <v>5.6000000000000494E-3</v>
      </c>
      <c r="AX118" s="117">
        <f t="shared" si="17"/>
        <v>2.5999999999999357E-3</v>
      </c>
      <c r="AY118" s="117">
        <f t="shared" si="18"/>
        <v>-3.9999999999995595E-4</v>
      </c>
      <c r="AZ118" s="117">
        <f t="shared" si="19"/>
        <v>2.5999999999999357E-3</v>
      </c>
      <c r="BA118" s="117"/>
      <c r="BB118" s="120"/>
    </row>
    <row r="119" spans="2:57" ht="15" customHeight="1" x14ac:dyDescent="0.2">
      <c r="B119" s="113">
        <v>2062</v>
      </c>
      <c r="C119" s="114"/>
      <c r="D119" s="115"/>
      <c r="E119" s="115"/>
      <c r="F119" s="131">
        <v>7336.4627428139765</v>
      </c>
      <c r="G119" s="131"/>
      <c r="H119" s="131"/>
      <c r="I119" s="131"/>
      <c r="J119" s="131">
        <v>7802.6584021243134</v>
      </c>
      <c r="K119" s="131">
        <v>7180.7807621185775</v>
      </c>
      <c r="L119" s="131">
        <v>6605.6266909564774</v>
      </c>
      <c r="M119" s="131">
        <v>6948.398758464652</v>
      </c>
      <c r="N119" s="131"/>
      <c r="O119" s="131"/>
      <c r="P119" s="114"/>
      <c r="Q119" s="115"/>
      <c r="R119" s="115"/>
      <c r="S119" s="115">
        <v>3445.7535062452025</v>
      </c>
      <c r="T119" s="115"/>
      <c r="U119" s="115"/>
      <c r="V119" s="115"/>
      <c r="W119" s="115">
        <v>3664.7139758854737</v>
      </c>
      <c r="X119" s="115">
        <v>3372.6335641633332</v>
      </c>
      <c r="Y119" s="115">
        <v>3102.4980469784032</v>
      </c>
      <c r="Z119" s="115">
        <v>3263.4895349561893</v>
      </c>
      <c r="AA119" s="115"/>
      <c r="AB119" s="115"/>
      <c r="AC119" s="116"/>
      <c r="AD119" s="117"/>
      <c r="AE119" s="117"/>
      <c r="AF119" s="117">
        <f t="shared" si="10"/>
        <v>2.0043749999999916E-2</v>
      </c>
      <c r="AG119" s="117"/>
      <c r="AH119" s="117"/>
      <c r="AI119" s="117"/>
      <c r="AJ119" s="117">
        <f t="shared" si="11"/>
        <v>2.309625000000004E-2</v>
      </c>
      <c r="AK119" s="117">
        <f t="shared" si="12"/>
        <v>2.0043750000000138E-2</v>
      </c>
      <c r="AL119" s="117">
        <f t="shared" si="13"/>
        <v>1.7093000000000025E-2</v>
      </c>
      <c r="AM119" s="117">
        <f t="shared" si="14"/>
        <v>2.0043750000000138E-2</v>
      </c>
      <c r="AN119" s="117"/>
      <c r="AO119" s="118"/>
      <c r="AP119" s="116"/>
      <c r="AQ119" s="117"/>
      <c r="AR119" s="117"/>
      <c r="AS119" s="117">
        <f t="shared" si="15"/>
        <v>2.4999999999999467E-3</v>
      </c>
      <c r="AT119" s="117"/>
      <c r="AU119" s="117"/>
      <c r="AV119" s="117"/>
      <c r="AW119" s="117">
        <f t="shared" si="16"/>
        <v>5.5000000000000604E-3</v>
      </c>
      <c r="AX119" s="117">
        <f t="shared" si="17"/>
        <v>2.4999999999999467E-3</v>
      </c>
      <c r="AY119" s="117">
        <f t="shared" si="18"/>
        <v>-3.9999999999995595E-4</v>
      </c>
      <c r="AZ119" s="117">
        <f t="shared" si="19"/>
        <v>2.4999999999999467E-3</v>
      </c>
      <c r="BA119" s="117"/>
      <c r="BB119" s="120"/>
    </row>
    <row r="120" spans="2:57" ht="15" customHeight="1" x14ac:dyDescent="0.2">
      <c r="B120" s="113">
        <v>2063</v>
      </c>
      <c r="C120" s="114"/>
      <c r="D120" s="115"/>
      <c r="E120" s="115"/>
      <c r="F120" s="131">
        <v>7483.5129679152551</v>
      </c>
      <c r="G120" s="131"/>
      <c r="H120" s="131"/>
      <c r="I120" s="131"/>
      <c r="J120" s="131">
        <v>7982.8705512443785</v>
      </c>
      <c r="K120" s="131">
        <v>7324.710536519292</v>
      </c>
      <c r="L120" s="131">
        <v>6717.8645454691923</v>
      </c>
      <c r="M120" s="131">
        <v>7087.6707260796275</v>
      </c>
      <c r="N120" s="131"/>
      <c r="O120" s="131"/>
      <c r="P120" s="114"/>
      <c r="Q120" s="115"/>
      <c r="R120" s="115"/>
      <c r="S120" s="115">
        <v>3454.3678900108152</v>
      </c>
      <c r="T120" s="115"/>
      <c r="U120" s="115"/>
      <c r="V120" s="115"/>
      <c r="W120" s="115">
        <v>3684.8699027528442</v>
      </c>
      <c r="X120" s="115">
        <v>3381.0651480737415</v>
      </c>
      <c r="Y120" s="115">
        <v>3100.946797954914</v>
      </c>
      <c r="Z120" s="115">
        <v>3271.6482587935798</v>
      </c>
      <c r="AA120" s="115"/>
      <c r="AB120" s="115"/>
      <c r="AC120" s="116"/>
      <c r="AD120" s="117"/>
      <c r="AE120" s="117"/>
      <c r="AF120" s="117">
        <f t="shared" si="10"/>
        <v>2.0043750000000138E-2</v>
      </c>
      <c r="AG120" s="117"/>
      <c r="AH120" s="117"/>
      <c r="AI120" s="117"/>
      <c r="AJ120" s="117">
        <f t="shared" si="11"/>
        <v>2.3096250000000262E-2</v>
      </c>
      <c r="AK120" s="117">
        <f t="shared" si="12"/>
        <v>2.0043750000000138E-2</v>
      </c>
      <c r="AL120" s="117">
        <f t="shared" si="13"/>
        <v>1.6991250000000013E-2</v>
      </c>
      <c r="AM120" s="117">
        <f t="shared" si="14"/>
        <v>2.0043749999999916E-2</v>
      </c>
      <c r="AN120" s="117"/>
      <c r="AO120" s="118"/>
      <c r="AP120" s="116"/>
      <c r="AQ120" s="117"/>
      <c r="AR120" s="117"/>
      <c r="AS120" s="117">
        <f t="shared" si="15"/>
        <v>2.4999999999999467E-3</v>
      </c>
      <c r="AT120" s="117"/>
      <c r="AU120" s="117"/>
      <c r="AV120" s="117"/>
      <c r="AW120" s="117">
        <f t="shared" si="16"/>
        <v>5.5000000000000604E-3</v>
      </c>
      <c r="AX120" s="117">
        <f t="shared" si="17"/>
        <v>2.4999999999999467E-3</v>
      </c>
      <c r="AY120" s="117">
        <f t="shared" si="18"/>
        <v>-4.9999999999994493E-4</v>
      </c>
      <c r="AZ120" s="117">
        <f t="shared" si="19"/>
        <v>2.4999999999999467E-3</v>
      </c>
      <c r="BA120" s="117"/>
      <c r="BB120" s="120"/>
    </row>
    <row r="121" spans="2:57" ht="15" customHeight="1" x14ac:dyDescent="0.2">
      <c r="B121" s="113">
        <v>2064</v>
      </c>
      <c r="C121" s="114"/>
      <c r="D121" s="115"/>
      <c r="E121" s="115"/>
      <c r="F121" s="131">
        <v>7631.987736076936</v>
      </c>
      <c r="G121" s="131"/>
      <c r="H121" s="131"/>
      <c r="I121" s="131"/>
      <c r="J121" s="131">
        <v>8165.6204110563795</v>
      </c>
      <c r="K121" s="131">
        <v>7470.0346247414691</v>
      </c>
      <c r="L121" s="131">
        <v>6830.6423759923928</v>
      </c>
      <c r="M121" s="131">
        <v>7228.2918852027296</v>
      </c>
      <c r="N121" s="131"/>
      <c r="O121" s="131"/>
      <c r="P121" s="114"/>
      <c r="Q121" s="115"/>
      <c r="R121" s="115"/>
      <c r="S121" s="115">
        <v>3462.3129361578399</v>
      </c>
      <c r="T121" s="115"/>
      <c r="U121" s="115"/>
      <c r="V121" s="115"/>
      <c r="W121" s="115">
        <v>3704.3997132374348</v>
      </c>
      <c r="X121" s="115">
        <v>3388.841597914311</v>
      </c>
      <c r="Y121" s="115">
        <v>3098.7761351963454</v>
      </c>
      <c r="Z121" s="115">
        <v>3279.1730497888047</v>
      </c>
      <c r="AA121" s="115"/>
      <c r="AB121" s="115"/>
      <c r="AC121" s="116"/>
      <c r="AD121" s="117"/>
      <c r="AE121" s="117"/>
      <c r="AF121" s="117">
        <f t="shared" si="10"/>
        <v>1.9840250000000115E-2</v>
      </c>
      <c r="AG121" s="117"/>
      <c r="AH121" s="117"/>
      <c r="AI121" s="117"/>
      <c r="AJ121" s="117">
        <f t="shared" si="11"/>
        <v>2.2892750000000239E-2</v>
      </c>
      <c r="AK121" s="117">
        <f t="shared" si="12"/>
        <v>1.9840250000000115E-2</v>
      </c>
      <c r="AL121" s="117">
        <f t="shared" si="13"/>
        <v>1.678774999999999E-2</v>
      </c>
      <c r="AM121" s="117">
        <f t="shared" si="14"/>
        <v>1.9840250000000115E-2</v>
      </c>
      <c r="AN121" s="117"/>
      <c r="AO121" s="118"/>
      <c r="AP121" s="116"/>
      <c r="AQ121" s="117"/>
      <c r="AR121" s="117"/>
      <c r="AS121" s="117">
        <f t="shared" si="15"/>
        <v>2.2999999999999687E-3</v>
      </c>
      <c r="AT121" s="117"/>
      <c r="AU121" s="117"/>
      <c r="AV121" s="117"/>
      <c r="AW121" s="117">
        <f t="shared" si="16"/>
        <v>5.3000000000000824E-3</v>
      </c>
      <c r="AX121" s="117">
        <f t="shared" si="17"/>
        <v>2.2999999999999687E-3</v>
      </c>
      <c r="AY121" s="117">
        <f t="shared" si="18"/>
        <v>-7.0000000000003393E-4</v>
      </c>
      <c r="AZ121" s="117">
        <f t="shared" si="19"/>
        <v>2.2999999999999687E-3</v>
      </c>
      <c r="BA121" s="117"/>
      <c r="BB121" s="120"/>
    </row>
    <row r="122" spans="2:57" ht="15" customHeight="1" x14ac:dyDescent="0.2">
      <c r="B122" s="113">
        <v>2065</v>
      </c>
      <c r="C122" s="114"/>
      <c r="D122" s="115"/>
      <c r="E122" s="115"/>
      <c r="F122" s="131">
        <v>7780.3020617490538</v>
      </c>
      <c r="G122" s="131"/>
      <c r="H122" s="131"/>
      <c r="I122" s="131"/>
      <c r="J122" s="131">
        <v>8349.2305102142909</v>
      </c>
      <c r="K122" s="131">
        <v>7615.2016751127276</v>
      </c>
      <c r="L122" s="131">
        <v>6942.5334210929304</v>
      </c>
      <c r="M122" s="131">
        <v>7368.7610884808455</v>
      </c>
      <c r="N122" s="131"/>
      <c r="O122" s="131"/>
      <c r="P122" s="114"/>
      <c r="Q122" s="115"/>
      <c r="R122" s="115"/>
      <c r="S122" s="115">
        <v>3468.8913307365397</v>
      </c>
      <c r="T122" s="115"/>
      <c r="U122" s="115"/>
      <c r="V122" s="115"/>
      <c r="W122" s="115">
        <v>3722.551271832298</v>
      </c>
      <c r="X122" s="115">
        <v>3395.2803969503484</v>
      </c>
      <c r="Y122" s="115">
        <v>3095.3674814476294</v>
      </c>
      <c r="Z122" s="115">
        <v>3285.4034785834037</v>
      </c>
      <c r="AA122" s="115"/>
      <c r="AB122" s="115"/>
      <c r="AC122" s="116"/>
      <c r="AD122" s="117"/>
      <c r="AE122" s="117"/>
      <c r="AF122" s="117">
        <f t="shared" si="10"/>
        <v>1.9433250000000069E-2</v>
      </c>
      <c r="AG122" s="117"/>
      <c r="AH122" s="117"/>
      <c r="AI122" s="117"/>
      <c r="AJ122" s="117">
        <f t="shared" si="11"/>
        <v>2.2485749999999971E-2</v>
      </c>
      <c r="AK122" s="117">
        <f t="shared" si="12"/>
        <v>1.9433250000000069E-2</v>
      </c>
      <c r="AL122" s="117">
        <f t="shared" si="13"/>
        <v>1.6380749999999944E-2</v>
      </c>
      <c r="AM122" s="117">
        <f t="shared" si="14"/>
        <v>1.9433250000000069E-2</v>
      </c>
      <c r="AN122" s="117"/>
      <c r="AO122" s="118"/>
      <c r="AP122" s="116"/>
      <c r="AQ122" s="117"/>
      <c r="AR122" s="117"/>
      <c r="AS122" s="117">
        <f t="shared" si="15"/>
        <v>1.9000000000000128E-3</v>
      </c>
      <c r="AT122" s="117"/>
      <c r="AU122" s="117"/>
      <c r="AV122" s="117"/>
      <c r="AW122" s="117">
        <f t="shared" si="16"/>
        <v>4.8999999999999044E-3</v>
      </c>
      <c r="AX122" s="117">
        <f t="shared" si="17"/>
        <v>1.9000000000000128E-3</v>
      </c>
      <c r="AY122" s="117">
        <f t="shared" si="18"/>
        <v>-1.0999999999999899E-3</v>
      </c>
      <c r="AZ122" s="117">
        <f t="shared" si="19"/>
        <v>1.9000000000000128E-3</v>
      </c>
      <c r="BA122" s="117"/>
      <c r="BB122" s="120"/>
    </row>
    <row r="123" spans="2:57" ht="15" customHeight="1" x14ac:dyDescent="0.2">
      <c r="B123" s="113">
        <v>2066</v>
      </c>
      <c r="C123" s="114"/>
      <c r="D123" s="115"/>
      <c r="E123" s="115"/>
      <c r="F123" s="131">
        <v>7929.1236795861905</v>
      </c>
      <c r="G123" s="131"/>
      <c r="H123" s="131"/>
      <c r="I123" s="131"/>
      <c r="J123" s="131">
        <v>8534.4206175460986</v>
      </c>
      <c r="K123" s="131">
        <v>7760.8652527542854</v>
      </c>
      <c r="L123" s="131">
        <v>7054.138117103711</v>
      </c>
      <c r="M123" s="131">
        <v>7509.7107505813083</v>
      </c>
      <c r="N123" s="131"/>
      <c r="O123" s="131"/>
      <c r="P123" s="114"/>
      <c r="Q123" s="115"/>
      <c r="R123" s="115"/>
      <c r="S123" s="115">
        <v>3474.4415568657182</v>
      </c>
      <c r="T123" s="115"/>
      <c r="U123" s="115"/>
      <c r="V123" s="115"/>
      <c r="W123" s="115">
        <v>3739.6750076827261</v>
      </c>
      <c r="X123" s="115">
        <v>3400.712845585469</v>
      </c>
      <c r="Y123" s="115">
        <v>3091.0339669736027</v>
      </c>
      <c r="Z123" s="115">
        <v>3290.6601241491371</v>
      </c>
      <c r="AA123" s="115"/>
      <c r="AB123" s="115"/>
      <c r="AC123" s="116"/>
      <c r="AD123" s="117"/>
      <c r="AE123" s="117"/>
      <c r="AF123" s="117">
        <f t="shared" si="10"/>
        <v>1.9128000000000034E-2</v>
      </c>
      <c r="AG123" s="117"/>
      <c r="AH123" s="117"/>
      <c r="AI123" s="117"/>
      <c r="AJ123" s="117">
        <f t="shared" si="11"/>
        <v>2.2180499999999936E-2</v>
      </c>
      <c r="AK123" s="117">
        <f t="shared" si="12"/>
        <v>1.9128000000000256E-2</v>
      </c>
      <c r="AL123" s="117">
        <f t="shared" si="13"/>
        <v>1.6075500000000131E-2</v>
      </c>
      <c r="AM123" s="117">
        <f t="shared" si="14"/>
        <v>1.9128000000000256E-2</v>
      </c>
      <c r="AN123" s="117"/>
      <c r="AO123" s="118"/>
      <c r="AP123" s="116"/>
      <c r="AQ123" s="117"/>
      <c r="AR123" s="117"/>
      <c r="AS123" s="117">
        <f t="shared" si="15"/>
        <v>1.6000000000000458E-3</v>
      </c>
      <c r="AT123" s="117"/>
      <c r="AU123" s="117"/>
      <c r="AV123" s="117"/>
      <c r="AW123" s="117">
        <f t="shared" si="16"/>
        <v>4.5999999999999375E-3</v>
      </c>
      <c r="AX123" s="117">
        <f t="shared" si="17"/>
        <v>1.6000000000000458E-3</v>
      </c>
      <c r="AY123" s="117">
        <f t="shared" si="18"/>
        <v>-1.4000000000000679E-3</v>
      </c>
      <c r="AZ123" s="117">
        <f t="shared" si="19"/>
        <v>1.6000000000000458E-3</v>
      </c>
      <c r="BA123" s="117"/>
      <c r="BB123" s="120"/>
    </row>
    <row r="124" spans="2:57" ht="15" customHeight="1" x14ac:dyDescent="0.2">
      <c r="B124" s="113">
        <v>2067</v>
      </c>
      <c r="C124" s="114"/>
      <c r="D124" s="115"/>
      <c r="E124" s="115"/>
      <c r="F124" s="131">
        <v>8082.4055339981123</v>
      </c>
      <c r="G124" s="131"/>
      <c r="H124" s="131"/>
      <c r="I124" s="131"/>
      <c r="J124" s="131">
        <v>8725.4550886492507</v>
      </c>
      <c r="K124" s="131">
        <v>7910.8944193879061</v>
      </c>
      <c r="L124" s="131">
        <v>7168.9724315120429</v>
      </c>
      <c r="M124" s="131">
        <v>7654.8847239561719</v>
      </c>
      <c r="N124" s="131"/>
      <c r="O124" s="131"/>
      <c r="P124" s="114"/>
      <c r="Q124" s="115"/>
      <c r="R124" s="115"/>
      <c r="S124" s="115">
        <v>3480.6955516680764</v>
      </c>
      <c r="T124" s="115"/>
      <c r="U124" s="115"/>
      <c r="V124" s="115"/>
      <c r="W124" s="115">
        <v>3757.625447719603</v>
      </c>
      <c r="X124" s="115">
        <v>3406.8341287075232</v>
      </c>
      <c r="Y124" s="115">
        <v>3087.3247262132345</v>
      </c>
      <c r="Z124" s="115">
        <v>3296.5833123726056</v>
      </c>
      <c r="AA124" s="115"/>
      <c r="AB124" s="115"/>
      <c r="AC124" s="116"/>
      <c r="AD124" s="117"/>
      <c r="AE124" s="117"/>
      <c r="AF124" s="117">
        <f t="shared" si="10"/>
        <v>1.9331500000000279E-2</v>
      </c>
      <c r="AG124" s="117"/>
      <c r="AH124" s="117"/>
      <c r="AI124" s="117"/>
      <c r="AJ124" s="117">
        <f t="shared" si="11"/>
        <v>2.2383999999999959E-2</v>
      </c>
      <c r="AK124" s="117">
        <f t="shared" si="12"/>
        <v>1.9331500000000057E-2</v>
      </c>
      <c r="AL124" s="117">
        <f t="shared" si="13"/>
        <v>1.6279000000000154E-2</v>
      </c>
      <c r="AM124" s="117">
        <f t="shared" si="14"/>
        <v>1.9331500000000057E-2</v>
      </c>
      <c r="AN124" s="117"/>
      <c r="AO124" s="118"/>
      <c r="AP124" s="116"/>
      <c r="AQ124" s="117"/>
      <c r="AR124" s="117"/>
      <c r="AS124" s="117">
        <f t="shared" si="15"/>
        <v>1.8000000000000238E-3</v>
      </c>
      <c r="AT124" s="117"/>
      <c r="AU124" s="117"/>
      <c r="AV124" s="117"/>
      <c r="AW124" s="117">
        <f t="shared" si="16"/>
        <v>4.7999999999999154E-3</v>
      </c>
      <c r="AX124" s="117">
        <f t="shared" si="17"/>
        <v>1.8000000000000238E-3</v>
      </c>
      <c r="AY124" s="117">
        <f t="shared" si="18"/>
        <v>-1.1999999999999789E-3</v>
      </c>
      <c r="AZ124" s="117">
        <f t="shared" si="19"/>
        <v>1.8000000000000238E-3</v>
      </c>
      <c r="BA124" s="117"/>
      <c r="BB124" s="120"/>
    </row>
    <row r="125" spans="2:57" ht="15" customHeight="1" x14ac:dyDescent="0.2">
      <c r="B125" s="113">
        <v>2068</v>
      </c>
      <c r="C125" s="114"/>
      <c r="D125" s="115"/>
      <c r="E125" s="115"/>
      <c r="F125" s="131">
        <v>8239.4729413416826</v>
      </c>
      <c r="G125" s="131"/>
      <c r="H125" s="131"/>
      <c r="I125" s="131"/>
      <c r="J125" s="131">
        <v>8921.6534904088458</v>
      </c>
      <c r="K125" s="131">
        <v>8064.6288083634772</v>
      </c>
      <c r="L125" s="131">
        <v>7286.4055766695337</v>
      </c>
      <c r="M125" s="131">
        <v>7803.6440125179943</v>
      </c>
      <c r="N125" s="131"/>
      <c r="O125" s="131"/>
      <c r="P125" s="114"/>
      <c r="Q125" s="115"/>
      <c r="R125" s="115"/>
      <c r="S125" s="115">
        <v>3487.308873216246</v>
      </c>
      <c r="T125" s="115"/>
      <c r="U125" s="115"/>
      <c r="V125" s="115"/>
      <c r="W125" s="115">
        <v>3776.0378124134286</v>
      </c>
      <c r="X125" s="115">
        <v>3413.3071135520677</v>
      </c>
      <c r="Y125" s="115">
        <v>3083.9286690143999</v>
      </c>
      <c r="Z125" s="115">
        <v>3302.8468206661137</v>
      </c>
      <c r="AA125" s="115"/>
      <c r="AB125" s="115"/>
      <c r="AC125" s="116"/>
      <c r="AD125" s="117"/>
      <c r="AE125" s="117"/>
      <c r="AF125" s="117">
        <f t="shared" si="10"/>
        <v>1.9433250000000069E-2</v>
      </c>
      <c r="AG125" s="117"/>
      <c r="AH125" s="117"/>
      <c r="AI125" s="117"/>
      <c r="AJ125" s="117">
        <f t="shared" si="11"/>
        <v>2.2485749999999971E-2</v>
      </c>
      <c r="AK125" s="117">
        <f t="shared" si="12"/>
        <v>1.9433250000000069E-2</v>
      </c>
      <c r="AL125" s="117">
        <f t="shared" si="13"/>
        <v>1.6380749999999944E-2</v>
      </c>
      <c r="AM125" s="117">
        <f t="shared" si="14"/>
        <v>1.9433250000000069E-2</v>
      </c>
      <c r="AN125" s="117"/>
      <c r="AO125" s="118"/>
      <c r="AP125" s="116"/>
      <c r="AQ125" s="117"/>
      <c r="AR125" s="117"/>
      <c r="AS125" s="117">
        <f t="shared" si="15"/>
        <v>1.9000000000000128E-3</v>
      </c>
      <c r="AT125" s="117"/>
      <c r="AU125" s="117"/>
      <c r="AV125" s="117"/>
      <c r="AW125" s="117">
        <f t="shared" si="16"/>
        <v>4.8999999999999044E-3</v>
      </c>
      <c r="AX125" s="117">
        <f t="shared" si="17"/>
        <v>1.9000000000000128E-3</v>
      </c>
      <c r="AY125" s="117">
        <f t="shared" si="18"/>
        <v>-1.0999999999999899E-3</v>
      </c>
      <c r="AZ125" s="117">
        <f t="shared" si="19"/>
        <v>1.9000000000000128E-3</v>
      </c>
      <c r="BA125" s="117"/>
      <c r="BB125" s="120"/>
    </row>
    <row r="126" spans="2:57" ht="15" customHeight="1" x14ac:dyDescent="0.2">
      <c r="B126" s="113">
        <v>2069</v>
      </c>
      <c r="C126" s="114"/>
      <c r="D126" s="115"/>
      <c r="E126" s="115"/>
      <c r="F126" s="131">
        <v>8399.592678879013</v>
      </c>
      <c r="G126" s="131"/>
      <c r="H126" s="131"/>
      <c r="I126" s="131"/>
      <c r="J126" s="131">
        <v>9122.2635603808067</v>
      </c>
      <c r="K126" s="131">
        <v>8221.350756153608</v>
      </c>
      <c r="L126" s="131">
        <v>7405.7623648195631</v>
      </c>
      <c r="M126" s="131">
        <v>7955.2941775242598</v>
      </c>
      <c r="N126" s="131"/>
      <c r="O126" s="131"/>
      <c r="P126" s="114"/>
      <c r="Q126" s="115"/>
      <c r="R126" s="115"/>
      <c r="S126" s="115">
        <v>3493.9347600753567</v>
      </c>
      <c r="T126" s="115"/>
      <c r="U126" s="115"/>
      <c r="V126" s="115"/>
      <c r="W126" s="115">
        <v>3794.5403976942539</v>
      </c>
      <c r="X126" s="115">
        <v>3419.7923970678166</v>
      </c>
      <c r="Y126" s="115">
        <v>3080.536347478484</v>
      </c>
      <c r="Z126" s="115">
        <v>3309.1222296253795</v>
      </c>
      <c r="AA126" s="115"/>
      <c r="AB126" s="115"/>
      <c r="AC126" s="116"/>
      <c r="AD126" s="117"/>
      <c r="AE126" s="117"/>
      <c r="AF126" s="117">
        <f t="shared" si="10"/>
        <v>1.9433250000000291E-2</v>
      </c>
      <c r="AG126" s="117"/>
      <c r="AH126" s="117"/>
      <c r="AI126" s="117"/>
      <c r="AJ126" s="117">
        <f t="shared" si="11"/>
        <v>2.2485749999999971E-2</v>
      </c>
      <c r="AK126" s="117">
        <f t="shared" si="12"/>
        <v>1.9433250000000069E-2</v>
      </c>
      <c r="AL126" s="117">
        <f t="shared" si="13"/>
        <v>1.6380749999999944E-2</v>
      </c>
      <c r="AM126" s="117">
        <f t="shared" si="14"/>
        <v>1.9433250000000069E-2</v>
      </c>
      <c r="AN126" s="117"/>
      <c r="AO126" s="118"/>
      <c r="AP126" s="116"/>
      <c r="AQ126" s="117"/>
      <c r="AR126" s="117"/>
      <c r="AS126" s="117">
        <f t="shared" si="15"/>
        <v>1.9000000000000128E-3</v>
      </c>
      <c r="AT126" s="117"/>
      <c r="AU126" s="117"/>
      <c r="AV126" s="117"/>
      <c r="AW126" s="117">
        <f t="shared" si="16"/>
        <v>4.8999999999999044E-3</v>
      </c>
      <c r="AX126" s="117">
        <f t="shared" si="17"/>
        <v>1.9000000000000128E-3</v>
      </c>
      <c r="AY126" s="117">
        <f t="shared" si="18"/>
        <v>-1.0999999999999899E-3</v>
      </c>
      <c r="AZ126" s="117">
        <f t="shared" si="19"/>
        <v>1.9000000000000128E-3</v>
      </c>
      <c r="BA126" s="117"/>
      <c r="BB126" s="120"/>
    </row>
    <row r="127" spans="2:57" ht="15" customHeight="1" thickBot="1" x14ac:dyDescent="0.25">
      <c r="B127" s="121">
        <v>2070</v>
      </c>
      <c r="C127" s="122"/>
      <c r="D127" s="123"/>
      <c r="E127" s="123"/>
      <c r="F127" s="132">
        <v>8572.2253074116743</v>
      </c>
      <c r="G127" s="132"/>
      <c r="H127" s="132"/>
      <c r="I127" s="132"/>
      <c r="J127" s="132">
        <v>9337.5945917235949</v>
      </c>
      <c r="K127" s="132">
        <v>8390.3200675694534</v>
      </c>
      <c r="L127" s="132">
        <v>7535.363206203906</v>
      </c>
      <c r="M127" s="132">
        <v>8118.7953611078274</v>
      </c>
      <c r="N127" s="132"/>
      <c r="O127" s="132"/>
      <c r="P127" s="122"/>
      <c r="Q127" s="123"/>
      <c r="R127" s="123"/>
      <c r="S127" s="123">
        <v>3504.4165643555825</v>
      </c>
      <c r="T127" s="123"/>
      <c r="U127" s="123"/>
      <c r="V127" s="123"/>
      <c r="W127" s="123">
        <v>3817.3076400804193</v>
      </c>
      <c r="X127" s="123">
        <v>3430.0517742590196</v>
      </c>
      <c r="Y127" s="123">
        <v>3080.536347478484</v>
      </c>
      <c r="Z127" s="123">
        <v>3319.0495963142553</v>
      </c>
      <c r="AA127" s="123"/>
      <c r="AB127" s="123"/>
      <c r="AC127" s="124"/>
      <c r="AD127" s="125"/>
      <c r="AE127" s="125"/>
      <c r="AF127" s="125">
        <f t="shared" ref="AF127" si="20">F127/F126-1</f>
        <v>2.0552499999999974E-2</v>
      </c>
      <c r="AG127" s="125"/>
      <c r="AH127" s="125"/>
      <c r="AI127" s="125"/>
      <c r="AJ127" s="125">
        <f t="shared" ref="AJ127" si="21">J127/J126-1</f>
        <v>2.3604999999999876E-2</v>
      </c>
      <c r="AK127" s="125">
        <f t="shared" ref="AK127" si="22">K127/K126-1</f>
        <v>2.0552499999999752E-2</v>
      </c>
      <c r="AL127" s="125">
        <f t="shared" ref="AL127" si="23">L127/L126-1</f>
        <v>1.7500000000000071E-2</v>
      </c>
      <c r="AM127" s="125">
        <f t="shared" ref="AM127" si="24">M127/M126-1</f>
        <v>2.0552499999999974E-2</v>
      </c>
      <c r="AN127" s="125"/>
      <c r="AO127" s="126"/>
      <c r="AP127" s="124"/>
      <c r="AQ127" s="125"/>
      <c r="AR127" s="125"/>
      <c r="AS127" s="125">
        <f t="shared" ref="AS127" si="25">S127/S126-1</f>
        <v>2.9999999999998916E-3</v>
      </c>
      <c r="AT127" s="125"/>
      <c r="AU127" s="125"/>
      <c r="AV127" s="125"/>
      <c r="AW127" s="125">
        <f t="shared" ref="AW127" si="26">W127/W126-1</f>
        <v>6.0000000000000053E-3</v>
      </c>
      <c r="AX127" s="125">
        <f t="shared" ref="AX127" si="27">X127/X126-1</f>
        <v>2.9999999999998916E-3</v>
      </c>
      <c r="AY127" s="125">
        <f t="shared" ref="AY127" si="28">Y127/Y126-1</f>
        <v>0</v>
      </c>
      <c r="AZ127" s="125">
        <f t="shared" ref="AZ127" si="29">Z127/Z126-1</f>
        <v>2.9999999999998916E-3</v>
      </c>
      <c r="BA127" s="125"/>
      <c r="BB127" s="127"/>
    </row>
    <row r="128" spans="2:57" x14ac:dyDescent="0.2">
      <c r="B128" s="94"/>
    </row>
    <row r="129" spans="2:2" x14ac:dyDescent="0.2">
      <c r="B129" s="94"/>
    </row>
    <row r="130" spans="2:2" x14ac:dyDescent="0.2">
      <c r="B130" s="94"/>
    </row>
    <row r="131" spans="2:2" x14ac:dyDescent="0.2">
      <c r="B131" s="94"/>
    </row>
    <row r="132" spans="2:2" x14ac:dyDescent="0.2">
      <c r="B132" s="94"/>
    </row>
    <row r="133" spans="2:2" x14ac:dyDescent="0.2">
      <c r="B133" s="94"/>
    </row>
    <row r="134" spans="2:2" x14ac:dyDescent="0.2">
      <c r="B134" s="94"/>
    </row>
    <row r="135" spans="2:2" x14ac:dyDescent="0.2">
      <c r="B135" s="94"/>
    </row>
    <row r="136" spans="2:2" x14ac:dyDescent="0.2">
      <c r="B136" s="94"/>
    </row>
    <row r="137" spans="2:2" x14ac:dyDescent="0.2">
      <c r="B137" s="94"/>
    </row>
    <row r="138" spans="2:2" x14ac:dyDescent="0.2">
      <c r="B138" s="94"/>
    </row>
    <row r="139" spans="2:2" x14ac:dyDescent="0.2">
      <c r="B139" s="94"/>
    </row>
    <row r="140" spans="2:2" x14ac:dyDescent="0.2">
      <c r="B140" s="94"/>
    </row>
    <row r="141" spans="2:2" x14ac:dyDescent="0.2">
      <c r="B141" s="94"/>
    </row>
    <row r="142" spans="2:2" x14ac:dyDescent="0.2">
      <c r="B142" s="94"/>
    </row>
  </sheetData>
  <mergeCells count="5">
    <mergeCell ref="B4:B5"/>
    <mergeCell ref="C4:O4"/>
    <mergeCell ref="P4:AB4"/>
    <mergeCell ref="AC4:AO4"/>
    <mergeCell ref="AP4:BB4"/>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1:AE75"/>
  <sheetViews>
    <sheetView workbookViewId="0"/>
  </sheetViews>
  <sheetFormatPr baseColWidth="10" defaultColWidth="10.85546875" defaultRowHeight="12.75" x14ac:dyDescent="0.2"/>
  <cols>
    <col min="1" max="1" width="1.85546875" style="1" customWidth="1"/>
    <col min="2" max="2" width="9.7109375" style="1" customWidth="1"/>
    <col min="3" max="28" width="15.42578125" style="1" customWidth="1"/>
    <col min="29" max="16384" width="10.85546875" style="1"/>
  </cols>
  <sheetData>
    <row r="1" spans="2:31" ht="23.25" x14ac:dyDescent="0.35">
      <c r="B1" s="89" t="s">
        <v>24</v>
      </c>
      <c r="C1" s="64"/>
      <c r="D1" s="64"/>
      <c r="E1" s="64"/>
      <c r="F1" s="64"/>
      <c r="G1" s="64"/>
      <c r="H1" s="64"/>
      <c r="I1" s="64"/>
      <c r="J1" s="64"/>
      <c r="K1" s="64"/>
      <c r="L1" s="64"/>
      <c r="M1" s="64"/>
      <c r="N1" s="64"/>
      <c r="O1" s="64"/>
      <c r="P1" s="64"/>
      <c r="Q1" s="64"/>
      <c r="R1" s="64"/>
      <c r="S1" s="64"/>
      <c r="T1" s="64"/>
      <c r="U1" s="64"/>
      <c r="V1" s="64"/>
      <c r="W1" s="64"/>
      <c r="X1" s="64"/>
      <c r="Y1" s="64"/>
      <c r="Z1" s="64"/>
      <c r="AA1" s="64"/>
      <c r="AB1" s="64"/>
    </row>
    <row r="2" spans="2:31" ht="15.75" thickBot="1" x14ac:dyDescent="0.3">
      <c r="B2" s="64"/>
      <c r="C2" s="64"/>
      <c r="D2" s="64"/>
      <c r="E2" s="64"/>
      <c r="F2" s="64"/>
      <c r="G2" s="64"/>
      <c r="H2" s="64"/>
      <c r="I2" s="64"/>
      <c r="J2" s="64"/>
      <c r="K2" s="64"/>
      <c r="L2" s="64"/>
      <c r="M2" s="64"/>
      <c r="N2" s="64"/>
      <c r="O2" s="64"/>
      <c r="P2" s="64"/>
      <c r="Q2" s="64"/>
      <c r="R2" s="64"/>
      <c r="S2" s="64"/>
      <c r="T2" s="64"/>
      <c r="U2" s="64"/>
      <c r="V2" s="64"/>
      <c r="W2" s="64"/>
      <c r="X2" s="64"/>
      <c r="Y2" s="64"/>
      <c r="Z2" s="64"/>
      <c r="AA2" s="64"/>
      <c r="AB2" s="64"/>
    </row>
    <row r="3" spans="2:31" ht="19.5" customHeight="1" x14ac:dyDescent="0.2">
      <c r="B3" s="420" t="s">
        <v>0</v>
      </c>
      <c r="C3" s="422" t="s">
        <v>26</v>
      </c>
      <c r="D3" s="423"/>
      <c r="E3" s="423"/>
      <c r="F3" s="424"/>
      <c r="G3" s="424"/>
      <c r="H3" s="424"/>
      <c r="I3" s="424"/>
      <c r="J3" s="424"/>
      <c r="K3" s="424"/>
      <c r="L3" s="424"/>
      <c r="M3" s="424"/>
      <c r="N3" s="424"/>
      <c r="O3" s="425"/>
      <c r="P3" s="422" t="s">
        <v>25</v>
      </c>
      <c r="Q3" s="427"/>
      <c r="R3" s="427"/>
      <c r="S3" s="427"/>
      <c r="T3" s="427"/>
      <c r="U3" s="427"/>
      <c r="V3" s="427"/>
      <c r="W3" s="427"/>
      <c r="X3" s="427"/>
      <c r="Y3" s="427"/>
      <c r="Z3" s="427"/>
      <c r="AA3" s="427"/>
      <c r="AB3" s="428"/>
    </row>
    <row r="4" spans="2:31" s="138" customFormat="1" ht="35.25" customHeight="1" thickBot="1" x14ac:dyDescent="0.25">
      <c r="B4" s="421"/>
      <c r="C4" s="133"/>
      <c r="D4" s="134"/>
      <c r="E4" s="200"/>
      <c r="F4" s="268" t="s">
        <v>93</v>
      </c>
      <c r="G4" s="268"/>
      <c r="H4" s="268"/>
      <c r="I4" s="268"/>
      <c r="J4" s="268" t="s">
        <v>94</v>
      </c>
      <c r="K4" s="268" t="s">
        <v>95</v>
      </c>
      <c r="L4" s="268" t="s">
        <v>96</v>
      </c>
      <c r="M4" s="268" t="s">
        <v>110</v>
      </c>
      <c r="N4" s="268"/>
      <c r="O4" s="136"/>
      <c r="P4" s="133"/>
      <c r="Q4" s="134"/>
      <c r="R4" s="134"/>
      <c r="S4" s="134" t="s">
        <v>93</v>
      </c>
      <c r="T4" s="134"/>
      <c r="U4" s="134"/>
      <c r="V4" s="134"/>
      <c r="W4" s="134" t="s">
        <v>94</v>
      </c>
      <c r="X4" s="134" t="s">
        <v>95</v>
      </c>
      <c r="Y4" s="134" t="s">
        <v>96</v>
      </c>
      <c r="Z4" s="134" t="s">
        <v>110</v>
      </c>
      <c r="AA4" s="134"/>
      <c r="AB4" s="137"/>
    </row>
    <row r="5" spans="2:31" ht="15" customHeight="1" x14ac:dyDescent="0.2">
      <c r="B5" s="139">
        <v>2015</v>
      </c>
      <c r="C5" s="140"/>
      <c r="D5" s="141"/>
      <c r="E5" s="141"/>
      <c r="F5" s="142"/>
      <c r="G5" s="142"/>
      <c r="H5" s="142"/>
      <c r="I5" s="142"/>
      <c r="J5" s="142"/>
      <c r="K5" s="142"/>
      <c r="L5" s="142"/>
      <c r="M5" s="142"/>
      <c r="N5" s="142"/>
      <c r="O5" s="143"/>
      <c r="P5" s="203"/>
      <c r="Q5" s="144"/>
      <c r="R5" s="144"/>
      <c r="S5" s="144"/>
      <c r="T5" s="144"/>
      <c r="U5" s="144"/>
      <c r="V5" s="144"/>
      <c r="W5" s="144"/>
      <c r="X5" s="144"/>
      <c r="Y5" s="144"/>
      <c r="Z5" s="144"/>
      <c r="AA5" s="144"/>
      <c r="AB5" s="145"/>
      <c r="AC5" s="90"/>
      <c r="AD5" s="92"/>
      <c r="AE5" s="91"/>
    </row>
    <row r="6" spans="2:31" ht="15" customHeight="1" x14ac:dyDescent="0.25">
      <c r="B6" s="113">
        <v>2016</v>
      </c>
      <c r="C6" s="116"/>
      <c r="D6" s="117"/>
      <c r="E6" s="42"/>
      <c r="F6" s="152">
        <f>(1+S6)*(1+LOOKUP($B6,Prix!$B$6:$B$127,Prix!$K$6:$K$127))-1</f>
        <v>1.5085167859369086E-2</v>
      </c>
      <c r="G6" s="152"/>
      <c r="H6" s="152"/>
      <c r="I6" s="152"/>
      <c r="J6" s="152">
        <f>(1+W6)*(1+LOOKUP($B6,Prix!$B$6:$B$127,Prix!$J$6:$J$127))-1</f>
        <v>1.5085167859369086E-2</v>
      </c>
      <c r="K6" s="152">
        <f>(1+X6)*(1+LOOKUP($B6,Prix!$B$6:$B$127,Prix!$J$6:$J$127))-1</f>
        <v>1.5085167859369086E-2</v>
      </c>
      <c r="L6" s="152">
        <f>(1+Y6)*(1+LOOKUP($B6,Prix!$B$6:$B$127,Prix!$J$6:$J$127))-1</f>
        <v>1.5085167859369086E-2</v>
      </c>
      <c r="M6" s="152">
        <f>(1+Z6)*(1+LOOKUP($B6,Prix!$B$6:$B$127,Prix!$K$6:$K$127))-1</f>
        <v>1.5085167859369086E-2</v>
      </c>
      <c r="N6" s="152"/>
      <c r="O6" s="118"/>
      <c r="P6" s="116"/>
      <c r="Q6" s="117"/>
      <c r="R6" s="117"/>
      <c r="S6" s="117">
        <v>1.3261297523826269E-2</v>
      </c>
      <c r="T6" s="117"/>
      <c r="U6" s="117"/>
      <c r="V6" s="117"/>
      <c r="W6" s="117">
        <v>1.3261297523826269E-2</v>
      </c>
      <c r="X6" s="117">
        <v>1.3261297523826269E-2</v>
      </c>
      <c r="Y6" s="117">
        <v>1.3261297523826269E-2</v>
      </c>
      <c r="Z6" s="117">
        <v>1.3261297523826269E-2</v>
      </c>
      <c r="AA6" s="117"/>
      <c r="AB6" s="120"/>
      <c r="AC6" s="93"/>
      <c r="AD6" s="92"/>
      <c r="AE6" s="91"/>
    </row>
    <row r="7" spans="2:31" ht="15" customHeight="1" x14ac:dyDescent="0.2">
      <c r="B7" s="113">
        <v>2017</v>
      </c>
      <c r="C7" s="116"/>
      <c r="D7" s="117"/>
      <c r="E7" s="117"/>
      <c r="F7" s="152">
        <f>(1+S7)*(1+LOOKUP($B7,Prix!$B$6:$B$127,Prix!$K$6:$K$127))-1</f>
        <v>2.5015429890404173E-2</v>
      </c>
      <c r="G7" s="152"/>
      <c r="H7" s="152"/>
      <c r="I7" s="152"/>
      <c r="J7" s="152">
        <f>(1+W7)*(1+LOOKUP($B7,Prix!$B$6:$B$127,Prix!$J$6:$J$127))-1</f>
        <v>2.5015429890404173E-2</v>
      </c>
      <c r="K7" s="152">
        <f>(1+X7)*(1+LOOKUP($B7,Prix!$B$6:$B$127,Prix!$J$6:$J$127))-1</f>
        <v>2.5015429890404173E-2</v>
      </c>
      <c r="L7" s="152">
        <f>(1+Y7)*(1+LOOKUP($B7,Prix!$B$6:$B$127,Prix!$J$6:$J$127))-1</f>
        <v>2.5015429890404173E-2</v>
      </c>
      <c r="M7" s="152">
        <f>(1+Z7)*(1+LOOKUP($B7,Prix!$B$6:$B$127,Prix!$K$6:$K$127))-1</f>
        <v>2.5015429890404173E-2</v>
      </c>
      <c r="N7" s="152"/>
      <c r="O7" s="118"/>
      <c r="P7" s="116"/>
      <c r="Q7" s="117"/>
      <c r="R7" s="117"/>
      <c r="S7" s="117">
        <v>1.44837558429233E-2</v>
      </c>
      <c r="T7" s="117"/>
      <c r="U7" s="117"/>
      <c r="V7" s="117"/>
      <c r="W7" s="117">
        <v>1.44837558429233E-2</v>
      </c>
      <c r="X7" s="117">
        <v>1.44837558429233E-2</v>
      </c>
      <c r="Y7" s="117">
        <v>1.44837558429233E-2</v>
      </c>
      <c r="Z7" s="117">
        <v>1.44837558429233E-2</v>
      </c>
      <c r="AA7" s="117"/>
      <c r="AB7" s="120"/>
      <c r="AC7" s="93"/>
      <c r="AD7" s="92"/>
      <c r="AE7" s="91"/>
    </row>
    <row r="8" spans="2:31" ht="15" customHeight="1" x14ac:dyDescent="0.2">
      <c r="B8" s="113">
        <v>2018</v>
      </c>
      <c r="C8" s="116"/>
      <c r="D8" s="117"/>
      <c r="E8" s="117"/>
      <c r="F8" s="152">
        <f>(1+S8)*(1+LOOKUP($B8,Prix!$B$6:$B$127,Prix!$K$6:$K$127))-1</f>
        <v>3.2274945913650432E-2</v>
      </c>
      <c r="G8" s="152"/>
      <c r="H8" s="152"/>
      <c r="I8" s="152"/>
      <c r="J8" s="152">
        <f>(1+W8)*(1+LOOKUP($B8,Prix!$B$6:$B$127,Prix!$J$6:$J$127))-1</f>
        <v>3.2274945913650432E-2</v>
      </c>
      <c r="K8" s="152">
        <f>(1+X8)*(1+LOOKUP($B8,Prix!$B$6:$B$127,Prix!$J$6:$J$127))-1</f>
        <v>3.2274945913650432E-2</v>
      </c>
      <c r="L8" s="152">
        <f>(1+Y8)*(1+LOOKUP($B8,Prix!$B$6:$B$127,Prix!$J$6:$J$127))-1</f>
        <v>3.2274945913650432E-2</v>
      </c>
      <c r="M8" s="152">
        <f>(1+Z8)*(1+LOOKUP($B8,Prix!$B$6:$B$127,Prix!$K$6:$K$127))-1</f>
        <v>3.2274945913650432E-2</v>
      </c>
      <c r="N8" s="152"/>
      <c r="O8" s="118"/>
      <c r="P8" s="116"/>
      <c r="Q8" s="117"/>
      <c r="R8" s="117"/>
      <c r="S8" s="117">
        <v>1.35500050963207E-2</v>
      </c>
      <c r="T8" s="117"/>
      <c r="U8" s="117"/>
      <c r="V8" s="117"/>
      <c r="W8" s="117">
        <v>1.35500050963207E-2</v>
      </c>
      <c r="X8" s="117">
        <v>1.35500050963207E-2</v>
      </c>
      <c r="Y8" s="117">
        <v>1.35500050963207E-2</v>
      </c>
      <c r="Z8" s="117">
        <v>1.35500050963207E-2</v>
      </c>
      <c r="AA8" s="117"/>
      <c r="AB8" s="120"/>
      <c r="AC8" s="93"/>
      <c r="AD8" s="92"/>
      <c r="AE8" s="91"/>
    </row>
    <row r="9" spans="2:31" ht="15" customHeight="1" x14ac:dyDescent="0.2">
      <c r="B9" s="113">
        <v>2019</v>
      </c>
      <c r="C9" s="116"/>
      <c r="D9" s="117"/>
      <c r="E9" s="117"/>
      <c r="F9" s="152">
        <f>(1+S9)*(1+LOOKUP($B9,Prix!$B$6:$B$127,Prix!$K$6:$K$127))-1</f>
        <v>2.1774705703432096E-2</v>
      </c>
      <c r="G9" s="152"/>
      <c r="H9" s="152"/>
      <c r="I9" s="152"/>
      <c r="J9" s="152">
        <f>(1+W9)*(1+LOOKUP($B9,Prix!$B$6:$B$127,Prix!$J$6:$J$127))-1</f>
        <v>2.1774705703432096E-2</v>
      </c>
      <c r="K9" s="152">
        <f>(1+X9)*(1+LOOKUP($B9,Prix!$B$6:$B$127,Prix!$J$6:$J$127))-1</f>
        <v>2.1774705703432096E-2</v>
      </c>
      <c r="L9" s="152">
        <f>(1+Y9)*(1+LOOKUP($B9,Prix!$B$6:$B$127,Prix!$J$6:$J$127))-1</f>
        <v>2.1774705703432096E-2</v>
      </c>
      <c r="M9" s="152">
        <f>(1+Z9)*(1+LOOKUP($B9,Prix!$B$6:$B$127,Prix!$K$6:$K$127))-1</f>
        <v>2.1774705703432096E-2</v>
      </c>
      <c r="N9" s="152"/>
      <c r="O9" s="118"/>
      <c r="P9" s="116"/>
      <c r="Q9" s="117"/>
      <c r="R9" s="117"/>
      <c r="S9" s="117">
        <v>1.0599198032877467E-2</v>
      </c>
      <c r="T9" s="117"/>
      <c r="U9" s="117"/>
      <c r="V9" s="117"/>
      <c r="W9" s="117">
        <v>1.0599198032877467E-2</v>
      </c>
      <c r="X9" s="117">
        <v>1.0599198032877467E-2</v>
      </c>
      <c r="Y9" s="117">
        <v>1.0599198032877467E-2</v>
      </c>
      <c r="Z9" s="117">
        <v>1.0599198032877467E-2</v>
      </c>
      <c r="AA9" s="117"/>
      <c r="AB9" s="120"/>
      <c r="AC9" s="93"/>
      <c r="AD9" s="92"/>
      <c r="AE9" s="91"/>
    </row>
    <row r="10" spans="2:31" ht="15" customHeight="1" x14ac:dyDescent="0.2">
      <c r="B10" s="113">
        <v>2020</v>
      </c>
      <c r="C10" s="116"/>
      <c r="D10" s="117"/>
      <c r="E10" s="117"/>
      <c r="F10" s="152">
        <f>(1+S10)*(1+LOOKUP($B10,Prix!$B$6:$B$127,Prix!$K$6:$K$127))-1</f>
        <v>1.1468921947304533E-2</v>
      </c>
      <c r="G10" s="152"/>
      <c r="H10" s="152"/>
      <c r="I10" s="152"/>
      <c r="J10" s="152">
        <f>(1+W10)*(1+LOOKUP($B10,Prix!$B$6:$B$127,Prix!$J$6:$J$127))-1</f>
        <v>1.1468921947304533E-2</v>
      </c>
      <c r="K10" s="152">
        <f>(1+X10)*(1+LOOKUP($B10,Prix!$B$6:$B$127,Prix!$J$6:$J$127))-1</f>
        <v>1.1468921947304533E-2</v>
      </c>
      <c r="L10" s="152">
        <f>(1+Y10)*(1+LOOKUP($B10,Prix!$B$6:$B$127,Prix!$J$6:$J$127))-1</f>
        <v>1.1468921947304533E-2</v>
      </c>
      <c r="M10" s="152">
        <f>(1+Z10)*(1+LOOKUP($B10,Prix!$B$6:$B$127,Prix!$K$6:$K$127))-1</f>
        <v>1.1468921947304533E-2</v>
      </c>
      <c r="N10" s="152"/>
      <c r="O10" s="118"/>
      <c r="P10" s="116"/>
      <c r="Q10" s="117"/>
      <c r="R10" s="117"/>
      <c r="S10" s="117">
        <v>6.6399860075196391E-3</v>
      </c>
      <c r="T10" s="117"/>
      <c r="U10" s="117"/>
      <c r="V10" s="117"/>
      <c r="W10" s="117">
        <v>6.6399860075196391E-3</v>
      </c>
      <c r="X10" s="117">
        <v>6.6399860075196391E-3</v>
      </c>
      <c r="Y10" s="117">
        <v>6.6399860075196391E-3</v>
      </c>
      <c r="Z10" s="117">
        <v>6.6399860075196391E-3</v>
      </c>
      <c r="AA10" s="117"/>
      <c r="AB10" s="120"/>
      <c r="AC10" s="93"/>
      <c r="AD10" s="92"/>
      <c r="AE10" s="91"/>
    </row>
    <row r="11" spans="2:31" ht="15" customHeight="1" x14ac:dyDescent="0.2">
      <c r="B11" s="113">
        <v>2021</v>
      </c>
      <c r="C11" s="116"/>
      <c r="D11" s="117"/>
      <c r="E11" s="117"/>
      <c r="F11" s="152">
        <f>(1+S11)*(1+LOOKUP($B11,Prix!$B$6:$B$127,Prix!$K$6:$K$127))-1</f>
        <v>2.3878016466630791E-2</v>
      </c>
      <c r="G11" s="152"/>
      <c r="H11" s="152"/>
      <c r="I11" s="152"/>
      <c r="J11" s="152">
        <f>(1+W11)*(1+LOOKUP($B11,Prix!$B$6:$B$127,Prix!$J$6:$J$127))-1</f>
        <v>2.3878016466630791E-2</v>
      </c>
      <c r="K11" s="152">
        <f>(1+X11)*(1+LOOKUP($B11,Prix!$B$6:$B$127,Prix!$J$6:$J$127))-1</f>
        <v>2.3878016466630791E-2</v>
      </c>
      <c r="L11" s="152">
        <f>(1+Y11)*(1+LOOKUP($B11,Prix!$B$6:$B$127,Prix!$J$6:$J$127))-1</f>
        <v>2.3878016466630791E-2</v>
      </c>
      <c r="M11" s="152">
        <f>(1+Z11)*(1+LOOKUP($B11,Prix!$B$6:$B$127,Prix!$K$6:$K$127))-1</f>
        <v>2.3878016466630791E-2</v>
      </c>
      <c r="N11" s="152"/>
      <c r="O11" s="118"/>
      <c r="P11" s="116"/>
      <c r="Q11" s="117"/>
      <c r="R11" s="117"/>
      <c r="S11" s="117">
        <v>7.3343791878838806E-3</v>
      </c>
      <c r="T11" s="117"/>
      <c r="U11" s="117"/>
      <c r="V11" s="117"/>
      <c r="W11" s="117">
        <v>7.3343791878838806E-3</v>
      </c>
      <c r="X11" s="117">
        <v>7.3343791878838806E-3</v>
      </c>
      <c r="Y11" s="117">
        <v>7.3343791878838806E-3</v>
      </c>
      <c r="Z11" s="117">
        <v>7.3343791878838806E-3</v>
      </c>
      <c r="AA11" s="117"/>
      <c r="AB11" s="120"/>
      <c r="AC11" s="93"/>
      <c r="AD11" s="92"/>
      <c r="AE11" s="91"/>
    </row>
    <row r="12" spans="2:31" ht="15" customHeight="1" x14ac:dyDescent="0.2">
      <c r="B12" s="113">
        <v>2022</v>
      </c>
      <c r="C12" s="116"/>
      <c r="D12" s="117"/>
      <c r="E12" s="117"/>
      <c r="F12" s="152">
        <f>(1+S12)*(1+LOOKUP($B12,Prix!$B$6:$B$127,Prix!$K$6:$K$127))-1</f>
        <v>7.0783583253825277E-2</v>
      </c>
      <c r="G12" s="152"/>
      <c r="H12" s="152"/>
      <c r="I12" s="152"/>
      <c r="J12" s="152">
        <f>(1+W12)*(1+LOOKUP($B12,Prix!$B$6:$B$127,Prix!$J$6:$J$127))-1</f>
        <v>7.0783583253825277E-2</v>
      </c>
      <c r="K12" s="152">
        <f>(1+X12)*(1+LOOKUP($B12,Prix!$B$6:$B$127,Prix!$J$6:$J$127))-1</f>
        <v>7.0783583253825277E-2</v>
      </c>
      <c r="L12" s="152">
        <f>(1+Y12)*(1+LOOKUP($B12,Prix!$B$6:$B$127,Prix!$J$6:$J$127))-1</f>
        <v>7.0783583253825277E-2</v>
      </c>
      <c r="M12" s="152">
        <f>(1+Z12)*(1+LOOKUP($B12,Prix!$B$6:$B$127,Prix!$K$6:$K$127))-1</f>
        <v>7.0783583253825277E-2</v>
      </c>
      <c r="N12" s="152"/>
      <c r="O12" s="118"/>
      <c r="P12" s="116"/>
      <c r="Q12" s="117"/>
      <c r="R12" s="117"/>
      <c r="S12" s="117">
        <v>1.7631572514683506E-2</v>
      </c>
      <c r="T12" s="117"/>
      <c r="U12" s="117"/>
      <c r="V12" s="117"/>
      <c r="W12" s="117">
        <v>1.7631572514683506E-2</v>
      </c>
      <c r="X12" s="117">
        <v>1.7631572514683506E-2</v>
      </c>
      <c r="Y12" s="117">
        <v>1.7631572514683506E-2</v>
      </c>
      <c r="Z12" s="117">
        <v>1.7631572514683506E-2</v>
      </c>
      <c r="AA12" s="117"/>
      <c r="AB12" s="120"/>
      <c r="AC12" s="93"/>
      <c r="AD12" s="91"/>
      <c r="AE12" s="91"/>
    </row>
    <row r="13" spans="2:31" ht="15" customHeight="1" x14ac:dyDescent="0.2">
      <c r="B13" s="113">
        <v>2023</v>
      </c>
      <c r="C13" s="116"/>
      <c r="D13" s="117"/>
      <c r="E13" s="117"/>
      <c r="F13" s="152">
        <f>(1+S13)*(1+LOOKUP($B13,Prix!$B$6:$B$127,Prix!$K$6:$K$127))-1</f>
        <v>8.4991848547308679E-2</v>
      </c>
      <c r="G13" s="152"/>
      <c r="H13" s="152"/>
      <c r="I13" s="152"/>
      <c r="J13" s="152">
        <f>(1+W13)*(1+LOOKUP($B13,Prix!$B$6:$B$127,Prix!$J$6:$J$127))-1</f>
        <v>8.4991848547308679E-2</v>
      </c>
      <c r="K13" s="152">
        <f>(1+X13)*(1+LOOKUP($B13,Prix!$B$6:$B$127,Prix!$J$6:$J$127))-1</f>
        <v>8.4991848547308679E-2</v>
      </c>
      <c r="L13" s="152">
        <f>(1+Y13)*(1+LOOKUP($B13,Prix!$B$6:$B$127,Prix!$J$6:$J$127))-1</f>
        <v>8.4991848547308679E-2</v>
      </c>
      <c r="M13" s="152">
        <f>(1+Z13)*(1+LOOKUP($B13,Prix!$B$6:$B$127,Prix!$K$6:$K$127))-1</f>
        <v>8.4991848547308679E-2</v>
      </c>
      <c r="N13" s="152"/>
      <c r="O13" s="118"/>
      <c r="P13" s="116"/>
      <c r="Q13" s="117"/>
      <c r="R13" s="117"/>
      <c r="S13" s="117">
        <v>3.4561479150285526E-2</v>
      </c>
      <c r="T13" s="117"/>
      <c r="U13" s="117"/>
      <c r="V13" s="117"/>
      <c r="W13" s="117">
        <v>3.4561479150285526E-2</v>
      </c>
      <c r="X13" s="117">
        <v>3.4561479150285526E-2</v>
      </c>
      <c r="Y13" s="117">
        <v>3.4561479150285526E-2</v>
      </c>
      <c r="Z13" s="117">
        <v>3.4561479150285526E-2</v>
      </c>
      <c r="AA13" s="117"/>
      <c r="AB13" s="120"/>
      <c r="AC13" s="93"/>
      <c r="AD13" s="91"/>
      <c r="AE13" s="91"/>
    </row>
    <row r="14" spans="2:31" ht="15" customHeight="1" x14ac:dyDescent="0.2">
      <c r="B14" s="113">
        <v>2024</v>
      </c>
      <c r="C14" s="116"/>
      <c r="D14" s="117"/>
      <c r="E14" s="117"/>
      <c r="F14" s="152">
        <f>(1+S14)*(1+LOOKUP($B14,Prix!$B$6:$B$127,Prix!$K$6:$K$127))-1</f>
        <v>6.3086314158633527E-2</v>
      </c>
      <c r="G14" s="152"/>
      <c r="H14" s="152"/>
      <c r="I14" s="152"/>
      <c r="J14" s="152">
        <f>(1+W14)*(1+LOOKUP($B14,Prix!$B$6:$B$127,Prix!$J$6:$J$127))-1</f>
        <v>6.3086314158633527E-2</v>
      </c>
      <c r="K14" s="152">
        <f>(1+X14)*(1+LOOKUP($B14,Prix!$B$6:$B$127,Prix!$J$6:$J$127))-1</f>
        <v>6.3086314158633527E-2</v>
      </c>
      <c r="L14" s="152">
        <f>(1+Y14)*(1+LOOKUP($B14,Prix!$B$6:$B$127,Prix!$J$6:$J$127))-1</f>
        <v>6.3086314158633527E-2</v>
      </c>
      <c r="M14" s="152">
        <f>(1+Z14)*(1+LOOKUP($B14,Prix!$B$6:$B$127,Prix!$K$6:$K$127))-1</f>
        <v>6.3086314158633527E-2</v>
      </c>
      <c r="N14" s="152"/>
      <c r="O14" s="118"/>
      <c r="P14" s="116"/>
      <c r="Q14" s="117"/>
      <c r="R14" s="117"/>
      <c r="S14" s="117">
        <v>4.2236265433272212E-2</v>
      </c>
      <c r="T14" s="117"/>
      <c r="U14" s="117"/>
      <c r="V14" s="117"/>
      <c r="W14" s="117">
        <v>4.2236265433272212E-2</v>
      </c>
      <c r="X14" s="117">
        <v>4.2236265433272212E-2</v>
      </c>
      <c r="Y14" s="117">
        <v>4.2236265433272212E-2</v>
      </c>
      <c r="Z14" s="117">
        <v>4.2236265433272212E-2</v>
      </c>
      <c r="AA14" s="117"/>
      <c r="AB14" s="120"/>
      <c r="AC14" s="93"/>
      <c r="AD14" s="91"/>
      <c r="AE14" s="91"/>
    </row>
    <row r="15" spans="2:31" ht="15" customHeight="1" x14ac:dyDescent="0.2">
      <c r="B15" s="113">
        <v>2025</v>
      </c>
      <c r="C15" s="116"/>
      <c r="D15" s="117"/>
      <c r="E15" s="117"/>
      <c r="F15" s="152">
        <f>(1+S15)*(1+LOOKUP($B15,Prix!$B$6:$B$127,Prix!$K$6:$K$127))-1</f>
        <v>2.485848382804634E-2</v>
      </c>
      <c r="G15" s="152"/>
      <c r="H15" s="152"/>
      <c r="I15" s="152"/>
      <c r="J15" s="152">
        <f>(1+W15)*(1+LOOKUP($B15,Prix!$B$6:$B$127,Prix!$J$6:$J$127))-1</f>
        <v>2.485848382804634E-2</v>
      </c>
      <c r="K15" s="152">
        <f>(1+X15)*(1+LOOKUP($B15,Prix!$B$6:$B$127,Prix!$J$6:$J$127))-1</f>
        <v>2.485848382804634E-2</v>
      </c>
      <c r="L15" s="152">
        <f>(1+Y15)*(1+LOOKUP($B15,Prix!$B$6:$B$127,Prix!$J$6:$J$127))-1</f>
        <v>2.485848382804634E-2</v>
      </c>
      <c r="M15" s="152">
        <f>(1+Z15)*(1+LOOKUP($B15,Prix!$B$6:$B$127,Prix!$K$6:$K$127))-1</f>
        <v>2.485848382804634E-2</v>
      </c>
      <c r="N15" s="152"/>
      <c r="O15" s="118"/>
      <c r="P15" s="116"/>
      <c r="Q15" s="117"/>
      <c r="R15" s="117"/>
      <c r="S15" s="117">
        <v>1.5283534785254332E-2</v>
      </c>
      <c r="T15" s="117"/>
      <c r="U15" s="117"/>
      <c r="V15" s="117"/>
      <c r="W15" s="117">
        <v>1.5283534785254332E-2</v>
      </c>
      <c r="X15" s="117">
        <v>1.5283534785254332E-2</v>
      </c>
      <c r="Y15" s="117">
        <v>1.5283534785254332E-2</v>
      </c>
      <c r="Z15" s="117">
        <v>1.5283534785254332E-2</v>
      </c>
      <c r="AA15" s="117"/>
      <c r="AB15" s="120"/>
      <c r="AC15" s="93"/>
      <c r="AD15" s="91"/>
      <c r="AE15" s="91"/>
    </row>
    <row r="16" spans="2:31" ht="15" customHeight="1" x14ac:dyDescent="0.2">
      <c r="B16" s="113">
        <v>2026</v>
      </c>
      <c r="C16" s="116"/>
      <c r="D16" s="117"/>
      <c r="E16" s="117"/>
      <c r="F16" s="152">
        <f>(1+S16)*(1+LOOKUP($B16,Prix!$B$6:$B$127,Prix!$K$6:$K$127))-1</f>
        <v>3.4323067404782304E-2</v>
      </c>
      <c r="G16" s="152"/>
      <c r="H16" s="152"/>
      <c r="I16" s="152"/>
      <c r="J16" s="152">
        <f>(1+W16)*(1+LOOKUP($B16,Prix!$B$6:$B$127,Prix!$J$6:$J$127))-1</f>
        <v>3.4068392404782211E-2</v>
      </c>
      <c r="K16" s="152">
        <f>(1+X16)*(1+LOOKUP($B16,Prix!$B$6:$B$127,Prix!$J$6:$J$127))-1</f>
        <v>3.3983500738115291E-2</v>
      </c>
      <c r="L16" s="152">
        <f>(1+Y16)*(1+LOOKUP($B16,Prix!$B$6:$B$127,Prix!$J$6:$J$127))-1</f>
        <v>3.3881630738115343E-2</v>
      </c>
      <c r="M16" s="152">
        <f>(1+Z16)*(1+LOOKUP($B16,Prix!$B$6:$B$127,Prix!$K$6:$K$127))-1</f>
        <v>3.3474150738115327E-2</v>
      </c>
      <c r="N16" s="152"/>
      <c r="O16" s="118"/>
      <c r="P16" s="116"/>
      <c r="Q16" s="117"/>
      <c r="R16" s="117"/>
      <c r="S16" s="117">
        <v>1.5336278987711952E-2</v>
      </c>
      <c r="T16" s="117"/>
      <c r="U16" s="117"/>
      <c r="V16" s="117"/>
      <c r="W16" s="117">
        <v>1.5086278987711943E-2</v>
      </c>
      <c r="X16" s="117">
        <v>1.5002945654378619E-2</v>
      </c>
      <c r="Y16" s="117">
        <v>1.4902945654378594E-2</v>
      </c>
      <c r="Z16" s="117">
        <v>1.45029456543786E-2</v>
      </c>
      <c r="AA16" s="117"/>
      <c r="AB16" s="120"/>
      <c r="AC16" s="93"/>
      <c r="AD16" s="91"/>
      <c r="AE16" s="91"/>
    </row>
    <row r="17" spans="2:31" ht="15" customHeight="1" x14ac:dyDescent="0.2">
      <c r="B17" s="113">
        <v>2027</v>
      </c>
      <c r="C17" s="116"/>
      <c r="D17" s="117"/>
      <c r="E17" s="117"/>
      <c r="F17" s="152">
        <f>(1+S17)*(1+LOOKUP($B17,Prix!$B$6:$B$127,Prix!$K$6:$K$127))-1</f>
        <v>3.1736786463531397E-2</v>
      </c>
      <c r="G17" s="152"/>
      <c r="H17" s="152"/>
      <c r="I17" s="152"/>
      <c r="J17" s="152">
        <f>(1+W17)*(1+LOOKUP($B17,Prix!$B$6:$B$127,Prix!$J$6:$J$127))-1</f>
        <v>3.1228736463531304E-2</v>
      </c>
      <c r="K17" s="152">
        <f>(1+X17)*(1+LOOKUP($B17,Prix!$B$6:$B$127,Prix!$J$6:$J$127))-1</f>
        <v>3.1059386463531347E-2</v>
      </c>
      <c r="L17" s="152">
        <f>(1+Y17)*(1+LOOKUP($B17,Prix!$B$6:$B$127,Prix!$J$6:$J$127))-1</f>
        <v>3.0856166463531176E-2</v>
      </c>
      <c r="M17" s="152">
        <f>(1+Z17)*(1+LOOKUP($B17,Prix!$B$6:$B$127,Prix!$K$6:$K$127))-1</f>
        <v>3.0043286463531382E-2</v>
      </c>
      <c r="N17" s="152"/>
      <c r="O17" s="118"/>
      <c r="P17" s="116"/>
      <c r="Q17" s="117"/>
      <c r="R17" s="117"/>
      <c r="S17" s="117">
        <v>1.5389023190169573E-2</v>
      </c>
      <c r="T17" s="117"/>
      <c r="U17" s="117"/>
      <c r="V17" s="117"/>
      <c r="W17" s="117">
        <v>1.4889023190169555E-2</v>
      </c>
      <c r="X17" s="117">
        <v>1.4722356523502907E-2</v>
      </c>
      <c r="Y17" s="117">
        <v>1.4522356523502856E-2</v>
      </c>
      <c r="Z17" s="117">
        <v>1.3722356523502868E-2</v>
      </c>
      <c r="AA17" s="117"/>
      <c r="AB17" s="120"/>
      <c r="AC17" s="93"/>
      <c r="AD17" s="91"/>
      <c r="AE17" s="91"/>
    </row>
    <row r="18" spans="2:31" ht="15" customHeight="1" x14ac:dyDescent="0.2">
      <c r="B18" s="113">
        <v>2028</v>
      </c>
      <c r="C18" s="116"/>
      <c r="D18" s="117"/>
      <c r="E18" s="117"/>
      <c r="F18" s="152">
        <f>(1+S18)*(1+LOOKUP($B18,Prix!$B$6:$B$127,Prix!$K$6:$K$127))-1</f>
        <v>3.3211998321998282E-2</v>
      </c>
      <c r="G18" s="152"/>
      <c r="H18" s="152"/>
      <c r="I18" s="152"/>
      <c r="J18" s="152">
        <f>(1+W18)*(1+LOOKUP($B18,Prix!$B$6:$B$127,Prix!$J$6:$J$127))-1</f>
        <v>3.2448873321998306E-2</v>
      </c>
      <c r="K18" s="152">
        <f>(1+X18)*(1+LOOKUP($B18,Prix!$B$6:$B$127,Prix!$J$6:$J$127))-1</f>
        <v>3.2194498321998166E-2</v>
      </c>
      <c r="L18" s="152">
        <f>(1+Y18)*(1+LOOKUP($B18,Prix!$B$6:$B$127,Prix!$J$6:$J$127))-1</f>
        <v>3.1889248321998132E-2</v>
      </c>
      <c r="M18" s="152">
        <f>(1+Z18)*(1+LOOKUP($B18,Prix!$B$6:$B$127,Prix!$K$6:$K$127))-1</f>
        <v>3.0668248321998215E-2</v>
      </c>
      <c r="N18" s="152"/>
      <c r="O18" s="118"/>
      <c r="P18" s="116"/>
      <c r="Q18" s="117"/>
      <c r="R18" s="117"/>
      <c r="S18" s="117">
        <v>1.5441767392627193E-2</v>
      </c>
      <c r="T18" s="117"/>
      <c r="U18" s="117"/>
      <c r="V18" s="117"/>
      <c r="W18" s="117">
        <v>1.4691767392627167E-2</v>
      </c>
      <c r="X18" s="117">
        <v>1.4441767392627194E-2</v>
      </c>
      <c r="Y18" s="117">
        <v>1.4141767392627118E-2</v>
      </c>
      <c r="Z18" s="117">
        <v>1.2941767392627136E-2</v>
      </c>
      <c r="AA18" s="117"/>
      <c r="AB18" s="120"/>
      <c r="AC18" s="93"/>
      <c r="AD18" s="91"/>
      <c r="AE18" s="91"/>
    </row>
    <row r="19" spans="2:31" ht="15" customHeight="1" x14ac:dyDescent="0.2">
      <c r="B19" s="113">
        <v>2029</v>
      </c>
      <c r="C19" s="116"/>
      <c r="D19" s="117"/>
      <c r="E19" s="117"/>
      <c r="F19" s="152">
        <f>(1+S19)*(1+LOOKUP($B19,Prix!$B$6:$B$127,Prix!$K$6:$K$127))-1</f>
        <v>3.3265665547998813E-2</v>
      </c>
      <c r="G19" s="152"/>
      <c r="H19" s="152"/>
      <c r="I19" s="152"/>
      <c r="J19" s="152">
        <f>(1+W19)*(1+LOOKUP($B19,Prix!$B$6:$B$127,Prix!$J$6:$J$127))-1</f>
        <v>3.2248165547998697E-2</v>
      </c>
      <c r="K19" s="152">
        <f>(1+X19)*(1+LOOKUP($B19,Prix!$B$6:$B$127,Prix!$J$6:$J$127))-1</f>
        <v>3.190899888133214E-2</v>
      </c>
      <c r="L19" s="152">
        <f>(1+Y19)*(1+LOOKUP($B19,Prix!$B$6:$B$127,Prix!$J$6:$J$127))-1</f>
        <v>3.1501998881332094E-2</v>
      </c>
      <c r="M19" s="152">
        <f>(1+Z19)*(1+LOOKUP($B19,Prix!$B$6:$B$127,Prix!$K$6:$K$127))-1</f>
        <v>2.9873998881332131E-2</v>
      </c>
      <c r="N19" s="152"/>
      <c r="O19" s="118"/>
      <c r="P19" s="116"/>
      <c r="Q19" s="117"/>
      <c r="R19" s="117"/>
      <c r="S19" s="117">
        <v>1.5494511595084814E-2</v>
      </c>
      <c r="T19" s="117"/>
      <c r="U19" s="117"/>
      <c r="V19" s="117"/>
      <c r="W19" s="117">
        <v>1.4494511595084778E-2</v>
      </c>
      <c r="X19" s="117">
        <v>1.4161178261751482E-2</v>
      </c>
      <c r="Y19" s="117">
        <v>1.376117826175138E-2</v>
      </c>
      <c r="Z19" s="117">
        <v>1.2161178261751403E-2</v>
      </c>
      <c r="AA19" s="117"/>
      <c r="AB19" s="120"/>
      <c r="AC19" s="93"/>
      <c r="AD19" s="91"/>
      <c r="AE19" s="91"/>
    </row>
    <row r="20" spans="2:31" ht="15" customHeight="1" x14ac:dyDescent="0.2">
      <c r="B20" s="113">
        <v>2030</v>
      </c>
      <c r="C20" s="116"/>
      <c r="D20" s="117"/>
      <c r="E20" s="117"/>
      <c r="F20" s="152">
        <f>(1+S20)*(1+LOOKUP($B20,Prix!$B$6:$B$127,Prix!$K$6:$K$127))-1</f>
        <v>3.3319332773999566E-2</v>
      </c>
      <c r="G20" s="152"/>
      <c r="H20" s="152"/>
      <c r="I20" s="152"/>
      <c r="J20" s="152">
        <f>(1+W20)*(1+LOOKUP($B20,Prix!$B$6:$B$127,Prix!$J$6:$J$127))-1</f>
        <v>3.2047457773999533E-2</v>
      </c>
      <c r="K20" s="152">
        <f>(1+X20)*(1+LOOKUP($B20,Prix!$B$6:$B$127,Prix!$J$6:$J$127))-1</f>
        <v>3.1623499440666114E-2</v>
      </c>
      <c r="L20" s="152">
        <f>(1+Y20)*(1+LOOKUP($B20,Prix!$B$6:$B$127,Prix!$J$6:$J$127))-1</f>
        <v>3.1114749440666056E-2</v>
      </c>
      <c r="M20" s="152">
        <f>(1+Z20)*(1+LOOKUP($B20,Prix!$B$6:$B$127,Prix!$K$6:$K$127))-1</f>
        <v>2.9079749440666047E-2</v>
      </c>
      <c r="N20" s="152"/>
      <c r="O20" s="118"/>
      <c r="P20" s="116"/>
      <c r="Q20" s="117"/>
      <c r="R20" s="117"/>
      <c r="S20" s="117">
        <v>1.5547255797542434E-2</v>
      </c>
      <c r="T20" s="117"/>
      <c r="U20" s="117"/>
      <c r="V20" s="117"/>
      <c r="W20" s="117">
        <v>1.429725579754239E-2</v>
      </c>
      <c r="X20" s="117">
        <v>1.3880589130875769E-2</v>
      </c>
      <c r="Y20" s="117">
        <v>1.3380589130875642E-2</v>
      </c>
      <c r="Z20" s="117">
        <v>1.1380589130875671E-2</v>
      </c>
      <c r="AA20" s="117"/>
      <c r="AB20" s="120"/>
      <c r="AC20" s="93"/>
      <c r="AD20" s="91"/>
      <c r="AE20" s="91"/>
    </row>
    <row r="21" spans="2:31" ht="15" customHeight="1" x14ac:dyDescent="0.2">
      <c r="B21" s="113">
        <v>2031</v>
      </c>
      <c r="C21" s="116"/>
      <c r="D21" s="117"/>
      <c r="E21" s="117"/>
      <c r="F21" s="152">
        <f>(1+S21)*(1+LOOKUP($B21,Prix!$B$6:$B$127,Prix!$K$6:$K$127))-1</f>
        <v>3.3373000000000097E-2</v>
      </c>
      <c r="G21" s="152"/>
      <c r="H21" s="152"/>
      <c r="I21" s="152"/>
      <c r="J21" s="152">
        <f>(1+W21)*(1+LOOKUP($B21,Prix!$B$6:$B$127,Prix!$J$6:$J$127))-1</f>
        <v>3.1846750000000146E-2</v>
      </c>
      <c r="K21" s="152">
        <f>(1+X21)*(1+LOOKUP($B21,Prix!$B$6:$B$127,Prix!$J$6:$J$127))-1</f>
        <v>3.1338000000000088E-2</v>
      </c>
      <c r="L21" s="152">
        <f>(1+Y21)*(1+LOOKUP($B21,Prix!$B$6:$B$127,Prix!$J$6:$J$127))-1</f>
        <v>3.0727500000000019E-2</v>
      </c>
      <c r="M21" s="152">
        <f>(1+Z21)*(1+LOOKUP($B21,Prix!$B$6:$B$127,Prix!$K$6:$K$127))-1</f>
        <v>2.8285499999999963E-2</v>
      </c>
      <c r="N21" s="152"/>
      <c r="O21" s="118"/>
      <c r="P21" s="116"/>
      <c r="Q21" s="117"/>
      <c r="R21" s="117"/>
      <c r="S21" s="117">
        <v>1.5600000000000058E-2</v>
      </c>
      <c r="T21" s="117"/>
      <c r="U21" s="117"/>
      <c r="V21" s="117"/>
      <c r="W21" s="117">
        <v>1.4100000000000001E-2</v>
      </c>
      <c r="X21" s="117">
        <v>1.3600000000000056E-2</v>
      </c>
      <c r="Y21" s="117">
        <v>1.2999999999999901E-2</v>
      </c>
      <c r="Z21" s="117">
        <v>1.0599999999999943E-2</v>
      </c>
      <c r="AA21" s="117"/>
      <c r="AB21" s="120"/>
      <c r="AC21" s="93"/>
      <c r="AD21" s="91"/>
      <c r="AE21" s="91"/>
    </row>
    <row r="22" spans="2:31" ht="15" customHeight="1" x14ac:dyDescent="0.2">
      <c r="B22" s="113">
        <v>2032</v>
      </c>
      <c r="C22" s="116"/>
      <c r="D22" s="117"/>
      <c r="E22" s="117"/>
      <c r="F22" s="152">
        <f>(1+S22)*(1+LOOKUP($B22,Prix!$B$6:$B$127,Prix!$K$6:$K$127))-1</f>
        <v>3.2864250000000039E-2</v>
      </c>
      <c r="G22" s="152"/>
      <c r="H22" s="152"/>
      <c r="I22" s="152"/>
      <c r="J22" s="152">
        <f>(1+W22)*(1+LOOKUP($B22,Prix!$B$6:$B$127,Prix!$J$6:$J$127))-1</f>
        <v>3.1643250000000123E-2</v>
      </c>
      <c r="K22" s="152">
        <f>(1+X22)*(1+LOOKUP($B22,Prix!$B$6:$B$127,Prix!$J$6:$J$127))-1</f>
        <v>3.0829250000000252E-2</v>
      </c>
      <c r="L22" s="152">
        <f>(1+Y22)*(1+LOOKUP($B22,Prix!$B$6:$B$127,Prix!$J$6:$J$127))-1</f>
        <v>3.001525000000016E-2</v>
      </c>
      <c r="M22" s="152">
        <f>(1+Z22)*(1+LOOKUP($B22,Prix!$B$6:$B$127,Prix!$K$6:$K$127))-1</f>
        <v>2.7776750000000128E-2</v>
      </c>
      <c r="N22" s="152"/>
      <c r="O22" s="118"/>
      <c r="P22" s="116"/>
      <c r="Q22" s="117"/>
      <c r="R22" s="117"/>
      <c r="S22" s="117">
        <v>1.5099999999999891E-2</v>
      </c>
      <c r="T22" s="117"/>
      <c r="U22" s="117"/>
      <c r="V22" s="117"/>
      <c r="W22" s="117">
        <v>1.3900000000000023E-2</v>
      </c>
      <c r="X22" s="117">
        <v>1.3100000000000112E-2</v>
      </c>
      <c r="Y22" s="117">
        <v>1.2299999999999978E-2</v>
      </c>
      <c r="Z22" s="117">
        <v>1.0099999999999998E-2</v>
      </c>
      <c r="AA22" s="117"/>
      <c r="AB22" s="120"/>
      <c r="AC22" s="93"/>
      <c r="AD22" s="91"/>
      <c r="AE22" s="91"/>
    </row>
    <row r="23" spans="2:31" ht="15" customHeight="1" x14ac:dyDescent="0.2">
      <c r="B23" s="113">
        <v>2033</v>
      </c>
      <c r="C23" s="116"/>
      <c r="D23" s="117"/>
      <c r="E23" s="117"/>
      <c r="F23" s="152">
        <f>(1+S23)*(1+LOOKUP($B23,Prix!$B$6:$B$127,Prix!$K$6:$K$127))-1</f>
        <v>3.2457249999999993E-2</v>
      </c>
      <c r="G23" s="152"/>
      <c r="H23" s="152"/>
      <c r="I23" s="152"/>
      <c r="J23" s="152">
        <f>(1+W23)*(1+LOOKUP($B23,Prix!$B$6:$B$127,Prix!$J$6:$J$127))-1</f>
        <v>3.1541500000000111E-2</v>
      </c>
      <c r="K23" s="152">
        <f>(1+X23)*(1+LOOKUP($B23,Prix!$B$6:$B$127,Prix!$J$6:$J$127))-1</f>
        <v>3.0523999999999996E-2</v>
      </c>
      <c r="L23" s="152">
        <f>(1+Y23)*(1+LOOKUP($B23,Prix!$B$6:$B$127,Prix!$J$6:$J$127))-1</f>
        <v>2.9404750000000091E-2</v>
      </c>
      <c r="M23" s="152">
        <f>(1+Z23)*(1+LOOKUP($B23,Prix!$B$6:$B$127,Prix!$K$6:$K$127))-1</f>
        <v>2.7369750000000082E-2</v>
      </c>
      <c r="N23" s="152"/>
      <c r="O23" s="118"/>
      <c r="P23" s="116"/>
      <c r="Q23" s="117"/>
      <c r="R23" s="117"/>
      <c r="S23" s="117">
        <v>1.4699999999999935E-2</v>
      </c>
      <c r="T23" s="117"/>
      <c r="U23" s="117"/>
      <c r="V23" s="117"/>
      <c r="W23" s="117">
        <v>1.3800000000000034E-2</v>
      </c>
      <c r="X23" s="117">
        <v>1.2799999999999923E-2</v>
      </c>
      <c r="Y23" s="117">
        <v>1.1700000000000044E-2</v>
      </c>
      <c r="Z23" s="117">
        <v>9.7000000000000419E-3</v>
      </c>
      <c r="AA23" s="117"/>
      <c r="AB23" s="120"/>
      <c r="AC23" s="93"/>
      <c r="AD23" s="91"/>
      <c r="AE23" s="91"/>
    </row>
    <row r="24" spans="2:31" ht="15" customHeight="1" x14ac:dyDescent="0.2">
      <c r="B24" s="113">
        <v>2034</v>
      </c>
      <c r="C24" s="116"/>
      <c r="D24" s="117"/>
      <c r="E24" s="117"/>
      <c r="F24" s="152">
        <f>(1+S24)*(1+LOOKUP($B24,Prix!$B$6:$B$127,Prix!$K$6:$K$127))-1</f>
        <v>3.001525000000016E-2</v>
      </c>
      <c r="G24" s="152"/>
      <c r="H24" s="152"/>
      <c r="I24" s="152"/>
      <c r="J24" s="152">
        <f>(1+W24)*(1+LOOKUP($B24,Prix!$B$6:$B$127,Prix!$J$6:$J$127))-1</f>
        <v>2.9404750000000091E-2</v>
      </c>
      <c r="K24" s="152">
        <f>(1+X24)*(1+LOOKUP($B24,Prix!$B$6:$B$127,Prix!$J$6:$J$127))-1</f>
        <v>2.7980250000000151E-2</v>
      </c>
      <c r="L24" s="152">
        <f>(1+Y24)*(1+LOOKUP($B24,Prix!$B$6:$B$127,Prix!$J$6:$J$127))-1</f>
        <v>2.6555749999999989E-2</v>
      </c>
      <c r="M24" s="152">
        <f>(1+Z24)*(1+LOOKUP($B24,Prix!$B$6:$B$127,Prix!$K$6:$K$127))-1</f>
        <v>2.4927750000000248E-2</v>
      </c>
      <c r="N24" s="152"/>
      <c r="O24" s="118"/>
      <c r="P24" s="116"/>
      <c r="Q24" s="117"/>
      <c r="R24" s="117"/>
      <c r="S24" s="117">
        <v>1.2299999999999978E-2</v>
      </c>
      <c r="T24" s="117"/>
      <c r="U24" s="117"/>
      <c r="V24" s="117"/>
      <c r="W24" s="117">
        <v>1.1700000000000044E-2</v>
      </c>
      <c r="X24" s="117">
        <v>1.0299999999999976E-2</v>
      </c>
      <c r="Y24" s="117">
        <v>8.899999999999908E-3</v>
      </c>
      <c r="Z24" s="117">
        <v>7.3000000000000842E-3</v>
      </c>
      <c r="AA24" s="117"/>
      <c r="AB24" s="120"/>
      <c r="AC24" s="93"/>
      <c r="AD24" s="91"/>
      <c r="AE24" s="91"/>
    </row>
    <row r="25" spans="2:31" ht="15" customHeight="1" x14ac:dyDescent="0.2">
      <c r="B25" s="113">
        <v>2035</v>
      </c>
      <c r="C25" s="116"/>
      <c r="D25" s="117"/>
      <c r="E25" s="117"/>
      <c r="F25" s="152">
        <f>(1+S25)*(1+LOOKUP($B25,Prix!$B$6:$B$127,Prix!$K$6:$K$127))-1</f>
        <v>3.001525000000016E-2</v>
      </c>
      <c r="G25" s="152"/>
      <c r="H25" s="152"/>
      <c r="I25" s="152"/>
      <c r="J25" s="152">
        <f>(1+W25)*(1+LOOKUP($B25,Prix!$B$6:$B$127,Prix!$J$6:$J$127))-1</f>
        <v>2.9608250000000114E-2</v>
      </c>
      <c r="K25" s="152">
        <f>(1+X25)*(1+LOOKUP($B25,Prix!$B$6:$B$127,Prix!$J$6:$J$127))-1</f>
        <v>2.7980250000000151E-2</v>
      </c>
      <c r="L25" s="152">
        <f>(1+Y25)*(1+LOOKUP($B25,Prix!$B$6:$B$127,Prix!$J$6:$J$127))-1</f>
        <v>2.6352249999999966E-2</v>
      </c>
      <c r="M25" s="152">
        <f>(1+Z25)*(1+LOOKUP($B25,Prix!$B$6:$B$127,Prix!$K$6:$K$127))-1</f>
        <v>2.4927750000000248E-2</v>
      </c>
      <c r="N25" s="152"/>
      <c r="O25" s="118"/>
      <c r="P25" s="116"/>
      <c r="Q25" s="117"/>
      <c r="R25" s="117"/>
      <c r="S25" s="117">
        <v>1.2299999999999978E-2</v>
      </c>
      <c r="T25" s="117"/>
      <c r="U25" s="117"/>
      <c r="V25" s="117"/>
      <c r="W25" s="117">
        <v>1.1900000000000022E-2</v>
      </c>
      <c r="X25" s="117">
        <v>1.0299999999999976E-2</v>
      </c>
      <c r="Y25" s="117">
        <v>8.69999999999993E-3</v>
      </c>
      <c r="Z25" s="117">
        <v>7.3000000000000842E-3</v>
      </c>
      <c r="AA25" s="117"/>
      <c r="AB25" s="120"/>
      <c r="AC25" s="93"/>
      <c r="AD25" s="91"/>
      <c r="AE25" s="91"/>
    </row>
    <row r="26" spans="2:31" ht="15" customHeight="1" x14ac:dyDescent="0.2">
      <c r="B26" s="113">
        <v>2036</v>
      </c>
      <c r="C26" s="116"/>
      <c r="D26" s="117"/>
      <c r="E26" s="117"/>
      <c r="F26" s="152">
        <f>(1+S26)*(1+LOOKUP($B26,Prix!$B$6:$B$127,Prix!$K$6:$K$127))-1</f>
        <v>2.9201250000000067E-2</v>
      </c>
      <c r="G26" s="152"/>
      <c r="H26" s="152"/>
      <c r="I26" s="152"/>
      <c r="J26" s="152">
        <f>(1+W26)*(1+LOOKUP($B26,Prix!$B$6:$B$127,Prix!$J$6:$J$127))-1</f>
        <v>2.9099500000000056E-2</v>
      </c>
      <c r="K26" s="152">
        <f>(1+X26)*(1+LOOKUP($B26,Prix!$B$6:$B$127,Prix!$J$6:$J$127))-1</f>
        <v>2.7166250000000058E-2</v>
      </c>
      <c r="L26" s="152">
        <f>(1+Y26)*(1+LOOKUP($B26,Prix!$B$6:$B$127,Prix!$J$6:$J$127))-1</f>
        <v>2.5233000000000061E-2</v>
      </c>
      <c r="M26" s="152">
        <f>(1+Z26)*(1+LOOKUP($B26,Prix!$B$6:$B$127,Prix!$K$6:$K$127))-1</f>
        <v>2.4113749999999934E-2</v>
      </c>
      <c r="N26" s="152"/>
      <c r="O26" s="118"/>
      <c r="P26" s="116"/>
      <c r="Q26" s="117"/>
      <c r="R26" s="117"/>
      <c r="S26" s="117">
        <v>1.1500000000000066E-2</v>
      </c>
      <c r="T26" s="117"/>
      <c r="U26" s="117"/>
      <c r="V26" s="117"/>
      <c r="W26" s="117">
        <v>1.1400000000000077E-2</v>
      </c>
      <c r="X26" s="117">
        <v>9.5000000000000639E-3</v>
      </c>
      <c r="Y26" s="117">
        <v>7.6000000000000512E-3</v>
      </c>
      <c r="Z26" s="117">
        <v>6.4999999999999503E-3</v>
      </c>
      <c r="AA26" s="117"/>
      <c r="AB26" s="120"/>
      <c r="AC26" s="93"/>
      <c r="AD26" s="91"/>
      <c r="AE26" s="91"/>
    </row>
    <row r="27" spans="2:31" ht="15" customHeight="1" x14ac:dyDescent="0.2">
      <c r="B27" s="113">
        <v>2037</v>
      </c>
      <c r="C27" s="116"/>
      <c r="D27" s="117"/>
      <c r="E27" s="117"/>
      <c r="F27" s="152">
        <f>(1+S27)*(1+LOOKUP($B27,Prix!$B$6:$B$127,Prix!$K$6:$K$127))-1</f>
        <v>2.8488999999999987E-2</v>
      </c>
      <c r="G27" s="152"/>
      <c r="H27" s="152"/>
      <c r="I27" s="152"/>
      <c r="J27" s="152">
        <f>(1+W27)*(1+LOOKUP($B27,Prix!$B$6:$B$127,Prix!$J$6:$J$127))-1</f>
        <v>2.869250000000001E-2</v>
      </c>
      <c r="K27" s="152">
        <f>(1+X27)*(1+LOOKUP($B27,Prix!$B$6:$B$127,Prix!$J$6:$J$127))-1</f>
        <v>2.6453999999999978E-2</v>
      </c>
      <c r="L27" s="152">
        <f>(1+Y27)*(1+LOOKUP($B27,Prix!$B$6:$B$127,Prix!$J$6:$J$127))-1</f>
        <v>2.4317249999999957E-2</v>
      </c>
      <c r="M27" s="152">
        <f>(1+Z27)*(1+LOOKUP($B27,Prix!$B$6:$B$127,Prix!$K$6:$K$127))-1</f>
        <v>2.3401500000000075E-2</v>
      </c>
      <c r="N27" s="152"/>
      <c r="O27" s="118"/>
      <c r="P27" s="116"/>
      <c r="Q27" s="117"/>
      <c r="R27" s="117"/>
      <c r="S27" s="117">
        <v>1.0799999999999921E-2</v>
      </c>
      <c r="T27" s="117"/>
      <c r="U27" s="117"/>
      <c r="V27" s="117"/>
      <c r="W27" s="117">
        <v>1.0999999999999899E-2</v>
      </c>
      <c r="X27" s="117">
        <v>8.799999999999919E-3</v>
      </c>
      <c r="Y27" s="117">
        <v>6.6999999999999282E-3</v>
      </c>
      <c r="Z27" s="117">
        <v>5.8000000000000274E-3</v>
      </c>
      <c r="AA27" s="117"/>
      <c r="AB27" s="120"/>
      <c r="AC27" s="93"/>
      <c r="AD27" s="91"/>
      <c r="AE27" s="91"/>
    </row>
    <row r="28" spans="2:31" ht="15" customHeight="1" x14ac:dyDescent="0.2">
      <c r="B28" s="113">
        <v>2038</v>
      </c>
      <c r="C28" s="116"/>
      <c r="D28" s="117"/>
      <c r="E28" s="117"/>
      <c r="F28" s="152">
        <f>(1+S28)*(1+LOOKUP($B28,Prix!$B$6:$B$127,Prix!$K$6:$K$127))-1</f>
        <v>2.8488999999999987E-2</v>
      </c>
      <c r="G28" s="152"/>
      <c r="H28" s="152"/>
      <c r="I28" s="152"/>
      <c r="J28" s="152">
        <f>(1+W28)*(1+LOOKUP($B28,Prix!$B$6:$B$127,Prix!$J$6:$J$127))-1</f>
        <v>2.9099500000000056E-2</v>
      </c>
      <c r="K28" s="152">
        <f>(1+X28)*(1+LOOKUP($B28,Prix!$B$6:$B$127,Prix!$J$6:$J$127))-1</f>
        <v>2.6555749999999989E-2</v>
      </c>
      <c r="L28" s="152">
        <f>(1+Y28)*(1+LOOKUP($B28,Prix!$B$6:$B$127,Prix!$J$6:$J$127))-1</f>
        <v>2.4113749999999934E-2</v>
      </c>
      <c r="M28" s="152">
        <f>(1+Z28)*(1+LOOKUP($B28,Prix!$B$6:$B$127,Prix!$K$6:$K$127))-1</f>
        <v>2.3503250000000087E-2</v>
      </c>
      <c r="N28" s="152"/>
      <c r="O28" s="118"/>
      <c r="P28" s="116"/>
      <c r="Q28" s="117"/>
      <c r="R28" s="117"/>
      <c r="S28" s="117">
        <v>1.0799999999999921E-2</v>
      </c>
      <c r="T28" s="117"/>
      <c r="U28" s="117"/>
      <c r="V28" s="117"/>
      <c r="W28" s="117">
        <v>1.1400000000000077E-2</v>
      </c>
      <c r="X28" s="117">
        <v>8.899999999999908E-3</v>
      </c>
      <c r="Y28" s="117">
        <v>6.4999999999999503E-3</v>
      </c>
      <c r="Z28" s="117">
        <v>5.9000000000000163E-3</v>
      </c>
      <c r="AA28" s="117"/>
      <c r="AB28" s="120"/>
      <c r="AC28" s="93"/>
      <c r="AD28" s="91"/>
      <c r="AE28" s="91"/>
    </row>
    <row r="29" spans="2:31" ht="15" customHeight="1" x14ac:dyDescent="0.2">
      <c r="B29" s="113">
        <v>2039</v>
      </c>
      <c r="C29" s="116"/>
      <c r="D29" s="117"/>
      <c r="E29" s="117"/>
      <c r="F29" s="152">
        <f>(1+S29)*(1+LOOKUP($B29,Prix!$B$6:$B$127,Prix!$K$6:$K$127))-1</f>
        <v>2.8590749999999998E-2</v>
      </c>
      <c r="G29" s="152"/>
      <c r="H29" s="152"/>
      <c r="I29" s="152"/>
      <c r="J29" s="152">
        <f>(1+W29)*(1+LOOKUP($B29,Prix!$B$6:$B$127,Prix!$J$6:$J$127))-1</f>
        <v>2.9404750000000091E-2</v>
      </c>
      <c r="K29" s="152">
        <f>(1+X29)*(1+LOOKUP($B29,Prix!$B$6:$B$127,Prix!$J$6:$J$127))-1</f>
        <v>2.6657500000000001E-2</v>
      </c>
      <c r="L29" s="152">
        <f>(1+Y29)*(1+LOOKUP($B29,Prix!$B$6:$B$127,Prix!$J$6:$J$127))-1</f>
        <v>2.3808500000000121E-2</v>
      </c>
      <c r="M29" s="152">
        <f>(1+Z29)*(1+LOOKUP($B29,Prix!$B$6:$B$127,Prix!$K$6:$K$127))-1</f>
        <v>2.3503250000000087E-2</v>
      </c>
      <c r="N29" s="152"/>
      <c r="O29" s="118"/>
      <c r="P29" s="116"/>
      <c r="Q29" s="117"/>
      <c r="R29" s="117"/>
      <c r="S29" s="117">
        <v>1.089999999999991E-2</v>
      </c>
      <c r="T29" s="117"/>
      <c r="U29" s="117"/>
      <c r="V29" s="117"/>
      <c r="W29" s="117">
        <v>1.1700000000000044E-2</v>
      </c>
      <c r="X29" s="117">
        <v>8.999999999999897E-3</v>
      </c>
      <c r="Y29" s="117">
        <v>6.1999999999999833E-3</v>
      </c>
      <c r="Z29" s="117">
        <v>5.9000000000000163E-3</v>
      </c>
      <c r="AA29" s="117"/>
      <c r="AB29" s="120"/>
      <c r="AC29" s="93"/>
      <c r="AD29" s="91"/>
      <c r="AE29" s="91"/>
    </row>
    <row r="30" spans="2:31" ht="15" customHeight="1" x14ac:dyDescent="0.2">
      <c r="B30" s="113">
        <v>2040</v>
      </c>
      <c r="C30" s="116"/>
      <c r="D30" s="117"/>
      <c r="E30" s="117"/>
      <c r="F30" s="152">
        <f>(1+S30)*(1+LOOKUP($B30,Prix!$B$6:$B$127,Prix!$K$6:$K$127))-1</f>
        <v>2.7878500000000139E-2</v>
      </c>
      <c r="G30" s="152"/>
      <c r="H30" s="152"/>
      <c r="I30" s="152"/>
      <c r="J30" s="152">
        <f>(1+W30)*(1+LOOKUP($B30,Prix!$B$6:$B$127,Prix!$J$6:$J$127))-1</f>
        <v>2.8997750000000266E-2</v>
      </c>
      <c r="K30" s="152">
        <f>(1+X30)*(1+LOOKUP($B30,Prix!$B$6:$B$127,Prix!$J$6:$J$127))-1</f>
        <v>2.584350000000013E-2</v>
      </c>
      <c r="L30" s="152">
        <f>(1+Y30)*(1+LOOKUP($B30,Prix!$B$6:$B$127,Prix!$J$6:$J$127))-1</f>
        <v>2.2791000000000228E-2</v>
      </c>
      <c r="M30" s="152">
        <f>(1+Z30)*(1+LOOKUP($B30,Prix!$B$6:$B$127,Prix!$K$6:$K$127))-1</f>
        <v>2.2791000000000228E-2</v>
      </c>
      <c r="N30" s="152"/>
      <c r="O30" s="118"/>
      <c r="P30" s="116"/>
      <c r="Q30" s="117"/>
      <c r="R30" s="117"/>
      <c r="S30" s="117">
        <v>1.0199999999999987E-2</v>
      </c>
      <c r="T30" s="117"/>
      <c r="U30" s="117"/>
      <c r="V30" s="117"/>
      <c r="W30" s="117">
        <v>1.1300000000000088E-2</v>
      </c>
      <c r="X30" s="117">
        <v>8.1999999999999851E-3</v>
      </c>
      <c r="Y30" s="117">
        <v>5.2000000000000934E-3</v>
      </c>
      <c r="Z30" s="117">
        <v>5.2000000000000934E-3</v>
      </c>
      <c r="AA30" s="117"/>
      <c r="AB30" s="120"/>
      <c r="AC30" s="93"/>
      <c r="AD30" s="91"/>
      <c r="AE30" s="91"/>
    </row>
    <row r="31" spans="2:31" ht="15" customHeight="1" x14ac:dyDescent="0.2">
      <c r="B31" s="113">
        <v>2041</v>
      </c>
      <c r="C31" s="116"/>
      <c r="D31" s="117"/>
      <c r="E31" s="117"/>
      <c r="F31" s="152">
        <f>(1+S31)*(1+LOOKUP($B31,Prix!$B$6:$B$127,Prix!$K$6:$K$127))-1</f>
        <v>2.4927750000000248E-2</v>
      </c>
      <c r="G31" s="152"/>
      <c r="H31" s="152"/>
      <c r="I31" s="152"/>
      <c r="J31" s="152">
        <f>(1+W31)*(1+LOOKUP($B31,Prix!$B$6:$B$127,Prix!$J$6:$J$127))-1</f>
        <v>2.7980250000000151E-2</v>
      </c>
      <c r="K31" s="152">
        <f>(1+X31)*(1+LOOKUP($B31,Prix!$B$6:$B$127,Prix!$J$6:$J$127))-1</f>
        <v>2.4927750000000248E-2</v>
      </c>
      <c r="L31" s="152">
        <f>(1+Y31)*(1+LOOKUP($B31,Prix!$B$6:$B$127,Prix!$J$6:$J$127))-1</f>
        <v>2.1875250000000124E-2</v>
      </c>
      <c r="M31" s="152">
        <f>(1+Z31)*(1+LOOKUP($B31,Prix!$B$6:$B$127,Prix!$K$6:$K$127))-1</f>
        <v>2.4927750000000248E-2</v>
      </c>
      <c r="N31" s="152"/>
      <c r="O31" s="118"/>
      <c r="P31" s="116"/>
      <c r="Q31" s="117"/>
      <c r="R31" s="117"/>
      <c r="S31" s="117">
        <v>7.3000000000000842E-3</v>
      </c>
      <c r="T31" s="117"/>
      <c r="U31" s="117"/>
      <c r="V31" s="117"/>
      <c r="W31" s="117">
        <v>1.0299999999999976E-2</v>
      </c>
      <c r="X31" s="117">
        <v>7.3000000000000842E-3</v>
      </c>
      <c r="Y31" s="117">
        <v>4.2999999999999705E-3</v>
      </c>
      <c r="Z31" s="117">
        <v>7.3000000000000842E-3</v>
      </c>
      <c r="AA31" s="117"/>
      <c r="AB31" s="120"/>
      <c r="AC31" s="93"/>
      <c r="AD31" s="91"/>
      <c r="AE31" s="91"/>
    </row>
    <row r="32" spans="2:31" ht="15" customHeight="1" x14ac:dyDescent="0.2">
      <c r="B32" s="113">
        <v>2042</v>
      </c>
      <c r="C32" s="116"/>
      <c r="D32" s="117"/>
      <c r="E32" s="117"/>
      <c r="F32" s="152">
        <f>(1+S32)*(1+LOOKUP($B32,Prix!$B$6:$B$127,Prix!$K$6:$K$127))-1</f>
        <v>2.4622499999999992E-2</v>
      </c>
      <c r="G32" s="152"/>
      <c r="H32" s="152"/>
      <c r="I32" s="152"/>
      <c r="J32" s="152">
        <f>(1+W32)*(1+LOOKUP($B32,Prix!$B$6:$B$127,Prix!$J$6:$J$127))-1</f>
        <v>2.7675000000000116E-2</v>
      </c>
      <c r="K32" s="152">
        <f>(1+X32)*(1+LOOKUP($B32,Prix!$B$6:$B$127,Prix!$J$6:$J$127))-1</f>
        <v>2.4622499999999992E-2</v>
      </c>
      <c r="L32" s="152">
        <f>(1+Y32)*(1+LOOKUP($B32,Prix!$B$6:$B$127,Prix!$J$6:$J$127))-1</f>
        <v>2.1570000000000089E-2</v>
      </c>
      <c r="M32" s="152">
        <f>(1+Z32)*(1+LOOKUP($B32,Prix!$B$6:$B$127,Prix!$K$6:$K$127))-1</f>
        <v>2.4622499999999992E-2</v>
      </c>
      <c r="N32" s="152"/>
      <c r="O32" s="118"/>
      <c r="P32" s="116"/>
      <c r="Q32" s="117"/>
      <c r="R32" s="117"/>
      <c r="S32" s="117">
        <v>6.9999999999998952E-3</v>
      </c>
      <c r="T32" s="117"/>
      <c r="U32" s="117"/>
      <c r="V32" s="117"/>
      <c r="W32" s="117">
        <v>1.0000000000000009E-2</v>
      </c>
      <c r="X32" s="117">
        <v>6.9999999999998952E-3</v>
      </c>
      <c r="Y32" s="117">
        <v>4.0000000000000036E-3</v>
      </c>
      <c r="Z32" s="117">
        <v>6.9999999999998952E-3</v>
      </c>
      <c r="AA32" s="117"/>
      <c r="AB32" s="120"/>
      <c r="AC32" s="93"/>
      <c r="AD32" s="91"/>
      <c r="AE32" s="91"/>
    </row>
    <row r="33" spans="2:31" ht="15" customHeight="1" x14ac:dyDescent="0.2">
      <c r="B33" s="113">
        <v>2043</v>
      </c>
      <c r="C33" s="116"/>
      <c r="D33" s="117"/>
      <c r="E33" s="117"/>
      <c r="F33" s="152">
        <f>(1+S33)*(1+LOOKUP($B33,Prix!$B$6:$B$127,Prix!$K$6:$K$127))-1</f>
        <v>2.370675000000011E-2</v>
      </c>
      <c r="G33" s="152"/>
      <c r="H33" s="152"/>
      <c r="I33" s="152"/>
      <c r="J33" s="152">
        <f>(1+W33)*(1+LOOKUP($B33,Prix!$B$6:$B$127,Prix!$J$6:$J$127))-1</f>
        <v>2.6759250000000234E-2</v>
      </c>
      <c r="K33" s="152">
        <f>(1+X33)*(1+LOOKUP($B33,Prix!$B$6:$B$127,Prix!$J$6:$J$127))-1</f>
        <v>2.370675000000011E-2</v>
      </c>
      <c r="L33" s="152">
        <f>(1+Y33)*(1+LOOKUP($B33,Prix!$B$6:$B$127,Prix!$J$6:$J$127))-1</f>
        <v>2.0654250000000207E-2</v>
      </c>
      <c r="M33" s="152">
        <f>(1+Z33)*(1+LOOKUP($B33,Prix!$B$6:$B$127,Prix!$K$6:$K$127))-1</f>
        <v>2.370675000000011E-2</v>
      </c>
      <c r="N33" s="152"/>
      <c r="O33" s="118"/>
      <c r="P33" s="116"/>
      <c r="Q33" s="117"/>
      <c r="R33" s="117"/>
      <c r="S33" s="117">
        <v>6.0999999999999943E-3</v>
      </c>
      <c r="T33" s="117"/>
      <c r="U33" s="117"/>
      <c r="V33" s="117"/>
      <c r="W33" s="117">
        <v>9.100000000000108E-3</v>
      </c>
      <c r="X33" s="117">
        <v>6.0999999999999943E-3</v>
      </c>
      <c r="Y33" s="117">
        <v>3.1000000000001027E-3</v>
      </c>
      <c r="Z33" s="117">
        <v>6.0999999999999943E-3</v>
      </c>
      <c r="AA33" s="117"/>
      <c r="AB33" s="120"/>
      <c r="AC33" s="93"/>
      <c r="AD33" s="91"/>
      <c r="AE33" s="91"/>
    </row>
    <row r="34" spans="2:31" ht="15" customHeight="1" x14ac:dyDescent="0.2">
      <c r="B34" s="113">
        <v>2044</v>
      </c>
      <c r="C34" s="116"/>
      <c r="D34" s="117"/>
      <c r="E34" s="117"/>
      <c r="F34" s="152">
        <f>(1+S34)*(1+LOOKUP($B34,Prix!$B$6:$B$127,Prix!$K$6:$K$127))-1</f>
        <v>2.3299750000000063E-2</v>
      </c>
      <c r="G34" s="152"/>
      <c r="H34" s="152"/>
      <c r="I34" s="152"/>
      <c r="J34" s="152">
        <f>(1+W34)*(1+LOOKUP($B34,Prix!$B$6:$B$127,Prix!$J$6:$J$127))-1</f>
        <v>2.6250499999999954E-2</v>
      </c>
      <c r="K34" s="152">
        <f>(1+X34)*(1+LOOKUP($B34,Prix!$B$6:$B$127,Prix!$J$6:$J$127))-1</f>
        <v>2.3299750000000063E-2</v>
      </c>
      <c r="L34" s="152">
        <f>(1+Y34)*(1+LOOKUP($B34,Prix!$B$6:$B$127,Prix!$J$6:$J$127))-1</f>
        <v>2.0247249999999939E-2</v>
      </c>
      <c r="M34" s="152">
        <f>(1+Z34)*(1+LOOKUP($B34,Prix!$B$6:$B$127,Prix!$K$6:$K$127))-1</f>
        <v>2.3299750000000063E-2</v>
      </c>
      <c r="N34" s="152"/>
      <c r="O34" s="118"/>
      <c r="P34" s="116"/>
      <c r="Q34" s="117"/>
      <c r="R34" s="117"/>
      <c r="S34" s="117">
        <v>5.7000000000000384E-3</v>
      </c>
      <c r="T34" s="117"/>
      <c r="U34" s="117"/>
      <c r="V34" s="117"/>
      <c r="W34" s="117">
        <v>8.599999999999941E-3</v>
      </c>
      <c r="X34" s="117">
        <v>5.7000000000000384E-3</v>
      </c>
      <c r="Y34" s="117">
        <v>2.6999999999999247E-3</v>
      </c>
      <c r="Z34" s="117">
        <v>5.7000000000000384E-3</v>
      </c>
      <c r="AA34" s="117"/>
      <c r="AB34" s="120"/>
      <c r="AC34" s="93"/>
      <c r="AD34" s="91"/>
      <c r="AE34" s="91"/>
    </row>
    <row r="35" spans="2:31" ht="15" customHeight="1" x14ac:dyDescent="0.2">
      <c r="B35" s="113">
        <v>2045</v>
      </c>
      <c r="C35" s="116"/>
      <c r="D35" s="117"/>
      <c r="E35" s="117"/>
      <c r="F35" s="152">
        <f>(1+S35)*(1+LOOKUP($B35,Prix!$B$6:$B$127,Prix!$K$6:$K$127))-1</f>
        <v>2.2791000000000228E-2</v>
      </c>
      <c r="G35" s="152"/>
      <c r="H35" s="152"/>
      <c r="I35" s="152"/>
      <c r="J35" s="152">
        <f>(1+W35)*(1+LOOKUP($B35,Prix!$B$6:$B$127,Prix!$J$6:$J$127))-1</f>
        <v>2.584350000000013E-2</v>
      </c>
      <c r="K35" s="152">
        <f>(1+X35)*(1+LOOKUP($B35,Prix!$B$6:$B$127,Prix!$J$6:$J$127))-1</f>
        <v>2.2791000000000228E-2</v>
      </c>
      <c r="L35" s="152">
        <f>(1+Y35)*(1+LOOKUP($B35,Prix!$B$6:$B$127,Prix!$J$6:$J$127))-1</f>
        <v>1.9738500000000103E-2</v>
      </c>
      <c r="M35" s="152">
        <f>(1+Z35)*(1+LOOKUP($B35,Prix!$B$6:$B$127,Prix!$K$6:$K$127))-1</f>
        <v>2.2791000000000228E-2</v>
      </c>
      <c r="N35" s="152"/>
      <c r="O35" s="118"/>
      <c r="P35" s="116"/>
      <c r="Q35" s="117"/>
      <c r="R35" s="117"/>
      <c r="S35" s="117">
        <v>5.2000000000000934E-3</v>
      </c>
      <c r="T35" s="117"/>
      <c r="U35" s="117"/>
      <c r="V35" s="117"/>
      <c r="W35" s="117">
        <v>8.1999999999999851E-3</v>
      </c>
      <c r="X35" s="117">
        <v>5.2000000000000934E-3</v>
      </c>
      <c r="Y35" s="117">
        <v>2.1999999999999797E-3</v>
      </c>
      <c r="Z35" s="117">
        <v>5.2000000000000934E-3</v>
      </c>
      <c r="AA35" s="117"/>
      <c r="AB35" s="120"/>
      <c r="AC35" s="93"/>
      <c r="AD35" s="91"/>
      <c r="AE35" s="91"/>
    </row>
    <row r="36" spans="2:31" ht="15" customHeight="1" x14ac:dyDescent="0.2">
      <c r="B36" s="113">
        <v>2046</v>
      </c>
      <c r="C36" s="116"/>
      <c r="D36" s="117"/>
      <c r="E36" s="117"/>
      <c r="F36" s="152">
        <f>(1+S36)*(1+LOOKUP($B36,Prix!$B$6:$B$127,Prix!$K$6:$K$127))-1</f>
        <v>2.1875250000000124E-2</v>
      </c>
      <c r="G36" s="152"/>
      <c r="H36" s="152"/>
      <c r="I36" s="152"/>
      <c r="J36" s="152">
        <f>(1+W36)*(1+LOOKUP($B36,Prix!$B$6:$B$127,Prix!$J$6:$J$127))-1</f>
        <v>2.4927750000000248E-2</v>
      </c>
      <c r="K36" s="152">
        <f>(1+X36)*(1+LOOKUP($B36,Prix!$B$6:$B$127,Prix!$J$6:$J$127))-1</f>
        <v>2.1875250000000124E-2</v>
      </c>
      <c r="L36" s="152">
        <f>(1+Y36)*(1+LOOKUP($B36,Prix!$B$6:$B$127,Prix!$J$6:$J$127))-1</f>
        <v>1.8822750000000221E-2</v>
      </c>
      <c r="M36" s="152">
        <f>(1+Z36)*(1+LOOKUP($B36,Prix!$B$6:$B$127,Prix!$K$6:$K$127))-1</f>
        <v>2.1875250000000124E-2</v>
      </c>
      <c r="N36" s="152"/>
      <c r="O36" s="118"/>
      <c r="P36" s="116"/>
      <c r="Q36" s="117"/>
      <c r="R36" s="117"/>
      <c r="S36" s="117">
        <v>4.2999999999999705E-3</v>
      </c>
      <c r="T36" s="117"/>
      <c r="U36" s="117"/>
      <c r="V36" s="117"/>
      <c r="W36" s="117">
        <v>7.3000000000000842E-3</v>
      </c>
      <c r="X36" s="117">
        <v>4.2999999999999705E-3</v>
      </c>
      <c r="Y36" s="117">
        <v>1.3000000000000789E-3</v>
      </c>
      <c r="Z36" s="117">
        <v>4.2999999999999705E-3</v>
      </c>
      <c r="AA36" s="117"/>
      <c r="AB36" s="120"/>
      <c r="AC36" s="93"/>
      <c r="AD36" s="91"/>
      <c r="AE36" s="91"/>
    </row>
    <row r="37" spans="2:31" ht="15" customHeight="1" x14ac:dyDescent="0.2">
      <c r="B37" s="113">
        <v>2047</v>
      </c>
      <c r="C37" s="116"/>
      <c r="D37" s="117"/>
      <c r="E37" s="117"/>
      <c r="F37" s="152">
        <f>(1+S37)*(1+LOOKUP($B37,Prix!$B$6:$B$127,Prix!$K$6:$K$127))-1</f>
        <v>2.1773500000000112E-2</v>
      </c>
      <c r="G37" s="152"/>
      <c r="H37" s="152"/>
      <c r="I37" s="152"/>
      <c r="J37" s="152">
        <f>(1+W37)*(1+LOOKUP($B37,Prix!$B$6:$B$127,Prix!$J$6:$J$127))-1</f>
        <v>2.4826000000000237E-2</v>
      </c>
      <c r="K37" s="152">
        <f>(1+X37)*(1+LOOKUP($B37,Prix!$B$6:$B$127,Prix!$J$6:$J$127))-1</f>
        <v>2.1773500000000112E-2</v>
      </c>
      <c r="L37" s="152">
        <f>(1+Y37)*(1+LOOKUP($B37,Prix!$B$6:$B$127,Prix!$J$6:$J$127))-1</f>
        <v>1.872100000000021E-2</v>
      </c>
      <c r="M37" s="152">
        <f>(1+Z37)*(1+LOOKUP($B37,Prix!$B$6:$B$127,Prix!$K$6:$K$127))-1</f>
        <v>2.1773500000000112E-2</v>
      </c>
      <c r="N37" s="152"/>
      <c r="O37" s="118"/>
      <c r="P37" s="116"/>
      <c r="Q37" s="117"/>
      <c r="R37" s="117"/>
      <c r="S37" s="117">
        <v>4.1999999999999815E-3</v>
      </c>
      <c r="T37" s="117"/>
      <c r="U37" s="117"/>
      <c r="V37" s="117"/>
      <c r="W37" s="117">
        <v>7.2000000000000952E-3</v>
      </c>
      <c r="X37" s="117">
        <v>4.1999999999999815E-3</v>
      </c>
      <c r="Y37" s="117">
        <v>1.2000000000000899E-3</v>
      </c>
      <c r="Z37" s="117">
        <v>4.1999999999999815E-3</v>
      </c>
      <c r="AA37" s="117"/>
      <c r="AB37" s="120"/>
      <c r="AC37" s="93"/>
      <c r="AD37" s="91"/>
      <c r="AE37" s="91"/>
    </row>
    <row r="38" spans="2:31" ht="15" customHeight="1" x14ac:dyDescent="0.2">
      <c r="B38" s="113">
        <v>2048</v>
      </c>
      <c r="C38" s="116"/>
      <c r="D38" s="117"/>
      <c r="E38" s="117"/>
      <c r="F38" s="152">
        <f>(1+S38)*(1+LOOKUP($B38,Prix!$B$6:$B$127,Prix!$K$6:$K$127))-1</f>
        <v>2.1366500000000066E-2</v>
      </c>
      <c r="G38" s="152"/>
      <c r="H38" s="152"/>
      <c r="I38" s="152"/>
      <c r="J38" s="152">
        <f>(1+W38)*(1+LOOKUP($B38,Prix!$B$6:$B$127,Prix!$J$6:$J$127))-1</f>
        <v>2.4418999999999969E-2</v>
      </c>
      <c r="K38" s="152">
        <f>(1+X38)*(1+LOOKUP($B38,Prix!$B$6:$B$127,Prix!$J$6:$J$127))-1</f>
        <v>2.1366500000000066E-2</v>
      </c>
      <c r="L38" s="152">
        <f>(1+Y38)*(1+LOOKUP($B38,Prix!$B$6:$B$127,Prix!$J$6:$J$127))-1</f>
        <v>1.8313999999999941E-2</v>
      </c>
      <c r="M38" s="152">
        <f>(1+Z38)*(1+LOOKUP($B38,Prix!$B$6:$B$127,Prix!$K$6:$K$127))-1</f>
        <v>2.1366500000000066E-2</v>
      </c>
      <c r="N38" s="152"/>
      <c r="O38" s="118"/>
      <c r="P38" s="116"/>
      <c r="Q38" s="117"/>
      <c r="R38" s="117"/>
      <c r="S38" s="117">
        <v>3.8000000000000256E-3</v>
      </c>
      <c r="T38" s="117"/>
      <c r="U38" s="117"/>
      <c r="V38" s="117"/>
      <c r="W38" s="117">
        <v>6.7999999999999172E-3</v>
      </c>
      <c r="X38" s="117">
        <v>3.8000000000000256E-3</v>
      </c>
      <c r="Y38" s="117">
        <v>7.9999999999991189E-4</v>
      </c>
      <c r="Z38" s="117">
        <v>3.8000000000000256E-3</v>
      </c>
      <c r="AA38" s="117"/>
      <c r="AB38" s="120"/>
      <c r="AC38" s="93"/>
      <c r="AD38" s="91"/>
      <c r="AE38" s="91"/>
    </row>
    <row r="39" spans="2:31" ht="15" customHeight="1" x14ac:dyDescent="0.2">
      <c r="B39" s="113">
        <v>2049</v>
      </c>
      <c r="C39" s="116"/>
      <c r="D39" s="117"/>
      <c r="E39" s="117"/>
      <c r="F39" s="152">
        <f>(1+S39)*(1+LOOKUP($B39,Prix!$B$6:$B$127,Prix!$K$6:$K$127))-1</f>
        <v>2.1366500000000066E-2</v>
      </c>
      <c r="G39" s="152"/>
      <c r="H39" s="152"/>
      <c r="I39" s="152"/>
      <c r="J39" s="152">
        <f>(1+W39)*(1+LOOKUP($B39,Prix!$B$6:$B$127,Prix!$J$6:$J$127))-1</f>
        <v>2.4418999999999969E-2</v>
      </c>
      <c r="K39" s="152">
        <f>(1+X39)*(1+LOOKUP($B39,Prix!$B$6:$B$127,Prix!$J$6:$J$127))-1</f>
        <v>2.1366500000000066E-2</v>
      </c>
      <c r="L39" s="152">
        <f>(1+Y39)*(1+LOOKUP($B39,Prix!$B$6:$B$127,Prix!$J$6:$J$127))-1</f>
        <v>1.8313999999999941E-2</v>
      </c>
      <c r="M39" s="152">
        <f>(1+Z39)*(1+LOOKUP($B39,Prix!$B$6:$B$127,Prix!$K$6:$K$127))-1</f>
        <v>2.1366500000000066E-2</v>
      </c>
      <c r="N39" s="152"/>
      <c r="O39" s="118"/>
      <c r="P39" s="116"/>
      <c r="Q39" s="117"/>
      <c r="R39" s="117"/>
      <c r="S39" s="117">
        <v>3.8000000000000256E-3</v>
      </c>
      <c r="T39" s="117"/>
      <c r="U39" s="117"/>
      <c r="V39" s="117"/>
      <c r="W39" s="117">
        <v>6.7999999999999172E-3</v>
      </c>
      <c r="X39" s="117">
        <v>3.8000000000000256E-3</v>
      </c>
      <c r="Y39" s="117">
        <v>7.9999999999991189E-4</v>
      </c>
      <c r="Z39" s="117">
        <v>3.8000000000000256E-3</v>
      </c>
      <c r="AA39" s="117"/>
      <c r="AB39" s="120"/>
      <c r="AC39" s="93"/>
      <c r="AD39" s="91"/>
      <c r="AE39" s="91"/>
    </row>
    <row r="40" spans="2:31" ht="15" customHeight="1" x14ac:dyDescent="0.2">
      <c r="B40" s="113">
        <v>2050</v>
      </c>
      <c r="C40" s="116"/>
      <c r="D40" s="117"/>
      <c r="E40" s="117"/>
      <c r="F40" s="152">
        <f>(1+S40)*(1+LOOKUP($B40,Prix!$B$6:$B$127,Prix!$K$6:$K$127))-1</f>
        <v>2.0756000000000219E-2</v>
      </c>
      <c r="G40" s="152"/>
      <c r="H40" s="152"/>
      <c r="I40" s="152"/>
      <c r="J40" s="152">
        <f>(1+W40)*(1+LOOKUP($B40,Prix!$B$6:$B$127,Prix!$J$6:$J$127))-1</f>
        <v>2.370675000000011E-2</v>
      </c>
      <c r="K40" s="152">
        <f>(1+X40)*(1+LOOKUP($B40,Prix!$B$6:$B$127,Prix!$J$6:$J$127))-1</f>
        <v>2.0756000000000219E-2</v>
      </c>
      <c r="L40" s="152">
        <f>(1+Y40)*(1+LOOKUP($B40,Prix!$B$6:$B$127,Prix!$J$6:$J$127))-1</f>
        <v>1.7703500000000094E-2</v>
      </c>
      <c r="M40" s="152">
        <f>(1+Z40)*(1+LOOKUP($B40,Prix!$B$6:$B$127,Prix!$K$6:$K$127))-1</f>
        <v>2.0756000000000219E-2</v>
      </c>
      <c r="N40" s="152"/>
      <c r="O40" s="118"/>
      <c r="P40" s="116"/>
      <c r="Q40" s="117"/>
      <c r="R40" s="117"/>
      <c r="S40" s="117">
        <v>3.2000000000000917E-3</v>
      </c>
      <c r="T40" s="117"/>
      <c r="U40" s="117"/>
      <c r="V40" s="117"/>
      <c r="W40" s="117">
        <v>6.0999999999999943E-3</v>
      </c>
      <c r="X40" s="117">
        <v>3.2000000000000917E-3</v>
      </c>
      <c r="Y40" s="117">
        <v>1.9999999999997797E-4</v>
      </c>
      <c r="Z40" s="117">
        <v>3.2000000000000917E-3</v>
      </c>
      <c r="AA40" s="117"/>
      <c r="AB40" s="120"/>
      <c r="AC40" s="93"/>
      <c r="AD40" s="91"/>
      <c r="AE40" s="91"/>
    </row>
    <row r="41" spans="2:31" ht="15" customHeight="1" x14ac:dyDescent="0.2">
      <c r="B41" s="113">
        <v>2051</v>
      </c>
      <c r="C41" s="116"/>
      <c r="D41" s="117"/>
      <c r="E41" s="117"/>
      <c r="F41" s="152">
        <f>(1+S41)*(1+LOOKUP($B41,Prix!$B$6:$B$127,Prix!$K$6:$K$127))-1</f>
        <v>2.0552499999999974E-2</v>
      </c>
      <c r="G41" s="152"/>
      <c r="H41" s="152"/>
      <c r="I41" s="152"/>
      <c r="J41" s="152">
        <f>(1+W41)*(1+LOOKUP($B41,Prix!$B$6:$B$127,Prix!$J$6:$J$127))-1</f>
        <v>2.3605000000000098E-2</v>
      </c>
      <c r="K41" s="152">
        <f>(1+X41)*(1+LOOKUP($B41,Prix!$B$6:$B$127,Prix!$J$6:$J$127))-1</f>
        <v>2.0552499999999974E-2</v>
      </c>
      <c r="L41" s="152">
        <f>(1+Y41)*(1+LOOKUP($B41,Prix!$B$6:$B$127,Prix!$J$6:$J$127))-1</f>
        <v>1.7601750000000083E-2</v>
      </c>
      <c r="M41" s="152">
        <f>(1+Z41)*(1+LOOKUP($B41,Prix!$B$6:$B$127,Prix!$K$6:$K$127))-1</f>
        <v>2.0552499999999974E-2</v>
      </c>
      <c r="N41" s="152"/>
      <c r="O41" s="118"/>
      <c r="P41" s="116"/>
      <c r="Q41" s="117"/>
      <c r="R41" s="117"/>
      <c r="S41" s="117">
        <v>2.9999999999998916E-3</v>
      </c>
      <c r="T41" s="117"/>
      <c r="U41" s="117"/>
      <c r="V41" s="117"/>
      <c r="W41" s="117">
        <v>6.0000000000000053E-3</v>
      </c>
      <c r="X41" s="117">
        <v>2.9999999999998916E-3</v>
      </c>
      <c r="Y41" s="117">
        <v>9.9999999999988987E-5</v>
      </c>
      <c r="Z41" s="117">
        <v>2.9999999999998916E-3</v>
      </c>
      <c r="AA41" s="117"/>
      <c r="AB41" s="120"/>
      <c r="AC41" s="93"/>
      <c r="AD41" s="91"/>
      <c r="AE41" s="91"/>
    </row>
    <row r="42" spans="2:31" ht="15" customHeight="1" x14ac:dyDescent="0.2">
      <c r="B42" s="113">
        <v>2052</v>
      </c>
      <c r="C42" s="116"/>
      <c r="D42" s="117"/>
      <c r="E42" s="117"/>
      <c r="F42" s="152">
        <f>(1+S42)*(1+LOOKUP($B42,Prix!$B$6:$B$127,Prix!$K$6:$K$127))-1</f>
        <v>2.0654250000000207E-2</v>
      </c>
      <c r="G42" s="152"/>
      <c r="H42" s="152"/>
      <c r="I42" s="152"/>
      <c r="J42" s="152">
        <f>(1+W42)*(1+LOOKUP($B42,Prix!$B$6:$B$127,Prix!$J$6:$J$127))-1</f>
        <v>2.370675000000011E-2</v>
      </c>
      <c r="K42" s="152">
        <f>(1+X42)*(1+LOOKUP($B42,Prix!$B$6:$B$127,Prix!$J$6:$J$127))-1</f>
        <v>2.0654250000000207E-2</v>
      </c>
      <c r="L42" s="152">
        <f>(1+Y42)*(1+LOOKUP($B42,Prix!$B$6:$B$127,Prix!$J$6:$J$127))-1</f>
        <v>1.7601750000000083E-2</v>
      </c>
      <c r="M42" s="152">
        <f>(1+Z42)*(1+LOOKUP($B42,Prix!$B$6:$B$127,Prix!$K$6:$K$127))-1</f>
        <v>2.0654250000000207E-2</v>
      </c>
      <c r="N42" s="152"/>
      <c r="O42" s="118"/>
      <c r="P42" s="116"/>
      <c r="Q42" s="117"/>
      <c r="R42" s="117"/>
      <c r="S42" s="117">
        <v>3.1000000000001027E-3</v>
      </c>
      <c r="T42" s="117"/>
      <c r="U42" s="117"/>
      <c r="V42" s="117"/>
      <c r="W42" s="117">
        <v>6.0999999999999943E-3</v>
      </c>
      <c r="X42" s="117">
        <v>3.1000000000001027E-3</v>
      </c>
      <c r="Y42" s="117">
        <v>9.9999999999988987E-5</v>
      </c>
      <c r="Z42" s="117">
        <v>3.1000000000001027E-3</v>
      </c>
      <c r="AA42" s="117"/>
      <c r="AB42" s="120"/>
      <c r="AC42" s="93"/>
      <c r="AD42" s="91"/>
      <c r="AE42" s="91"/>
    </row>
    <row r="43" spans="2:31" ht="15" customHeight="1" x14ac:dyDescent="0.2">
      <c r="B43" s="113">
        <v>2053</v>
      </c>
      <c r="C43" s="116"/>
      <c r="D43" s="117"/>
      <c r="E43" s="117"/>
      <c r="F43" s="152">
        <f>(1+S43)*(1+LOOKUP($B43,Prix!$B$6:$B$127,Prix!$K$6:$K$127))-1</f>
        <v>2.0552499999999974E-2</v>
      </c>
      <c r="G43" s="152"/>
      <c r="H43" s="152"/>
      <c r="I43" s="152"/>
      <c r="J43" s="152">
        <f>(1+W43)*(1+LOOKUP($B43,Prix!$B$6:$B$127,Prix!$J$6:$J$127))-1</f>
        <v>2.3605000000000098E-2</v>
      </c>
      <c r="K43" s="152">
        <f>(1+X43)*(1+LOOKUP($B43,Prix!$B$6:$B$127,Prix!$J$6:$J$127))-1</f>
        <v>2.0552499999999974E-2</v>
      </c>
      <c r="L43" s="152">
        <f>(1+Y43)*(1+LOOKUP($B43,Prix!$B$6:$B$127,Prix!$J$6:$J$127))-1</f>
        <v>1.7500000000000071E-2</v>
      </c>
      <c r="M43" s="152">
        <f>(1+Z43)*(1+LOOKUP($B43,Prix!$B$6:$B$127,Prix!$K$6:$K$127))-1</f>
        <v>2.0552499999999974E-2</v>
      </c>
      <c r="N43" s="152"/>
      <c r="O43" s="118"/>
      <c r="P43" s="116"/>
      <c r="Q43" s="117"/>
      <c r="R43" s="117"/>
      <c r="S43" s="117">
        <v>2.9999999999998916E-3</v>
      </c>
      <c r="T43" s="117"/>
      <c r="U43" s="117"/>
      <c r="V43" s="117"/>
      <c r="W43" s="117">
        <v>6.0000000000000053E-3</v>
      </c>
      <c r="X43" s="117">
        <v>2.9999999999998916E-3</v>
      </c>
      <c r="Y43" s="117">
        <v>0</v>
      </c>
      <c r="Z43" s="117">
        <v>2.9999999999998916E-3</v>
      </c>
      <c r="AA43" s="117"/>
      <c r="AB43" s="120"/>
      <c r="AC43" s="93"/>
      <c r="AD43" s="91"/>
      <c r="AE43" s="91"/>
    </row>
    <row r="44" spans="2:31" ht="15" customHeight="1" x14ac:dyDescent="0.2">
      <c r="B44" s="113">
        <v>2054</v>
      </c>
      <c r="C44" s="116"/>
      <c r="D44" s="117"/>
      <c r="E44" s="117"/>
      <c r="F44" s="152">
        <f>(1+S44)*(1+LOOKUP($B44,Prix!$B$6:$B$127,Prix!$K$6:$K$127))-1</f>
        <v>2.0654250000000207E-2</v>
      </c>
      <c r="G44" s="152"/>
      <c r="H44" s="152"/>
      <c r="I44" s="152"/>
      <c r="J44" s="152">
        <f>(1+W44)*(1+LOOKUP($B44,Prix!$B$6:$B$127,Prix!$J$6:$J$127))-1</f>
        <v>2.370675000000011E-2</v>
      </c>
      <c r="K44" s="152">
        <f>(1+X44)*(1+LOOKUP($B44,Prix!$B$6:$B$127,Prix!$J$6:$J$127))-1</f>
        <v>2.0654250000000207E-2</v>
      </c>
      <c r="L44" s="152">
        <f>(1+Y44)*(1+LOOKUP($B44,Prix!$B$6:$B$127,Prix!$J$6:$J$127))-1</f>
        <v>1.7601750000000083E-2</v>
      </c>
      <c r="M44" s="152">
        <f>(1+Z44)*(1+LOOKUP($B44,Prix!$B$6:$B$127,Prix!$K$6:$K$127))-1</f>
        <v>2.0654250000000207E-2</v>
      </c>
      <c r="N44" s="152"/>
      <c r="O44" s="118"/>
      <c r="P44" s="116"/>
      <c r="Q44" s="117"/>
      <c r="R44" s="117"/>
      <c r="S44" s="117">
        <v>3.1000000000001027E-3</v>
      </c>
      <c r="T44" s="117"/>
      <c r="U44" s="117"/>
      <c r="V44" s="117"/>
      <c r="W44" s="117">
        <v>6.0999999999999943E-3</v>
      </c>
      <c r="X44" s="117">
        <v>3.1000000000001027E-3</v>
      </c>
      <c r="Y44" s="117">
        <v>9.9999999999988987E-5</v>
      </c>
      <c r="Z44" s="117">
        <v>3.1000000000001027E-3</v>
      </c>
      <c r="AA44" s="117"/>
      <c r="AB44" s="120"/>
      <c r="AC44" s="93"/>
      <c r="AD44" s="91"/>
      <c r="AE44" s="91"/>
    </row>
    <row r="45" spans="2:31" ht="15" customHeight="1" x14ac:dyDescent="0.2">
      <c r="B45" s="113">
        <v>2055</v>
      </c>
      <c r="C45" s="116"/>
      <c r="D45" s="117"/>
      <c r="E45" s="117"/>
      <c r="F45" s="152">
        <f>(1+S45)*(1+LOOKUP($B45,Prix!$B$6:$B$127,Prix!$K$6:$K$127))-1</f>
        <v>2.085775000000023E-2</v>
      </c>
      <c r="G45" s="152"/>
      <c r="H45" s="152"/>
      <c r="I45" s="152"/>
      <c r="J45" s="152">
        <f>(1+W45)*(1+LOOKUP($B45,Prix!$B$6:$B$127,Prix!$J$6:$J$127))-1</f>
        <v>2.3910250000000133E-2</v>
      </c>
      <c r="K45" s="152">
        <f>(1+X45)*(1+LOOKUP($B45,Prix!$B$6:$B$127,Prix!$J$6:$J$127))-1</f>
        <v>2.085775000000023E-2</v>
      </c>
      <c r="L45" s="152">
        <f>(1+Y45)*(1+LOOKUP($B45,Prix!$B$6:$B$127,Prix!$J$6:$J$127))-1</f>
        <v>1.7805250000000106E-2</v>
      </c>
      <c r="M45" s="152">
        <f>(1+Z45)*(1+LOOKUP($B45,Prix!$B$6:$B$127,Prix!$K$6:$K$127))-1</f>
        <v>2.085775000000023E-2</v>
      </c>
      <c r="N45" s="152"/>
      <c r="O45" s="118"/>
      <c r="P45" s="116"/>
      <c r="Q45" s="117"/>
      <c r="R45" s="117"/>
      <c r="S45" s="117">
        <v>3.3000000000000806E-3</v>
      </c>
      <c r="T45" s="117"/>
      <c r="U45" s="117"/>
      <c r="V45" s="117"/>
      <c r="W45" s="117">
        <v>6.2999999999999723E-3</v>
      </c>
      <c r="X45" s="117">
        <v>3.3000000000000806E-3</v>
      </c>
      <c r="Y45" s="117">
        <v>2.9999999999996696E-4</v>
      </c>
      <c r="Z45" s="117">
        <v>3.3000000000000806E-3</v>
      </c>
      <c r="AA45" s="117"/>
      <c r="AB45" s="120"/>
      <c r="AC45" s="93"/>
      <c r="AD45" s="91"/>
      <c r="AE45" s="91"/>
    </row>
    <row r="46" spans="2:31" ht="15" customHeight="1" x14ac:dyDescent="0.2">
      <c r="B46" s="113">
        <v>2056</v>
      </c>
      <c r="C46" s="116"/>
      <c r="D46" s="117"/>
      <c r="E46" s="117"/>
      <c r="F46" s="152">
        <f>(1+S46)*(1+LOOKUP($B46,Prix!$B$6:$B$127,Prix!$K$6:$K$127))-1</f>
        <v>2.0450749999999962E-2</v>
      </c>
      <c r="G46" s="152"/>
      <c r="H46" s="152"/>
      <c r="I46" s="152"/>
      <c r="J46" s="152">
        <f>(1+W46)*(1+LOOKUP($B46,Prix!$B$6:$B$127,Prix!$J$6:$J$127))-1</f>
        <v>2.3503250000000087E-2</v>
      </c>
      <c r="K46" s="152">
        <f>(1+X46)*(1+LOOKUP($B46,Prix!$B$6:$B$127,Prix!$J$6:$J$127))-1</f>
        <v>2.0450749999999962E-2</v>
      </c>
      <c r="L46" s="152">
        <f>(1+Y46)*(1+LOOKUP($B46,Prix!$B$6:$B$127,Prix!$J$6:$J$127))-1</f>
        <v>1.739825000000006E-2</v>
      </c>
      <c r="M46" s="152">
        <f>(1+Z46)*(1+LOOKUP($B46,Prix!$B$6:$B$127,Prix!$K$6:$K$127))-1</f>
        <v>2.0450749999999962E-2</v>
      </c>
      <c r="N46" s="152"/>
      <c r="O46" s="118"/>
      <c r="P46" s="116"/>
      <c r="Q46" s="117"/>
      <c r="R46" s="117"/>
      <c r="S46" s="117">
        <v>2.8999999999999027E-3</v>
      </c>
      <c r="T46" s="117"/>
      <c r="U46" s="117"/>
      <c r="V46" s="117"/>
      <c r="W46" s="117">
        <v>5.9000000000000163E-3</v>
      </c>
      <c r="X46" s="117">
        <v>2.8999999999999027E-3</v>
      </c>
      <c r="Y46" s="117">
        <v>-9.9999999999988987E-5</v>
      </c>
      <c r="Z46" s="117">
        <v>2.8999999999999027E-3</v>
      </c>
      <c r="AA46" s="117"/>
      <c r="AB46" s="120"/>
      <c r="AC46" s="93"/>
      <c r="AD46" s="91"/>
      <c r="AE46" s="91"/>
    </row>
    <row r="47" spans="2:31" ht="15" customHeight="1" x14ac:dyDescent="0.2">
      <c r="B47" s="113">
        <v>2057</v>
      </c>
      <c r="C47" s="116"/>
      <c r="D47" s="117"/>
      <c r="E47" s="117"/>
      <c r="F47" s="152">
        <f>(1+S47)*(1+LOOKUP($B47,Prix!$B$6:$B$127,Prix!$K$6:$K$127))-1</f>
        <v>2.0552499999999974E-2</v>
      </c>
      <c r="G47" s="152"/>
      <c r="H47" s="152"/>
      <c r="I47" s="152"/>
      <c r="J47" s="152">
        <f>(1+W47)*(1+LOOKUP($B47,Prix!$B$6:$B$127,Prix!$J$6:$J$127))-1</f>
        <v>2.3605000000000098E-2</v>
      </c>
      <c r="K47" s="152">
        <f>(1+X47)*(1+LOOKUP($B47,Prix!$B$6:$B$127,Prix!$J$6:$J$127))-1</f>
        <v>2.0552499999999974E-2</v>
      </c>
      <c r="L47" s="152">
        <f>(1+Y47)*(1+LOOKUP($B47,Prix!$B$6:$B$127,Prix!$J$6:$J$127))-1</f>
        <v>1.7500000000000071E-2</v>
      </c>
      <c r="M47" s="152">
        <f>(1+Z47)*(1+LOOKUP($B47,Prix!$B$6:$B$127,Prix!$K$6:$K$127))-1</f>
        <v>2.0552499999999974E-2</v>
      </c>
      <c r="N47" s="152"/>
      <c r="O47" s="118"/>
      <c r="P47" s="116"/>
      <c r="Q47" s="117"/>
      <c r="R47" s="117"/>
      <c r="S47" s="117">
        <v>2.9999999999998916E-3</v>
      </c>
      <c r="T47" s="117"/>
      <c r="U47" s="117"/>
      <c r="V47" s="117"/>
      <c r="W47" s="117">
        <v>6.0000000000000053E-3</v>
      </c>
      <c r="X47" s="117">
        <v>2.9999999999998916E-3</v>
      </c>
      <c r="Y47" s="117">
        <v>0</v>
      </c>
      <c r="Z47" s="117">
        <v>2.9999999999998916E-3</v>
      </c>
      <c r="AA47" s="117"/>
      <c r="AB47" s="120"/>
      <c r="AC47" s="93"/>
      <c r="AD47" s="91"/>
      <c r="AE47" s="91"/>
    </row>
    <row r="48" spans="2:31" ht="15" customHeight="1" x14ac:dyDescent="0.2">
      <c r="B48" s="113">
        <v>2058</v>
      </c>
      <c r="C48" s="116"/>
      <c r="D48" s="117"/>
      <c r="E48" s="117"/>
      <c r="F48" s="152">
        <f>(1+S48)*(1+LOOKUP($B48,Prix!$B$6:$B$127,Prix!$K$6:$K$127))-1</f>
        <v>2.0450749999999962E-2</v>
      </c>
      <c r="G48" s="152"/>
      <c r="H48" s="152"/>
      <c r="I48" s="152"/>
      <c r="J48" s="152">
        <f>(1+W48)*(1+LOOKUP($B48,Prix!$B$6:$B$127,Prix!$J$6:$J$127))-1</f>
        <v>2.3503250000000087E-2</v>
      </c>
      <c r="K48" s="152">
        <f>(1+X48)*(1+LOOKUP($B48,Prix!$B$6:$B$127,Prix!$J$6:$J$127))-1</f>
        <v>2.0450749999999962E-2</v>
      </c>
      <c r="L48" s="152">
        <f>(1+Y48)*(1+LOOKUP($B48,Prix!$B$6:$B$127,Prix!$J$6:$J$127))-1</f>
        <v>1.739825000000006E-2</v>
      </c>
      <c r="M48" s="152">
        <f>(1+Z48)*(1+LOOKUP($B48,Prix!$B$6:$B$127,Prix!$K$6:$K$127))-1</f>
        <v>2.0450749999999962E-2</v>
      </c>
      <c r="N48" s="152"/>
      <c r="O48" s="118"/>
      <c r="P48" s="116"/>
      <c r="Q48" s="117"/>
      <c r="R48" s="117"/>
      <c r="S48" s="117">
        <v>2.8999999999999027E-3</v>
      </c>
      <c r="T48" s="117"/>
      <c r="U48" s="117"/>
      <c r="V48" s="117"/>
      <c r="W48" s="117">
        <v>5.9000000000000163E-3</v>
      </c>
      <c r="X48" s="117">
        <v>2.8999999999999027E-3</v>
      </c>
      <c r="Y48" s="117">
        <v>-9.9999999999988987E-5</v>
      </c>
      <c r="Z48" s="117">
        <v>2.8999999999999027E-3</v>
      </c>
      <c r="AA48" s="117"/>
      <c r="AB48" s="120"/>
      <c r="AC48" s="93"/>
      <c r="AD48" s="91"/>
      <c r="AE48" s="91"/>
    </row>
    <row r="49" spans="2:31" ht="15" customHeight="1" x14ac:dyDescent="0.2">
      <c r="B49" s="113">
        <v>2059</v>
      </c>
      <c r="C49" s="116"/>
      <c r="D49" s="117"/>
      <c r="E49" s="117"/>
      <c r="F49" s="152">
        <f>(1+S49)*(1+LOOKUP($B49,Prix!$B$6:$B$127,Prix!$K$6:$K$127))-1</f>
        <v>2.0654250000000207E-2</v>
      </c>
      <c r="G49" s="152"/>
      <c r="H49" s="152"/>
      <c r="I49" s="152"/>
      <c r="J49" s="152">
        <f>(1+W49)*(1+LOOKUP($B49,Prix!$B$6:$B$127,Prix!$J$6:$J$127))-1</f>
        <v>2.3605000000000098E-2</v>
      </c>
      <c r="K49" s="152">
        <f>(1+X49)*(1+LOOKUP($B49,Prix!$B$6:$B$127,Prix!$J$6:$J$127))-1</f>
        <v>2.0654250000000207E-2</v>
      </c>
      <c r="L49" s="152">
        <f>(1+Y49)*(1+LOOKUP($B49,Prix!$B$6:$B$127,Prix!$J$6:$J$127))-1</f>
        <v>1.7601750000000083E-2</v>
      </c>
      <c r="M49" s="152">
        <f>(1+Z49)*(1+LOOKUP($B49,Prix!$B$6:$B$127,Prix!$K$6:$K$127))-1</f>
        <v>2.0654250000000207E-2</v>
      </c>
      <c r="N49" s="152"/>
      <c r="O49" s="118"/>
      <c r="P49" s="116"/>
      <c r="Q49" s="117"/>
      <c r="R49" s="117"/>
      <c r="S49" s="117">
        <v>3.1000000000001027E-3</v>
      </c>
      <c r="T49" s="117"/>
      <c r="U49" s="117"/>
      <c r="V49" s="117"/>
      <c r="W49" s="117">
        <v>6.0000000000000053E-3</v>
      </c>
      <c r="X49" s="117">
        <v>3.1000000000001027E-3</v>
      </c>
      <c r="Y49" s="117">
        <v>9.9999999999988987E-5</v>
      </c>
      <c r="Z49" s="117">
        <v>3.1000000000001027E-3</v>
      </c>
      <c r="AA49" s="117"/>
      <c r="AB49" s="120"/>
      <c r="AC49" s="93"/>
      <c r="AD49" s="91"/>
      <c r="AE49" s="91"/>
    </row>
    <row r="50" spans="2:31" ht="15" customHeight="1" x14ac:dyDescent="0.2">
      <c r="B50" s="113">
        <v>2060</v>
      </c>
      <c r="C50" s="116"/>
      <c r="D50" s="117"/>
      <c r="E50" s="117"/>
      <c r="F50" s="152">
        <f>(1+S50)*(1+LOOKUP($B50,Prix!$B$6:$B$127,Prix!$K$6:$K$127))-1</f>
        <v>2.0450749999999962E-2</v>
      </c>
      <c r="G50" s="152"/>
      <c r="H50" s="152"/>
      <c r="I50" s="152"/>
      <c r="J50" s="152">
        <f>(1+W50)*(1+LOOKUP($B50,Prix!$B$6:$B$127,Prix!$J$6:$J$127))-1</f>
        <v>2.3401500000000075E-2</v>
      </c>
      <c r="K50" s="152">
        <f>(1+X50)*(1+LOOKUP($B50,Prix!$B$6:$B$127,Prix!$J$6:$J$127))-1</f>
        <v>2.0450749999999962E-2</v>
      </c>
      <c r="L50" s="152">
        <f>(1+Y50)*(1+LOOKUP($B50,Prix!$B$6:$B$127,Prix!$J$6:$J$127))-1</f>
        <v>1.739825000000006E-2</v>
      </c>
      <c r="M50" s="152">
        <f>(1+Z50)*(1+LOOKUP($B50,Prix!$B$6:$B$127,Prix!$K$6:$K$127))-1</f>
        <v>2.0450749999999962E-2</v>
      </c>
      <c r="N50" s="152"/>
      <c r="O50" s="118"/>
      <c r="P50" s="116"/>
      <c r="Q50" s="117"/>
      <c r="R50" s="117"/>
      <c r="S50" s="117">
        <v>2.8999999999999027E-3</v>
      </c>
      <c r="T50" s="117"/>
      <c r="U50" s="117"/>
      <c r="V50" s="117"/>
      <c r="W50" s="117">
        <v>5.8000000000000274E-3</v>
      </c>
      <c r="X50" s="117">
        <v>2.8999999999999027E-3</v>
      </c>
      <c r="Y50" s="117">
        <v>-9.9999999999988987E-5</v>
      </c>
      <c r="Z50" s="117">
        <v>2.8999999999999027E-3</v>
      </c>
      <c r="AA50" s="117"/>
      <c r="AB50" s="120"/>
      <c r="AC50" s="93"/>
      <c r="AD50" s="91"/>
      <c r="AE50" s="91"/>
    </row>
    <row r="51" spans="2:31" ht="15" customHeight="1" x14ac:dyDescent="0.2">
      <c r="B51" s="113">
        <v>2061</v>
      </c>
      <c r="C51" s="116"/>
      <c r="D51" s="117"/>
      <c r="E51" s="117"/>
      <c r="F51" s="152">
        <f>(1+S51)*(1+LOOKUP($B51,Prix!$B$6:$B$127,Prix!$K$6:$K$127))-1</f>
        <v>2.0145499999999927E-2</v>
      </c>
      <c r="G51" s="152"/>
      <c r="H51" s="152"/>
      <c r="I51" s="152"/>
      <c r="J51" s="152">
        <f>(1+W51)*(1+LOOKUP($B51,Prix!$B$6:$B$127,Prix!$J$6:$J$127))-1</f>
        <v>2.3198000000000052E-2</v>
      </c>
      <c r="K51" s="152">
        <f>(1+X51)*(1+LOOKUP($B51,Prix!$B$6:$B$127,Prix!$J$6:$J$127))-1</f>
        <v>2.0145499999999927E-2</v>
      </c>
      <c r="L51" s="152">
        <f>(1+Y51)*(1+LOOKUP($B51,Prix!$B$6:$B$127,Prix!$J$6:$J$127))-1</f>
        <v>1.7093000000000025E-2</v>
      </c>
      <c r="M51" s="152">
        <f>(1+Z51)*(1+LOOKUP($B51,Prix!$B$6:$B$127,Prix!$K$6:$K$127))-1</f>
        <v>2.0145499999999927E-2</v>
      </c>
      <c r="N51" s="152"/>
      <c r="O51" s="118"/>
      <c r="P51" s="116"/>
      <c r="Q51" s="117"/>
      <c r="R51" s="117"/>
      <c r="S51" s="117">
        <v>2.5999999999999357E-3</v>
      </c>
      <c r="T51" s="117"/>
      <c r="U51" s="117"/>
      <c r="V51" s="117"/>
      <c r="W51" s="117">
        <v>5.6000000000000494E-3</v>
      </c>
      <c r="X51" s="117">
        <v>2.5999999999999357E-3</v>
      </c>
      <c r="Y51" s="117">
        <v>-3.9999999999995595E-4</v>
      </c>
      <c r="Z51" s="117">
        <v>2.5999999999999357E-3</v>
      </c>
      <c r="AA51" s="117"/>
      <c r="AB51" s="120"/>
    </row>
    <row r="52" spans="2:31" ht="15" customHeight="1" x14ac:dyDescent="0.2">
      <c r="B52" s="113">
        <v>2062</v>
      </c>
      <c r="C52" s="116"/>
      <c r="D52" s="117"/>
      <c r="E52" s="117"/>
      <c r="F52" s="152">
        <f>(1+S52)*(1+LOOKUP($B52,Prix!$B$6:$B$127,Prix!$K$6:$K$127))-1</f>
        <v>2.0043749999999916E-2</v>
      </c>
      <c r="G52" s="152"/>
      <c r="H52" s="152"/>
      <c r="I52" s="152"/>
      <c r="J52" s="152">
        <f>(1+W52)*(1+LOOKUP($B52,Prix!$B$6:$B$127,Prix!$J$6:$J$127))-1</f>
        <v>2.309625000000004E-2</v>
      </c>
      <c r="K52" s="152">
        <f>(1+X52)*(1+LOOKUP($B52,Prix!$B$6:$B$127,Prix!$J$6:$J$127))-1</f>
        <v>2.0043749999999916E-2</v>
      </c>
      <c r="L52" s="152">
        <f>(1+Y52)*(1+LOOKUP($B52,Prix!$B$6:$B$127,Prix!$J$6:$J$127))-1</f>
        <v>1.7093000000000025E-2</v>
      </c>
      <c r="M52" s="152">
        <f>(1+Z52)*(1+LOOKUP($B52,Prix!$B$6:$B$127,Prix!$K$6:$K$127))-1</f>
        <v>2.0043749999999916E-2</v>
      </c>
      <c r="N52" s="152"/>
      <c r="O52" s="118"/>
      <c r="P52" s="116"/>
      <c r="Q52" s="117"/>
      <c r="R52" s="117"/>
      <c r="S52" s="117">
        <v>2.4999999999999467E-3</v>
      </c>
      <c r="T52" s="117"/>
      <c r="U52" s="117"/>
      <c r="V52" s="117"/>
      <c r="W52" s="117">
        <v>5.5000000000000604E-3</v>
      </c>
      <c r="X52" s="117">
        <v>2.4999999999999467E-3</v>
      </c>
      <c r="Y52" s="117">
        <v>-3.9999999999995595E-4</v>
      </c>
      <c r="Z52" s="117">
        <v>2.4999999999999467E-3</v>
      </c>
      <c r="AA52" s="117"/>
      <c r="AB52" s="120"/>
    </row>
    <row r="53" spans="2:31" ht="15" customHeight="1" x14ac:dyDescent="0.2">
      <c r="B53" s="113">
        <v>2063</v>
      </c>
      <c r="C53" s="116"/>
      <c r="D53" s="117"/>
      <c r="E53" s="117"/>
      <c r="F53" s="152">
        <f>(1+S53)*(1+LOOKUP($B53,Prix!$B$6:$B$127,Prix!$K$6:$K$127))-1</f>
        <v>2.0043749999999916E-2</v>
      </c>
      <c r="G53" s="152"/>
      <c r="H53" s="152"/>
      <c r="I53" s="152"/>
      <c r="J53" s="152">
        <f>(1+W53)*(1+LOOKUP($B53,Prix!$B$6:$B$127,Prix!$J$6:$J$127))-1</f>
        <v>2.309625000000004E-2</v>
      </c>
      <c r="K53" s="152">
        <f>(1+X53)*(1+LOOKUP($B53,Prix!$B$6:$B$127,Prix!$J$6:$J$127))-1</f>
        <v>2.0043749999999916E-2</v>
      </c>
      <c r="L53" s="152">
        <f>(1+Y53)*(1+LOOKUP($B53,Prix!$B$6:$B$127,Prix!$J$6:$J$127))-1</f>
        <v>1.6991250000000235E-2</v>
      </c>
      <c r="M53" s="152">
        <f>(1+Z53)*(1+LOOKUP($B53,Prix!$B$6:$B$127,Prix!$K$6:$K$127))-1</f>
        <v>2.0043749999999916E-2</v>
      </c>
      <c r="N53" s="152"/>
      <c r="O53" s="118"/>
      <c r="P53" s="116"/>
      <c r="Q53" s="117"/>
      <c r="R53" s="117"/>
      <c r="S53" s="117">
        <v>2.4999999999999467E-3</v>
      </c>
      <c r="T53" s="117"/>
      <c r="U53" s="117"/>
      <c r="V53" s="117"/>
      <c r="W53" s="117">
        <v>5.5000000000000604E-3</v>
      </c>
      <c r="X53" s="117">
        <v>2.4999999999999467E-3</v>
      </c>
      <c r="Y53" s="117">
        <v>-4.9999999999994493E-4</v>
      </c>
      <c r="Z53" s="117">
        <v>2.4999999999999467E-3</v>
      </c>
      <c r="AA53" s="117"/>
      <c r="AB53" s="120"/>
    </row>
    <row r="54" spans="2:31" ht="15" customHeight="1" x14ac:dyDescent="0.2">
      <c r="B54" s="113">
        <v>2064</v>
      </c>
      <c r="C54" s="116"/>
      <c r="D54" s="117"/>
      <c r="E54" s="117"/>
      <c r="F54" s="152">
        <f>(1+S54)*(1+LOOKUP($B54,Prix!$B$6:$B$127,Prix!$K$6:$K$127))-1</f>
        <v>1.9840250000000115E-2</v>
      </c>
      <c r="G54" s="152"/>
      <c r="H54" s="152"/>
      <c r="I54" s="152"/>
      <c r="J54" s="152">
        <f>(1+W54)*(1+LOOKUP($B54,Prix!$B$6:$B$127,Prix!$J$6:$J$127))-1</f>
        <v>2.2892750000000239E-2</v>
      </c>
      <c r="K54" s="152">
        <f>(1+X54)*(1+LOOKUP($B54,Prix!$B$6:$B$127,Prix!$J$6:$J$127))-1</f>
        <v>1.9840250000000115E-2</v>
      </c>
      <c r="L54" s="152">
        <f>(1+Y54)*(1+LOOKUP($B54,Prix!$B$6:$B$127,Prix!$J$6:$J$127))-1</f>
        <v>1.678774999999999E-2</v>
      </c>
      <c r="M54" s="152">
        <f>(1+Z54)*(1+LOOKUP($B54,Prix!$B$6:$B$127,Prix!$K$6:$K$127))-1</f>
        <v>1.9840250000000115E-2</v>
      </c>
      <c r="N54" s="152"/>
      <c r="O54" s="118"/>
      <c r="P54" s="116"/>
      <c r="Q54" s="117"/>
      <c r="R54" s="117"/>
      <c r="S54" s="117">
        <v>2.2999999999999687E-3</v>
      </c>
      <c r="T54" s="117"/>
      <c r="U54" s="117"/>
      <c r="V54" s="117"/>
      <c r="W54" s="117">
        <v>5.3000000000000824E-3</v>
      </c>
      <c r="X54" s="117">
        <v>2.2999999999999687E-3</v>
      </c>
      <c r="Y54" s="117">
        <v>-7.0000000000003393E-4</v>
      </c>
      <c r="Z54" s="117">
        <v>2.2999999999999687E-3</v>
      </c>
      <c r="AA54" s="117"/>
      <c r="AB54" s="120"/>
    </row>
    <row r="55" spans="2:31" ht="15" customHeight="1" x14ac:dyDescent="0.2">
      <c r="B55" s="113">
        <v>2065</v>
      </c>
      <c r="C55" s="116"/>
      <c r="D55" s="117"/>
      <c r="E55" s="117"/>
      <c r="F55" s="152">
        <f>(1+S55)*(1+LOOKUP($B55,Prix!$B$6:$B$127,Prix!$K$6:$K$127))-1</f>
        <v>1.9433250000000069E-2</v>
      </c>
      <c r="G55" s="152"/>
      <c r="H55" s="152"/>
      <c r="I55" s="152"/>
      <c r="J55" s="152">
        <f>(1+W55)*(1+LOOKUP($B55,Prix!$B$6:$B$127,Prix!$J$6:$J$127))-1</f>
        <v>2.2485749999999971E-2</v>
      </c>
      <c r="K55" s="152">
        <f>(1+X55)*(1+LOOKUP($B55,Prix!$B$6:$B$127,Prix!$J$6:$J$127))-1</f>
        <v>1.9433250000000069E-2</v>
      </c>
      <c r="L55" s="152">
        <f>(1+Y55)*(1+LOOKUP($B55,Prix!$B$6:$B$127,Prix!$J$6:$J$127))-1</f>
        <v>1.6380750000000166E-2</v>
      </c>
      <c r="M55" s="152">
        <f>(1+Z55)*(1+LOOKUP($B55,Prix!$B$6:$B$127,Prix!$K$6:$K$127))-1</f>
        <v>1.9433250000000069E-2</v>
      </c>
      <c r="N55" s="152"/>
      <c r="O55" s="118"/>
      <c r="P55" s="116"/>
      <c r="Q55" s="117"/>
      <c r="R55" s="117"/>
      <c r="S55" s="117">
        <v>1.9000000000000128E-3</v>
      </c>
      <c r="T55" s="117"/>
      <c r="U55" s="117"/>
      <c r="V55" s="117"/>
      <c r="W55" s="117">
        <v>4.8999999999999044E-3</v>
      </c>
      <c r="X55" s="117">
        <v>1.9000000000000128E-3</v>
      </c>
      <c r="Y55" s="117">
        <v>-1.0999999999999899E-3</v>
      </c>
      <c r="Z55" s="117">
        <v>1.9000000000000128E-3</v>
      </c>
      <c r="AA55" s="117"/>
      <c r="AB55" s="120"/>
    </row>
    <row r="56" spans="2:31" ht="15" customHeight="1" x14ac:dyDescent="0.2">
      <c r="B56" s="113">
        <v>2066</v>
      </c>
      <c r="C56" s="116"/>
      <c r="D56" s="117"/>
      <c r="E56" s="117"/>
      <c r="F56" s="152">
        <f>(1+S56)*(1+LOOKUP($B56,Prix!$B$6:$B$127,Prix!$K$6:$K$127))-1</f>
        <v>1.9128000000000034E-2</v>
      </c>
      <c r="G56" s="152"/>
      <c r="H56" s="152"/>
      <c r="I56" s="152"/>
      <c r="J56" s="152">
        <f>(1+W56)*(1+LOOKUP($B56,Prix!$B$6:$B$127,Prix!$J$6:$J$127))-1</f>
        <v>2.2180499999999936E-2</v>
      </c>
      <c r="K56" s="152">
        <f>(1+X56)*(1+LOOKUP($B56,Prix!$B$6:$B$127,Prix!$J$6:$J$127))-1</f>
        <v>1.9128000000000034E-2</v>
      </c>
      <c r="L56" s="152">
        <f>(1+Y56)*(1+LOOKUP($B56,Prix!$B$6:$B$127,Prix!$J$6:$J$127))-1</f>
        <v>1.6075499999999909E-2</v>
      </c>
      <c r="M56" s="152">
        <f>(1+Z56)*(1+LOOKUP($B56,Prix!$B$6:$B$127,Prix!$K$6:$K$127))-1</f>
        <v>1.9128000000000034E-2</v>
      </c>
      <c r="N56" s="152"/>
      <c r="O56" s="118"/>
      <c r="P56" s="116"/>
      <c r="Q56" s="117"/>
      <c r="R56" s="117"/>
      <c r="S56" s="117">
        <v>1.6000000000000458E-3</v>
      </c>
      <c r="T56" s="117"/>
      <c r="U56" s="117"/>
      <c r="V56" s="117"/>
      <c r="W56" s="117">
        <v>4.5999999999999375E-3</v>
      </c>
      <c r="X56" s="117">
        <v>1.6000000000000458E-3</v>
      </c>
      <c r="Y56" s="117">
        <v>-1.4000000000000679E-3</v>
      </c>
      <c r="Z56" s="117">
        <v>1.6000000000000458E-3</v>
      </c>
      <c r="AA56" s="117"/>
      <c r="AB56" s="120"/>
    </row>
    <row r="57" spans="2:31" ht="15" customHeight="1" x14ac:dyDescent="0.2">
      <c r="B57" s="113">
        <v>2067</v>
      </c>
      <c r="C57" s="116"/>
      <c r="D57" s="117"/>
      <c r="E57" s="117"/>
      <c r="F57" s="152">
        <f>(1+S57)*(1+LOOKUP($B57,Prix!$B$6:$B$127,Prix!$K$6:$K$127))-1</f>
        <v>1.9331500000000057E-2</v>
      </c>
      <c r="G57" s="152"/>
      <c r="H57" s="152"/>
      <c r="I57" s="152"/>
      <c r="J57" s="152">
        <f>(1+W57)*(1+LOOKUP($B57,Prix!$B$6:$B$127,Prix!$J$6:$J$127))-1</f>
        <v>2.2383999999999959E-2</v>
      </c>
      <c r="K57" s="152">
        <f>(1+X57)*(1+LOOKUP($B57,Prix!$B$6:$B$127,Prix!$J$6:$J$127))-1</f>
        <v>1.9331500000000057E-2</v>
      </c>
      <c r="L57" s="152">
        <f>(1+Y57)*(1+LOOKUP($B57,Prix!$B$6:$B$127,Prix!$J$6:$J$127))-1</f>
        <v>1.6279000000000154E-2</v>
      </c>
      <c r="M57" s="152">
        <f>(1+Z57)*(1+LOOKUP($B57,Prix!$B$6:$B$127,Prix!$K$6:$K$127))-1</f>
        <v>1.9331500000000057E-2</v>
      </c>
      <c r="N57" s="152"/>
      <c r="O57" s="118"/>
      <c r="P57" s="116"/>
      <c r="Q57" s="117"/>
      <c r="R57" s="117"/>
      <c r="S57" s="117">
        <v>1.8000000000000238E-3</v>
      </c>
      <c r="T57" s="117"/>
      <c r="U57" s="117"/>
      <c r="V57" s="117"/>
      <c r="W57" s="117">
        <v>4.7999999999999154E-3</v>
      </c>
      <c r="X57" s="117">
        <v>1.8000000000000238E-3</v>
      </c>
      <c r="Y57" s="117">
        <v>-1.1999999999999789E-3</v>
      </c>
      <c r="Z57" s="117">
        <v>1.8000000000000238E-3</v>
      </c>
      <c r="AA57" s="117"/>
      <c r="AB57" s="120"/>
    </row>
    <row r="58" spans="2:31" ht="15" customHeight="1" x14ac:dyDescent="0.2">
      <c r="B58" s="113">
        <v>2068</v>
      </c>
      <c r="C58" s="116"/>
      <c r="D58" s="117"/>
      <c r="E58" s="117"/>
      <c r="F58" s="152">
        <f>(1+S58)*(1+LOOKUP($B58,Prix!$B$6:$B$127,Prix!$K$6:$K$127))-1</f>
        <v>1.9433250000000069E-2</v>
      </c>
      <c r="G58" s="152"/>
      <c r="H58" s="152"/>
      <c r="I58" s="152"/>
      <c r="J58" s="152">
        <f>(1+W58)*(1+LOOKUP($B58,Prix!$B$6:$B$127,Prix!$J$6:$J$127))-1</f>
        <v>2.2485749999999971E-2</v>
      </c>
      <c r="K58" s="152">
        <f>(1+X58)*(1+LOOKUP($B58,Prix!$B$6:$B$127,Prix!$J$6:$J$127))-1</f>
        <v>1.9433250000000069E-2</v>
      </c>
      <c r="L58" s="152">
        <f>(1+Y58)*(1+LOOKUP($B58,Prix!$B$6:$B$127,Prix!$J$6:$J$127))-1</f>
        <v>1.6380750000000166E-2</v>
      </c>
      <c r="M58" s="152">
        <f>(1+Z58)*(1+LOOKUP($B58,Prix!$B$6:$B$127,Prix!$K$6:$K$127))-1</f>
        <v>1.9433250000000069E-2</v>
      </c>
      <c r="N58" s="152"/>
      <c r="O58" s="118"/>
      <c r="P58" s="116"/>
      <c r="Q58" s="117"/>
      <c r="R58" s="117"/>
      <c r="S58" s="117">
        <v>1.9000000000000128E-3</v>
      </c>
      <c r="T58" s="117"/>
      <c r="U58" s="117"/>
      <c r="V58" s="117"/>
      <c r="W58" s="117">
        <v>4.8999999999999044E-3</v>
      </c>
      <c r="X58" s="117">
        <v>1.9000000000000128E-3</v>
      </c>
      <c r="Y58" s="117">
        <v>-1.0999999999999899E-3</v>
      </c>
      <c r="Z58" s="117">
        <v>1.9000000000000128E-3</v>
      </c>
      <c r="AA58" s="117"/>
      <c r="AB58" s="120"/>
    </row>
    <row r="59" spans="2:31" ht="15" customHeight="1" x14ac:dyDescent="0.2">
      <c r="B59" s="113">
        <v>2069</v>
      </c>
      <c r="C59" s="116"/>
      <c r="D59" s="117"/>
      <c r="E59" s="117"/>
      <c r="F59" s="152">
        <f>(1+S59)*(1+LOOKUP($B59,Prix!$B$6:$B$127,Prix!$K$6:$K$127))-1</f>
        <v>1.9433250000000069E-2</v>
      </c>
      <c r="G59" s="152"/>
      <c r="H59" s="152"/>
      <c r="I59" s="152"/>
      <c r="J59" s="152">
        <f>(1+W59)*(1+LOOKUP($B59,Prix!$B$6:$B$127,Prix!$J$6:$J$127))-1</f>
        <v>2.2485749999999971E-2</v>
      </c>
      <c r="K59" s="152">
        <f>(1+X59)*(1+LOOKUP($B59,Prix!$B$6:$B$127,Prix!$J$6:$J$127))-1</f>
        <v>1.9433250000000069E-2</v>
      </c>
      <c r="L59" s="152">
        <f>(1+Y59)*(1+LOOKUP($B59,Prix!$B$6:$B$127,Prix!$J$6:$J$127))-1</f>
        <v>1.6380750000000166E-2</v>
      </c>
      <c r="M59" s="152">
        <f>(1+Z59)*(1+LOOKUP($B59,Prix!$B$6:$B$127,Prix!$K$6:$K$127))-1</f>
        <v>1.9433250000000069E-2</v>
      </c>
      <c r="N59" s="152"/>
      <c r="O59" s="118"/>
      <c r="P59" s="116"/>
      <c r="Q59" s="117"/>
      <c r="R59" s="117"/>
      <c r="S59" s="117">
        <v>1.9000000000000128E-3</v>
      </c>
      <c r="T59" s="117"/>
      <c r="U59" s="117"/>
      <c r="V59" s="117"/>
      <c r="W59" s="117">
        <v>4.8999999999999044E-3</v>
      </c>
      <c r="X59" s="117">
        <v>1.9000000000000128E-3</v>
      </c>
      <c r="Y59" s="117">
        <v>-1.0999999999999899E-3</v>
      </c>
      <c r="Z59" s="117">
        <v>1.9000000000000128E-3</v>
      </c>
      <c r="AA59" s="117"/>
      <c r="AB59" s="120"/>
    </row>
    <row r="60" spans="2:31" ht="15" customHeight="1" thickBot="1" x14ac:dyDescent="0.25">
      <c r="B60" s="121">
        <v>2070</v>
      </c>
      <c r="C60" s="124"/>
      <c r="D60" s="125"/>
      <c r="E60" s="125"/>
      <c r="F60" s="153">
        <f>(1+S60)*(1+LOOKUP($B60,Prix!$B$6:$B$127,Prix!$K$6:$K$127))-1</f>
        <v>2.0552499999999974E-2</v>
      </c>
      <c r="G60" s="153"/>
      <c r="H60" s="153"/>
      <c r="I60" s="153"/>
      <c r="J60" s="153">
        <f>(1+W60)*(1+LOOKUP($B60,Prix!$B$6:$B$127,Prix!$J$6:$J$127))-1</f>
        <v>2.3605000000000098E-2</v>
      </c>
      <c r="K60" s="153">
        <f>(1+X60)*(1+LOOKUP($B60,Prix!$B$6:$B$127,Prix!$J$6:$J$127))-1</f>
        <v>2.0552499999999974E-2</v>
      </c>
      <c r="L60" s="153">
        <f>(1+Y60)*(1+LOOKUP($B60,Prix!$B$6:$B$127,Prix!$J$6:$J$127))-1</f>
        <v>1.7500000000000071E-2</v>
      </c>
      <c r="M60" s="153">
        <f>(1+Z60)*(1+LOOKUP($B60,Prix!$B$6:$B$127,Prix!$K$6:$K$127))-1</f>
        <v>2.0552499999999974E-2</v>
      </c>
      <c r="N60" s="153"/>
      <c r="O60" s="126"/>
      <c r="P60" s="124"/>
      <c r="Q60" s="125"/>
      <c r="R60" s="125"/>
      <c r="S60" s="125">
        <v>2.9999999999998916E-3</v>
      </c>
      <c r="T60" s="125"/>
      <c r="U60" s="125"/>
      <c r="V60" s="125"/>
      <c r="W60" s="125">
        <v>6.0000000000000053E-3</v>
      </c>
      <c r="X60" s="125">
        <v>2.9999999999998916E-3</v>
      </c>
      <c r="Y60" s="125">
        <v>0</v>
      </c>
      <c r="Z60" s="125">
        <v>2.9999999999998916E-3</v>
      </c>
      <c r="AA60" s="125"/>
      <c r="AB60" s="127"/>
    </row>
    <row r="61" spans="2:31" x14ac:dyDescent="0.2">
      <c r="B61" s="94"/>
    </row>
    <row r="62" spans="2:31" x14ac:dyDescent="0.2">
      <c r="B62" s="94"/>
    </row>
    <row r="63" spans="2:31" x14ac:dyDescent="0.2">
      <c r="B63" s="94"/>
    </row>
    <row r="64" spans="2:31" x14ac:dyDescent="0.2">
      <c r="B64" s="94"/>
    </row>
    <row r="65" spans="2:2" x14ac:dyDescent="0.2">
      <c r="B65" s="94"/>
    </row>
    <row r="66" spans="2:2" x14ac:dyDescent="0.2">
      <c r="B66" s="94"/>
    </row>
    <row r="67" spans="2:2" x14ac:dyDescent="0.2">
      <c r="B67" s="94"/>
    </row>
    <row r="68" spans="2:2" x14ac:dyDescent="0.2">
      <c r="B68" s="94"/>
    </row>
    <row r="69" spans="2:2" x14ac:dyDescent="0.2">
      <c r="B69" s="94"/>
    </row>
    <row r="70" spans="2:2" x14ac:dyDescent="0.2">
      <c r="B70" s="94"/>
    </row>
    <row r="71" spans="2:2" x14ac:dyDescent="0.2">
      <c r="B71" s="94"/>
    </row>
    <row r="72" spans="2:2" x14ac:dyDescent="0.2">
      <c r="B72" s="94"/>
    </row>
    <row r="73" spans="2:2" x14ac:dyDescent="0.2">
      <c r="B73" s="94"/>
    </row>
    <row r="74" spans="2:2" x14ac:dyDescent="0.2">
      <c r="B74" s="94"/>
    </row>
    <row r="75" spans="2:2" x14ac:dyDescent="0.2">
      <c r="B75" s="94"/>
    </row>
  </sheetData>
  <mergeCells count="3">
    <mergeCell ref="B3:B4"/>
    <mergeCell ref="C3:O3"/>
    <mergeCell ref="P3:AB3"/>
  </mergeCell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16</vt:i4>
      </vt:variant>
    </vt:vector>
  </HeadingPairs>
  <TitlesOfParts>
    <vt:vector size="16" baseType="lpstr">
      <vt:lpstr>INFO</vt:lpstr>
      <vt:lpstr>Graph</vt:lpstr>
      <vt:lpstr>SMPT_rég_1,0%</vt:lpstr>
      <vt:lpstr>SMPT_rég_0,7%</vt:lpstr>
      <vt:lpstr>SMPT_CSR_rég_0,7%</vt:lpstr>
      <vt:lpstr>SMPT_rég_0,4%</vt:lpstr>
      <vt:lpstr>MS_plafonnée</vt:lpstr>
      <vt:lpstr>SMPT_FPE</vt:lpstr>
      <vt:lpstr>TI_SMPT_CNRACL</vt:lpstr>
      <vt:lpstr>SMPT</vt:lpstr>
      <vt:lpstr>SMPT_AP</vt:lpstr>
      <vt:lpstr>SMIC</vt:lpstr>
      <vt:lpstr>PSS</vt:lpstr>
      <vt:lpstr>Prix</vt:lpstr>
      <vt:lpstr>PIB</vt:lpstr>
      <vt:lpstr>Rdt_fi</vt:lpstr>
    </vt:vector>
  </TitlesOfParts>
  <Company>INSEE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FNR</dc:creator>
  <cp:lastModifiedBy>DOS-SANTOS Julien</cp:lastModifiedBy>
  <dcterms:created xsi:type="dcterms:W3CDTF">2012-10-25T07:14:43Z</dcterms:created>
  <dcterms:modified xsi:type="dcterms:W3CDTF">2026-05-21T13:23:18Z</dcterms:modified>
</cp:coreProperties>
</file>