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xml" ContentType="application/vnd.openxmlformats-officedocument.themeOverride+xml"/>
  <Override PartName="/xl/drawings/drawing4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xml" ContentType="application/vnd.openxmlformats-officedocument.themeOverride+xml"/>
  <Override PartName="/xl/drawings/drawing4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xml" ContentType="application/vnd.openxmlformats-officedocument.themeOverride+xml"/>
  <Override PartName="/xl/drawings/drawing4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F:\03 - Publications\01 - Rapports du COR\Droits familiaux et conjugaux\Rédaction\Données en ligne\Fichiers liens\"/>
    </mc:Choice>
  </mc:AlternateContent>
  <xr:revisionPtr revIDLastSave="0" documentId="13_ncr:1_{18E248B7-F58C-42B0-8209-E7B7F0C4E1B9}" xr6:coauthVersionLast="47" xr6:coauthVersionMax="47" xr10:uidLastSave="{00000000-0000-0000-0000-000000000000}"/>
  <bookViews>
    <workbookView xWindow="-120" yWindow="-120" windowWidth="20730" windowHeight="11040" firstSheet="22" activeTab="30" xr2:uid="{C72A545D-3473-4CAE-9364-A84B882E1DD0}"/>
  </bookViews>
  <sheets>
    <sheet name="SOMMAIRE" sheetId="1" r:id="rId1"/>
    <sheet name="Fig 2.1" sheetId="11" r:id="rId2"/>
    <sheet name="Fig 2.2" sheetId="24" r:id="rId3"/>
    <sheet name="Fig 2.3" sheetId="18" r:id="rId4"/>
    <sheet name="Fig 2.4a" sheetId="19" r:id="rId5"/>
    <sheet name="Fig 2.4b" sheetId="20" r:id="rId6"/>
    <sheet name="Fig 2.5" sheetId="25" r:id="rId7"/>
    <sheet name="Fig 2.6" sheetId="13" r:id="rId8"/>
    <sheet name="Fig 2.8" sheetId="15" r:id="rId9"/>
    <sheet name="Fig 2.7" sheetId="14" r:id="rId10"/>
    <sheet name="tab 2.1" sheetId="27" r:id="rId11"/>
    <sheet name="Fig 2.9" sheetId="16" r:id="rId12"/>
    <sheet name="Fig 2.10" sheetId="17" r:id="rId13"/>
    <sheet name="Fig 2.11" sheetId="22" r:id="rId14"/>
    <sheet name="Fig 2.12" sheetId="21" r:id="rId15"/>
    <sheet name="Fig 2.13" sheetId="23" r:id="rId16"/>
    <sheet name="Fig 2.14" sheetId="41" r:id="rId17"/>
    <sheet name="Fig 2.15" sheetId="42" r:id="rId18"/>
    <sheet name="Tab 2.2" sheetId="2" r:id="rId19"/>
    <sheet name="Fig 2.16" sheetId="3" r:id="rId20"/>
    <sheet name="Fig 2.17" sheetId="4" r:id="rId21"/>
    <sheet name="Fig 2.18" sheetId="5" r:id="rId22"/>
    <sheet name="Fig 2.19" sheetId="6" r:id="rId23"/>
    <sheet name="Fig 2.20" sheetId="7" r:id="rId24"/>
    <sheet name="Fig 2.21" sheetId="8" r:id="rId25"/>
    <sheet name="Fig 2.22" sheetId="9" r:id="rId26"/>
    <sheet name="Fig 2.23" sheetId="10" r:id="rId27"/>
    <sheet name="Fig 2.24" sheetId="28" r:id="rId28"/>
    <sheet name="Tab 2.3" sheetId="29" r:id="rId29"/>
    <sheet name="Fig 2.25" sheetId="30" r:id="rId30"/>
    <sheet name="Fig 2.26" sheetId="40" r:id="rId31"/>
    <sheet name="Fig 2.27" sheetId="26" r:id="rId32"/>
    <sheet name="Tab 2.4" sheetId="32" r:id="rId33"/>
    <sheet name="Tab 2.5" sheetId="33" r:id="rId34"/>
    <sheet name="Fig 2.28" sheetId="35" r:id="rId35"/>
    <sheet name="Fig 2.29" sheetId="37" r:id="rId36"/>
    <sheet name="Fig 2.30" sheetId="38" r:id="rId37"/>
    <sheet name="Fig 2.31" sheetId="39"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a" localSheetId="27">'[1]Time series'!#REF!</definedName>
    <definedName name="\a" localSheetId="30">'[1]Time series'!#REF!</definedName>
    <definedName name="\a" localSheetId="31">'[1]Time series'!#REF!</definedName>
    <definedName name="\a">'[1]Time series'!#REF!</definedName>
    <definedName name="\b" localSheetId="27">'[1]Time series'!#REF!</definedName>
    <definedName name="\b" localSheetId="30">'[1]Time series'!#REF!</definedName>
    <definedName name="\b" localSheetId="31">'[1]Time series'!#REF!</definedName>
    <definedName name="\b">'[1]Time series'!#REF!</definedName>
    <definedName name="___EMP8210" localSheetId="27">#REF!</definedName>
    <definedName name="___EMP8210" localSheetId="30">#REF!</definedName>
    <definedName name="___EMP8210" localSheetId="31">#REF!</definedName>
    <definedName name="___EMP8210">#REF!</definedName>
    <definedName name="___EMP9009">[2]EMP9010!$A$4:$S$93</definedName>
    <definedName name="___EMP9010" localSheetId="27">#REF!</definedName>
    <definedName name="___EMP9010" localSheetId="30">#REF!</definedName>
    <definedName name="___EMP9010" localSheetId="31">#REF!</definedName>
    <definedName name="___EMP9010">#REF!</definedName>
    <definedName name="___FEM8210" localSheetId="27">#REF!</definedName>
    <definedName name="___FEM8210" localSheetId="31">#REF!</definedName>
    <definedName name="___FEM8210">#REF!</definedName>
    <definedName name="___FEM9009" localSheetId="27">#REF!</definedName>
    <definedName name="___FEM9009" localSheetId="31">#REF!</definedName>
    <definedName name="___FEM9009">#REF!</definedName>
    <definedName name="___FEM9010" localSheetId="27">#REF!</definedName>
    <definedName name="___FEM9010">#REF!</definedName>
    <definedName name="___NES9307" localSheetId="27">#REF!</definedName>
    <definedName name="___NES9307">#REF!</definedName>
    <definedName name="___NES9308" localSheetId="27">#REF!</definedName>
    <definedName name="___NES9308">#REF!</definedName>
    <definedName name="__123Graph_A" localSheetId="19" hidden="1">[3]A11!#REF!</definedName>
    <definedName name="__123Graph_A" localSheetId="20" hidden="1">[3]A11!#REF!</definedName>
    <definedName name="__123Graph_A" localSheetId="21" hidden="1">[3]A11!#REF!</definedName>
    <definedName name="__123Graph_A" localSheetId="27" hidden="1">[3]A11!#REF!</definedName>
    <definedName name="__123Graph_A" localSheetId="30" hidden="1">[3]A11!#REF!</definedName>
    <definedName name="__123Graph_A" localSheetId="31" hidden="1">[3]A11!#REF!</definedName>
    <definedName name="__123Graph_A" localSheetId="18" hidden="1">[3]A11!#REF!</definedName>
    <definedName name="__123Graph_A" hidden="1">[3]A11!#REF!</definedName>
    <definedName name="__123Graph_ABERLGRAP" localSheetId="19" hidden="1">'[4]Time series'!#REF!</definedName>
    <definedName name="__123Graph_ABERLGRAP" localSheetId="20" hidden="1">'[4]Time series'!#REF!</definedName>
    <definedName name="__123Graph_ABERLGRAP" localSheetId="21" hidden="1">'[4]Time series'!#REF!</definedName>
    <definedName name="__123Graph_ABERLGRAP" localSheetId="27" hidden="1">'[4]Time series'!#REF!</definedName>
    <definedName name="__123Graph_ABERLGRAP" localSheetId="30" hidden="1">'[4]Time series'!#REF!</definedName>
    <definedName name="__123Graph_ABERLGRAP" localSheetId="31" hidden="1">'[4]Time series'!#REF!</definedName>
    <definedName name="__123Graph_ABERLGRAP" localSheetId="18" hidden="1">'[4]Time series'!#REF!</definedName>
    <definedName name="__123Graph_ABERLGRAP" hidden="1">'[4]Time series'!#REF!</definedName>
    <definedName name="__123Graph_ACATCH1" localSheetId="19" hidden="1">'[4]Time series'!#REF!</definedName>
    <definedName name="__123Graph_ACATCH1" localSheetId="20" hidden="1">'[4]Time series'!#REF!</definedName>
    <definedName name="__123Graph_ACATCH1" localSheetId="21" hidden="1">'[4]Time series'!#REF!</definedName>
    <definedName name="__123Graph_ACATCH1" localSheetId="27" hidden="1">'[4]Time series'!#REF!</definedName>
    <definedName name="__123Graph_ACATCH1" localSheetId="30" hidden="1">'[4]Time series'!#REF!</definedName>
    <definedName name="__123Graph_ACATCH1" localSheetId="31" hidden="1">'[4]Time series'!#REF!</definedName>
    <definedName name="__123Graph_ACATCH1" localSheetId="18" hidden="1">'[4]Time series'!#REF!</definedName>
    <definedName name="__123Graph_ACATCH1" hidden="1">'[4]Time series'!#REF!</definedName>
    <definedName name="__123Graph_ACONVERG1" localSheetId="19" hidden="1">'[4]Time series'!#REF!</definedName>
    <definedName name="__123Graph_ACONVERG1" localSheetId="20" hidden="1">'[4]Time series'!#REF!</definedName>
    <definedName name="__123Graph_ACONVERG1" localSheetId="21" hidden="1">'[4]Time series'!#REF!</definedName>
    <definedName name="__123Graph_ACONVERG1" localSheetId="27" hidden="1">'[4]Time series'!#REF!</definedName>
    <definedName name="__123Graph_ACONVERG1" localSheetId="30" hidden="1">'[4]Time series'!#REF!</definedName>
    <definedName name="__123Graph_ACONVERG1" localSheetId="31" hidden="1">'[4]Time series'!#REF!</definedName>
    <definedName name="__123Graph_ACONVERG1" localSheetId="18" hidden="1">'[4]Time series'!#REF!</definedName>
    <definedName name="__123Graph_ACONVERG1" hidden="1">'[4]Time series'!#REF!</definedName>
    <definedName name="__123Graph_AECTOT" localSheetId="19" hidden="1">#REF!</definedName>
    <definedName name="__123Graph_AECTOT" localSheetId="20" hidden="1">#REF!</definedName>
    <definedName name="__123Graph_AECTOT" localSheetId="21" hidden="1">#REF!</definedName>
    <definedName name="__123Graph_AECTOT" localSheetId="27" hidden="1">#REF!</definedName>
    <definedName name="__123Graph_AECTOT" localSheetId="30" hidden="1">#REF!</definedName>
    <definedName name="__123Graph_AECTOT" localSheetId="31" hidden="1">#REF!</definedName>
    <definedName name="__123Graph_AECTOT" localSheetId="18" hidden="1">#REF!</definedName>
    <definedName name="__123Graph_AECTOT" hidden="1">#REF!</definedName>
    <definedName name="__123Graph_AGRAPH2" localSheetId="19" hidden="1">'[4]Time series'!#REF!</definedName>
    <definedName name="__123Graph_AGRAPH2" localSheetId="20" hidden="1">'[4]Time series'!#REF!</definedName>
    <definedName name="__123Graph_AGRAPH2" localSheetId="21" hidden="1">'[4]Time series'!#REF!</definedName>
    <definedName name="__123Graph_AGRAPH2" localSheetId="27" hidden="1">'[4]Time series'!#REF!</definedName>
    <definedName name="__123Graph_AGRAPH2" localSheetId="30" hidden="1">'[4]Time series'!#REF!</definedName>
    <definedName name="__123Graph_AGRAPH2" localSheetId="31" hidden="1">'[4]Time series'!#REF!</definedName>
    <definedName name="__123Graph_AGRAPH2" localSheetId="18" hidden="1">'[4]Time series'!#REF!</definedName>
    <definedName name="__123Graph_AGRAPH2" hidden="1">'[4]Time series'!#REF!</definedName>
    <definedName name="__123Graph_AGRAPH41" localSheetId="19" hidden="1">'[4]Time series'!#REF!</definedName>
    <definedName name="__123Graph_AGRAPH41" localSheetId="20" hidden="1">'[4]Time series'!#REF!</definedName>
    <definedName name="__123Graph_AGRAPH41" localSheetId="21" hidden="1">'[4]Time series'!#REF!</definedName>
    <definedName name="__123Graph_AGRAPH41" localSheetId="27" hidden="1">'[4]Time series'!#REF!</definedName>
    <definedName name="__123Graph_AGRAPH41" localSheetId="30" hidden="1">'[4]Time series'!#REF!</definedName>
    <definedName name="__123Graph_AGRAPH41" localSheetId="31" hidden="1">'[4]Time series'!#REF!</definedName>
    <definedName name="__123Graph_AGRAPH41" localSheetId="18" hidden="1">'[4]Time series'!#REF!</definedName>
    <definedName name="__123Graph_AGRAPH41" hidden="1">'[4]Time series'!#REF!</definedName>
    <definedName name="__123Graph_AGRAPH42" localSheetId="19" hidden="1">'[4]Time series'!#REF!</definedName>
    <definedName name="__123Graph_AGRAPH42" localSheetId="20" hidden="1">'[4]Time series'!#REF!</definedName>
    <definedName name="__123Graph_AGRAPH42" localSheetId="21" hidden="1">'[4]Time series'!#REF!</definedName>
    <definedName name="__123Graph_AGRAPH42" localSheetId="27" hidden="1">'[4]Time series'!#REF!</definedName>
    <definedName name="__123Graph_AGRAPH42" localSheetId="30" hidden="1">'[4]Time series'!#REF!</definedName>
    <definedName name="__123Graph_AGRAPH42" localSheetId="31" hidden="1">'[4]Time series'!#REF!</definedName>
    <definedName name="__123Graph_AGRAPH42" localSheetId="18" hidden="1">'[4]Time series'!#REF!</definedName>
    <definedName name="__123Graph_AGRAPH42" hidden="1">'[4]Time series'!#REF!</definedName>
    <definedName name="__123Graph_AGRAPH44" localSheetId="27" hidden="1">'[4]Time series'!#REF!</definedName>
    <definedName name="__123Graph_AGRAPH44" localSheetId="30" hidden="1">'[4]Time series'!#REF!</definedName>
    <definedName name="__123Graph_AGRAPH44" localSheetId="31" hidden="1">'[4]Time series'!#REF!</definedName>
    <definedName name="__123Graph_AGRAPH44" hidden="1">'[4]Time series'!#REF!</definedName>
    <definedName name="__123Graph_APERIB" localSheetId="27" hidden="1">'[4]Time series'!#REF!</definedName>
    <definedName name="__123Graph_APERIB" localSheetId="30" hidden="1">'[4]Time series'!#REF!</definedName>
    <definedName name="__123Graph_APERIB" localSheetId="31" hidden="1">'[4]Time series'!#REF!</definedName>
    <definedName name="__123Graph_APERIB" hidden="1">'[4]Time series'!#REF!</definedName>
    <definedName name="__123Graph_APERIB_2" localSheetId="27" hidden="1">'[4]Time series'!#REF!</definedName>
    <definedName name="__123Graph_APERIB_2" localSheetId="30" hidden="1">'[4]Time series'!#REF!</definedName>
    <definedName name="__123Graph_APERIB_2" localSheetId="31" hidden="1">'[4]Time series'!#REF!</definedName>
    <definedName name="__123Graph_APERIB_2" hidden="1">'[4]Time series'!#REF!</definedName>
    <definedName name="__123Graph_APRODABS2" localSheetId="27" hidden="1">'[4]Time series'!#REF!</definedName>
    <definedName name="__123Graph_APRODABS2" localSheetId="30" hidden="1">'[4]Time series'!#REF!</definedName>
    <definedName name="__123Graph_APRODABS2" localSheetId="31" hidden="1">'[4]Time series'!#REF!</definedName>
    <definedName name="__123Graph_APRODABS2" hidden="1">'[4]Time series'!#REF!</definedName>
    <definedName name="__123Graph_APRODABSC" localSheetId="27" hidden="1">'[4]Time series'!#REF!</definedName>
    <definedName name="__123Graph_APRODABSC" localSheetId="30" hidden="1">'[4]Time series'!#REF!</definedName>
    <definedName name="__123Graph_APRODABSC" localSheetId="31" hidden="1">'[4]Time series'!#REF!</definedName>
    <definedName name="__123Graph_APRODABSC" hidden="1">'[4]Time series'!#REF!</definedName>
    <definedName name="__123Graph_APRODABSC_2" localSheetId="27" hidden="1">'[4]Time series'!#REF!</definedName>
    <definedName name="__123Graph_APRODABSC_2" localSheetId="30" hidden="1">'[4]Time series'!#REF!</definedName>
    <definedName name="__123Graph_APRODABSC_2" localSheetId="31" hidden="1">'[4]Time series'!#REF!</definedName>
    <definedName name="__123Graph_APRODABSC_2" hidden="1">'[4]Time series'!#REF!</definedName>
    <definedName name="__123Graph_APRODABSD" localSheetId="27" hidden="1">'[4]Time series'!#REF!</definedName>
    <definedName name="__123Graph_APRODABSD" localSheetId="30" hidden="1">'[4]Time series'!#REF!</definedName>
    <definedName name="__123Graph_APRODABSD" localSheetId="31" hidden="1">'[4]Time series'!#REF!</definedName>
    <definedName name="__123Graph_APRODABSD" hidden="1">'[4]Time series'!#REF!</definedName>
    <definedName name="__123Graph_APRODTRE2" localSheetId="27" hidden="1">'[4]Time series'!#REF!</definedName>
    <definedName name="__123Graph_APRODTRE2" localSheetId="30" hidden="1">'[4]Time series'!#REF!</definedName>
    <definedName name="__123Graph_APRODTRE2" localSheetId="31" hidden="1">'[4]Time series'!#REF!</definedName>
    <definedName name="__123Graph_APRODTRE2" hidden="1">'[4]Time series'!#REF!</definedName>
    <definedName name="__123Graph_APRODTRE3" localSheetId="27" hidden="1">'[4]Time series'!#REF!</definedName>
    <definedName name="__123Graph_APRODTRE3" localSheetId="30" hidden="1">'[4]Time series'!#REF!</definedName>
    <definedName name="__123Graph_APRODTRE3" localSheetId="31" hidden="1">'[4]Time series'!#REF!</definedName>
    <definedName name="__123Graph_APRODTRE3" hidden="1">'[4]Time series'!#REF!</definedName>
    <definedName name="__123Graph_APRODTRE4" localSheetId="27" hidden="1">'[4]Time series'!#REF!</definedName>
    <definedName name="__123Graph_APRODTRE4" localSheetId="30" hidden="1">'[4]Time series'!#REF!</definedName>
    <definedName name="__123Graph_APRODTRE4" localSheetId="31" hidden="1">'[4]Time series'!#REF!</definedName>
    <definedName name="__123Graph_APRODTRE4" hidden="1">'[4]Time series'!#REF!</definedName>
    <definedName name="__123Graph_APRODTREND" localSheetId="27" hidden="1">'[4]Time series'!#REF!</definedName>
    <definedName name="__123Graph_APRODTREND" localSheetId="30" hidden="1">'[4]Time series'!#REF!</definedName>
    <definedName name="__123Graph_APRODTREND" localSheetId="31" hidden="1">'[4]Time series'!#REF!</definedName>
    <definedName name="__123Graph_APRODTREND" hidden="1">'[4]Time series'!#REF!</definedName>
    <definedName name="__123Graph_APROTREND_2" localSheetId="27" hidden="1">'[4]Time series'!#REF!</definedName>
    <definedName name="__123Graph_APROTREND_2" localSheetId="30" hidden="1">'[4]Time series'!#REF!</definedName>
    <definedName name="__123Graph_APROTREND_2" localSheetId="31" hidden="1">'[4]Time series'!#REF!</definedName>
    <definedName name="__123Graph_APROTREND_2" hidden="1">'[4]Time series'!#REF!</definedName>
    <definedName name="__123Graph_AUTRECHT" localSheetId="27" hidden="1">'[4]Time series'!#REF!</definedName>
    <definedName name="__123Graph_AUTRECHT" localSheetId="30" hidden="1">'[4]Time series'!#REF!</definedName>
    <definedName name="__123Graph_AUTRECHT" localSheetId="31" hidden="1">'[4]Time series'!#REF!</definedName>
    <definedName name="__123Graph_AUTRECHT" hidden="1">'[4]Time series'!#REF!</definedName>
    <definedName name="__123Graph_AUTRECHT_2" localSheetId="27" hidden="1">'[4]Time series'!#REF!</definedName>
    <definedName name="__123Graph_AUTRECHT_2" localSheetId="30" hidden="1">'[4]Time series'!#REF!</definedName>
    <definedName name="__123Graph_AUTRECHT_2" localSheetId="31" hidden="1">'[4]Time series'!#REF!</definedName>
    <definedName name="__123Graph_AUTRECHT_2" hidden="1">'[4]Time series'!#REF!</definedName>
    <definedName name="__123Graph_B" localSheetId="27" hidden="1">[3]A11!#REF!</definedName>
    <definedName name="__123Graph_B" hidden="1">[3]A11!#REF!</definedName>
    <definedName name="__123Graph_BBERLGRAP" localSheetId="27" hidden="1">'[4]Time series'!#REF!</definedName>
    <definedName name="__123Graph_BBERLGRAP" localSheetId="30" hidden="1">'[4]Time series'!#REF!</definedName>
    <definedName name="__123Graph_BBERLGRAP" localSheetId="31" hidden="1">'[4]Time series'!#REF!</definedName>
    <definedName name="__123Graph_BBERLGRAP" hidden="1">'[4]Time series'!#REF!</definedName>
    <definedName name="__123Graph_BBERLGRAP_2" localSheetId="27" hidden="1">'[4]Time series'!#REF!</definedName>
    <definedName name="__123Graph_BBERLGRAP_2" localSheetId="30" hidden="1">'[4]Time series'!#REF!</definedName>
    <definedName name="__123Graph_BBERLGRAP_2" localSheetId="31" hidden="1">'[4]Time series'!#REF!</definedName>
    <definedName name="__123Graph_BBERLGRAP_2" hidden="1">'[4]Time series'!#REF!</definedName>
    <definedName name="__123Graph_BCATCH1" localSheetId="27" hidden="1">'[4]Time series'!#REF!</definedName>
    <definedName name="__123Graph_BCATCH1" localSheetId="30" hidden="1">'[4]Time series'!#REF!</definedName>
    <definedName name="__123Graph_BCATCH1" localSheetId="31" hidden="1">'[4]Time series'!#REF!</definedName>
    <definedName name="__123Graph_BCATCH1" hidden="1">'[4]Time series'!#REF!</definedName>
    <definedName name="__123Graph_BCATCH2" localSheetId="27" hidden="1">'[4]Time series'!#REF!</definedName>
    <definedName name="__123Graph_BCATCH2" localSheetId="30" hidden="1">'[4]Time series'!#REF!</definedName>
    <definedName name="__123Graph_BCATCH2" localSheetId="31" hidden="1">'[4]Time series'!#REF!</definedName>
    <definedName name="__123Graph_BCATCH2" hidden="1">'[4]Time series'!#REF!</definedName>
    <definedName name="__123Graph_BCONVERG1" localSheetId="27" hidden="1">'[4]Time series'!#REF!</definedName>
    <definedName name="__123Graph_BCONVERG1" localSheetId="30" hidden="1">'[4]Time series'!#REF!</definedName>
    <definedName name="__123Graph_BCONVERG1" localSheetId="31" hidden="1">'[4]Time series'!#REF!</definedName>
    <definedName name="__123Graph_BCONVERG1" hidden="1">'[4]Time series'!#REF!</definedName>
    <definedName name="__123Graph_BECTOT" localSheetId="19" hidden="1">#REF!</definedName>
    <definedName name="__123Graph_BECTOT" localSheetId="20" hidden="1">#REF!</definedName>
    <definedName name="__123Graph_BECTOT" localSheetId="21" hidden="1">#REF!</definedName>
    <definedName name="__123Graph_BECTOT" localSheetId="27" hidden="1">#REF!</definedName>
    <definedName name="__123Graph_BECTOT" localSheetId="30" hidden="1">#REF!</definedName>
    <definedName name="__123Graph_BECTOT" localSheetId="31" hidden="1">#REF!</definedName>
    <definedName name="__123Graph_BECTOT" localSheetId="18" hidden="1">#REF!</definedName>
    <definedName name="__123Graph_BECTOT" hidden="1">#REF!</definedName>
    <definedName name="__123Graph_BGRAPH2" localSheetId="19" hidden="1">'[4]Time series'!#REF!</definedName>
    <definedName name="__123Graph_BGRAPH2" localSheetId="20" hidden="1">'[4]Time series'!#REF!</definedName>
    <definedName name="__123Graph_BGRAPH2" localSheetId="21" hidden="1">'[4]Time series'!#REF!</definedName>
    <definedName name="__123Graph_BGRAPH2" localSheetId="27" hidden="1">'[4]Time series'!#REF!</definedName>
    <definedName name="__123Graph_BGRAPH2" localSheetId="30" hidden="1">'[4]Time series'!#REF!</definedName>
    <definedName name="__123Graph_BGRAPH2" localSheetId="31" hidden="1">'[4]Time series'!#REF!</definedName>
    <definedName name="__123Graph_BGRAPH2" localSheetId="18" hidden="1">'[4]Time series'!#REF!</definedName>
    <definedName name="__123Graph_BGRAPH2" hidden="1">'[4]Time series'!#REF!</definedName>
    <definedName name="__123Graph_BGRAPH41" localSheetId="27" hidden="1">'[4]Time series'!#REF!</definedName>
    <definedName name="__123Graph_BGRAPH41" localSheetId="30" hidden="1">'[4]Time series'!#REF!</definedName>
    <definedName name="__123Graph_BGRAPH41" localSheetId="31" hidden="1">'[4]Time series'!#REF!</definedName>
    <definedName name="__123Graph_BGRAPH41" hidden="1">'[4]Time series'!#REF!</definedName>
    <definedName name="__123Graph_BPERIB" localSheetId="27" hidden="1">'[4]Time series'!#REF!</definedName>
    <definedName name="__123Graph_BPERIB" localSheetId="30" hidden="1">'[4]Time series'!#REF!</definedName>
    <definedName name="__123Graph_BPERIB" localSheetId="31" hidden="1">'[4]Time series'!#REF!</definedName>
    <definedName name="__123Graph_BPERIB" hidden="1">'[4]Time series'!#REF!</definedName>
    <definedName name="__123Graph_BPRODABSC" localSheetId="27" hidden="1">'[4]Time series'!#REF!</definedName>
    <definedName name="__123Graph_BPRODABSC" localSheetId="30" hidden="1">'[4]Time series'!#REF!</definedName>
    <definedName name="__123Graph_BPRODABSC" localSheetId="31" hidden="1">'[4]Time series'!#REF!</definedName>
    <definedName name="__123Graph_BPRODABSC" hidden="1">'[4]Time series'!#REF!</definedName>
    <definedName name="__123Graph_BPRODABSD" localSheetId="27" hidden="1">'[4]Time series'!#REF!</definedName>
    <definedName name="__123Graph_BPRODABSD" localSheetId="30" hidden="1">'[4]Time series'!#REF!</definedName>
    <definedName name="__123Graph_BPRODABSD" localSheetId="31" hidden="1">'[4]Time series'!#REF!</definedName>
    <definedName name="__123Graph_BPRODABSD" hidden="1">'[4]Time series'!#REF!</definedName>
    <definedName name="__123Graph_C" localSheetId="27" hidden="1">[3]A11!#REF!</definedName>
    <definedName name="__123Graph_C" hidden="1">[3]A11!#REF!</definedName>
    <definedName name="__123Graph_CBERLGRAP" localSheetId="27" hidden="1">'[4]Time series'!#REF!</definedName>
    <definedName name="__123Graph_CBERLGRAP" localSheetId="30" hidden="1">'[4]Time series'!#REF!</definedName>
    <definedName name="__123Graph_CBERLGRAP" localSheetId="31" hidden="1">'[4]Time series'!#REF!</definedName>
    <definedName name="__123Graph_CBERLGRAP" hidden="1">'[4]Time series'!#REF!</definedName>
    <definedName name="__123Graph_CCATCH1" localSheetId="27" hidden="1">'[4]Time series'!#REF!</definedName>
    <definedName name="__123Graph_CCATCH1" localSheetId="30" hidden="1">'[4]Time series'!#REF!</definedName>
    <definedName name="__123Graph_CCATCH1" localSheetId="31" hidden="1">'[4]Time series'!#REF!</definedName>
    <definedName name="__123Graph_CCATCH1" hidden="1">'[4]Time series'!#REF!</definedName>
    <definedName name="__123Graph_CCONVERG1" localSheetId="19" hidden="1">#REF!</definedName>
    <definedName name="__123Graph_CCONVERG1" localSheetId="20" hidden="1">#REF!</definedName>
    <definedName name="__123Graph_CCONVERG1" localSheetId="21" hidden="1">#REF!</definedName>
    <definedName name="__123Graph_CCONVERG1" localSheetId="27" hidden="1">#REF!</definedName>
    <definedName name="__123Graph_CCONVERG1" localSheetId="30" hidden="1">#REF!</definedName>
    <definedName name="__123Graph_CCONVERG1" localSheetId="31" hidden="1">#REF!</definedName>
    <definedName name="__123Graph_CCONVERG1" localSheetId="18" hidden="1">#REF!</definedName>
    <definedName name="__123Graph_CCONVERG1" hidden="1">#REF!</definedName>
    <definedName name="__123Graph_CECTOT" localSheetId="19" hidden="1">#REF!</definedName>
    <definedName name="__123Graph_CECTOT" localSheetId="20" hidden="1">#REF!</definedName>
    <definedName name="__123Graph_CECTOT" localSheetId="21" hidden="1">#REF!</definedName>
    <definedName name="__123Graph_CECTOT" localSheetId="27" hidden="1">#REF!</definedName>
    <definedName name="__123Graph_CECTOT" localSheetId="18" hidden="1">#REF!</definedName>
    <definedName name="__123Graph_CECTOT" hidden="1">#REF!</definedName>
    <definedName name="__123Graph_CGRAPH41" localSheetId="19" hidden="1">'[4]Time series'!#REF!</definedName>
    <definedName name="__123Graph_CGRAPH41" localSheetId="20" hidden="1">'[4]Time series'!#REF!</definedName>
    <definedName name="__123Graph_CGRAPH41" localSheetId="21" hidden="1">'[4]Time series'!#REF!</definedName>
    <definedName name="__123Graph_CGRAPH41" localSheetId="27" hidden="1">'[4]Time series'!#REF!</definedName>
    <definedName name="__123Graph_CGRAPH41" localSheetId="30" hidden="1">'[4]Time series'!#REF!</definedName>
    <definedName name="__123Graph_CGRAPH41" localSheetId="31" hidden="1">'[4]Time series'!#REF!</definedName>
    <definedName name="__123Graph_CGRAPH41" localSheetId="18" hidden="1">'[4]Time series'!#REF!</definedName>
    <definedName name="__123Graph_CGRAPH41" hidden="1">'[4]Time series'!#REF!</definedName>
    <definedName name="__123Graph_CGRAPH44" localSheetId="27" hidden="1">'[4]Time series'!#REF!</definedName>
    <definedName name="__123Graph_CGRAPH44" localSheetId="30" hidden="1">'[4]Time series'!#REF!</definedName>
    <definedName name="__123Graph_CGRAPH44" localSheetId="31" hidden="1">'[4]Time series'!#REF!</definedName>
    <definedName name="__123Graph_CGRAPH44" hidden="1">'[4]Time series'!#REF!</definedName>
    <definedName name="__123Graph_CPERIA" localSheetId="27" hidden="1">'[4]Time series'!#REF!</definedName>
    <definedName name="__123Graph_CPERIA" localSheetId="30" hidden="1">'[4]Time series'!#REF!</definedName>
    <definedName name="__123Graph_CPERIA" localSheetId="31" hidden="1">'[4]Time series'!#REF!</definedName>
    <definedName name="__123Graph_CPERIA" hidden="1">'[4]Time series'!#REF!</definedName>
    <definedName name="__123Graph_CPERIB" localSheetId="27" hidden="1">'[4]Time series'!#REF!</definedName>
    <definedName name="__123Graph_CPERIB" localSheetId="30" hidden="1">'[4]Time series'!#REF!</definedName>
    <definedName name="__123Graph_CPERIB" localSheetId="31" hidden="1">'[4]Time series'!#REF!</definedName>
    <definedName name="__123Graph_CPERIB" hidden="1">'[4]Time series'!#REF!</definedName>
    <definedName name="__123Graph_CPRODABSC" localSheetId="27" hidden="1">'[4]Time series'!#REF!</definedName>
    <definedName name="__123Graph_CPRODABSC" localSheetId="30" hidden="1">'[4]Time series'!#REF!</definedName>
    <definedName name="__123Graph_CPRODABSC" localSheetId="31" hidden="1">'[4]Time series'!#REF!</definedName>
    <definedName name="__123Graph_CPRODABSC" hidden="1">'[4]Time series'!#REF!</definedName>
    <definedName name="__123Graph_CPRODTRE2" localSheetId="27" hidden="1">'[4]Time series'!#REF!</definedName>
    <definedName name="__123Graph_CPRODTRE2" localSheetId="30" hidden="1">'[4]Time series'!#REF!</definedName>
    <definedName name="__123Graph_CPRODTRE2" localSheetId="31" hidden="1">'[4]Time series'!#REF!</definedName>
    <definedName name="__123Graph_CPRODTRE2" hidden="1">'[4]Time series'!#REF!</definedName>
    <definedName name="__123Graph_CPRODTREND" localSheetId="27" hidden="1">'[4]Time series'!#REF!</definedName>
    <definedName name="__123Graph_CPRODTREND" localSheetId="30" hidden="1">'[4]Time series'!#REF!</definedName>
    <definedName name="__123Graph_CPRODTREND" localSheetId="31" hidden="1">'[4]Time series'!#REF!</definedName>
    <definedName name="__123Graph_CPRODTREND" hidden="1">'[4]Time series'!#REF!</definedName>
    <definedName name="__123Graph_CUTRECHT" localSheetId="27" hidden="1">'[4]Time series'!#REF!</definedName>
    <definedName name="__123Graph_CUTRECHT" localSheetId="30" hidden="1">'[4]Time series'!#REF!</definedName>
    <definedName name="__123Graph_CUTRECHT" localSheetId="31" hidden="1">'[4]Time series'!#REF!</definedName>
    <definedName name="__123Graph_CUTRECHT" hidden="1">'[4]Time series'!#REF!</definedName>
    <definedName name="__123Graph_D" localSheetId="27" hidden="1">[3]A11!#REF!</definedName>
    <definedName name="__123Graph_D" hidden="1">[3]A11!#REF!</definedName>
    <definedName name="__123Graph_DBERLGRAP" localSheetId="27" hidden="1">'[4]Time series'!#REF!</definedName>
    <definedName name="__123Graph_DBERLGRAP" localSheetId="30" hidden="1">'[4]Time series'!#REF!</definedName>
    <definedName name="__123Graph_DBERLGRAP" localSheetId="31" hidden="1">'[4]Time series'!#REF!</definedName>
    <definedName name="__123Graph_DBERLGRAP" hidden="1">'[4]Time series'!#REF!</definedName>
    <definedName name="__123Graph_DCATCH1" localSheetId="27" hidden="1">'[4]Time series'!#REF!</definedName>
    <definedName name="__123Graph_DCATCH1" localSheetId="30" hidden="1">'[4]Time series'!#REF!</definedName>
    <definedName name="__123Graph_DCATCH1" localSheetId="31" hidden="1">'[4]Time series'!#REF!</definedName>
    <definedName name="__123Graph_DCATCH1" hidden="1">'[4]Time series'!#REF!</definedName>
    <definedName name="__123Graph_DCONVERG1" localSheetId="27" hidden="1">'[4]Time series'!#REF!</definedName>
    <definedName name="__123Graph_DCONVERG1" localSheetId="30" hidden="1">'[4]Time series'!#REF!</definedName>
    <definedName name="__123Graph_DCONVERG1" localSheetId="31" hidden="1">'[4]Time series'!#REF!</definedName>
    <definedName name="__123Graph_DCONVERG1" hidden="1">'[4]Time series'!#REF!</definedName>
    <definedName name="__123Graph_DECTOT" localSheetId="19" hidden="1">#REF!</definedName>
    <definedName name="__123Graph_DECTOT" localSheetId="20" hidden="1">#REF!</definedName>
    <definedName name="__123Graph_DECTOT" localSheetId="21" hidden="1">#REF!</definedName>
    <definedName name="__123Graph_DECTOT" localSheetId="27" hidden="1">#REF!</definedName>
    <definedName name="__123Graph_DECTOT" localSheetId="30" hidden="1">#REF!</definedName>
    <definedName name="__123Graph_DECTOT" localSheetId="31" hidden="1">#REF!</definedName>
    <definedName name="__123Graph_DECTOT" localSheetId="18" hidden="1">#REF!</definedName>
    <definedName name="__123Graph_DECTOT" hidden="1">#REF!</definedName>
    <definedName name="__123Graph_DGRAPH41" localSheetId="19" hidden="1">'[4]Time series'!#REF!</definedName>
    <definedName name="__123Graph_DGRAPH41" localSheetId="20" hidden="1">'[4]Time series'!#REF!</definedName>
    <definedName name="__123Graph_DGRAPH41" localSheetId="21" hidden="1">'[4]Time series'!#REF!</definedName>
    <definedName name="__123Graph_DGRAPH41" localSheetId="27" hidden="1">'[4]Time series'!#REF!</definedName>
    <definedName name="__123Graph_DGRAPH41" localSheetId="30" hidden="1">'[4]Time series'!#REF!</definedName>
    <definedName name="__123Graph_DGRAPH41" localSheetId="31" hidden="1">'[4]Time series'!#REF!</definedName>
    <definedName name="__123Graph_DGRAPH41" localSheetId="18" hidden="1">'[4]Time series'!#REF!</definedName>
    <definedName name="__123Graph_DGRAPH41" hidden="1">'[4]Time series'!#REF!</definedName>
    <definedName name="__123Graph_DPERIA" localSheetId="27" hidden="1">'[4]Time series'!#REF!</definedName>
    <definedName name="__123Graph_DPERIA" localSheetId="30" hidden="1">'[4]Time series'!#REF!</definedName>
    <definedName name="__123Graph_DPERIA" localSheetId="31" hidden="1">'[4]Time series'!#REF!</definedName>
    <definedName name="__123Graph_DPERIA" hidden="1">'[4]Time series'!#REF!</definedName>
    <definedName name="__123Graph_DPERIB" localSheetId="27" hidden="1">'[4]Time series'!#REF!</definedName>
    <definedName name="__123Graph_DPERIB" localSheetId="30" hidden="1">'[4]Time series'!#REF!</definedName>
    <definedName name="__123Graph_DPERIB" localSheetId="31" hidden="1">'[4]Time series'!#REF!</definedName>
    <definedName name="__123Graph_DPERIB" hidden="1">'[4]Time series'!#REF!</definedName>
    <definedName name="__123Graph_DPRODABSC" localSheetId="27" hidden="1">'[4]Time series'!#REF!</definedName>
    <definedName name="__123Graph_DPRODABSC" localSheetId="30" hidden="1">'[4]Time series'!#REF!</definedName>
    <definedName name="__123Graph_DPRODABSC" localSheetId="31" hidden="1">'[4]Time series'!#REF!</definedName>
    <definedName name="__123Graph_DPRODABSC" hidden="1">'[4]Time series'!#REF!</definedName>
    <definedName name="__123Graph_DUTRECHT" localSheetId="27" hidden="1">'[4]Time series'!#REF!</definedName>
    <definedName name="__123Graph_DUTRECHT" localSheetId="30" hidden="1">'[4]Time series'!#REF!</definedName>
    <definedName name="__123Graph_DUTRECHT" localSheetId="31" hidden="1">'[4]Time series'!#REF!</definedName>
    <definedName name="__123Graph_DUTRECHT" hidden="1">'[4]Time series'!#REF!</definedName>
    <definedName name="__123Graph_E" localSheetId="27" hidden="1">[3]A11!#REF!</definedName>
    <definedName name="__123Graph_E" hidden="1">[3]A11!#REF!</definedName>
    <definedName name="__123Graph_EBERLGRAP" localSheetId="27" hidden="1">'[4]Time series'!#REF!</definedName>
    <definedName name="__123Graph_EBERLGRAP" localSheetId="30" hidden="1">'[4]Time series'!#REF!</definedName>
    <definedName name="__123Graph_EBERLGRAP" localSheetId="31" hidden="1">'[4]Time series'!#REF!</definedName>
    <definedName name="__123Graph_EBERLGRAP" hidden="1">'[4]Time series'!#REF!</definedName>
    <definedName name="__123Graph_ECATCH1" localSheetId="19" hidden="1">#REF!</definedName>
    <definedName name="__123Graph_ECATCH1" localSheetId="20" hidden="1">#REF!</definedName>
    <definedName name="__123Graph_ECATCH1" localSheetId="21" hidden="1">#REF!</definedName>
    <definedName name="__123Graph_ECATCH1" localSheetId="27" hidden="1">#REF!</definedName>
    <definedName name="__123Graph_ECATCH1" localSheetId="30" hidden="1">#REF!</definedName>
    <definedName name="__123Graph_ECATCH1" localSheetId="31" hidden="1">#REF!</definedName>
    <definedName name="__123Graph_ECATCH1" localSheetId="18" hidden="1">#REF!</definedName>
    <definedName name="__123Graph_ECATCH1" hidden="1">#REF!</definedName>
    <definedName name="__123Graph_ECONVERG1" localSheetId="19" hidden="1">'[4]Time series'!#REF!</definedName>
    <definedName name="__123Graph_ECONVERG1" localSheetId="20" hidden="1">'[4]Time series'!#REF!</definedName>
    <definedName name="__123Graph_ECONVERG1" localSheetId="21" hidden="1">'[4]Time series'!#REF!</definedName>
    <definedName name="__123Graph_ECONVERG1" localSheetId="27" hidden="1">'[4]Time series'!#REF!</definedName>
    <definedName name="__123Graph_ECONVERG1" localSheetId="30" hidden="1">'[4]Time series'!#REF!</definedName>
    <definedName name="__123Graph_ECONVERG1" localSheetId="31" hidden="1">'[4]Time series'!#REF!</definedName>
    <definedName name="__123Graph_ECONVERG1" localSheetId="18" hidden="1">'[4]Time series'!#REF!</definedName>
    <definedName name="__123Graph_ECONVERG1" hidden="1">'[4]Time series'!#REF!</definedName>
    <definedName name="__123Graph_EECTOT" localSheetId="19" hidden="1">#REF!</definedName>
    <definedName name="__123Graph_EECTOT" localSheetId="20" hidden="1">#REF!</definedName>
    <definedName name="__123Graph_EECTOT" localSheetId="21" hidden="1">#REF!</definedName>
    <definedName name="__123Graph_EECTOT" localSheetId="27" hidden="1">#REF!</definedName>
    <definedName name="__123Graph_EECTOT" localSheetId="30" hidden="1">#REF!</definedName>
    <definedName name="__123Graph_EECTOT" localSheetId="31" hidden="1">#REF!</definedName>
    <definedName name="__123Graph_EECTOT" localSheetId="18" hidden="1">#REF!</definedName>
    <definedName name="__123Graph_EECTOT" hidden="1">#REF!</definedName>
    <definedName name="__123Graph_EGRAPH41" localSheetId="19" hidden="1">'[4]Time series'!#REF!</definedName>
    <definedName name="__123Graph_EGRAPH41" localSheetId="20" hidden="1">'[4]Time series'!#REF!</definedName>
    <definedName name="__123Graph_EGRAPH41" localSheetId="21" hidden="1">'[4]Time series'!#REF!</definedName>
    <definedName name="__123Graph_EGRAPH41" localSheetId="27" hidden="1">'[4]Time series'!#REF!</definedName>
    <definedName name="__123Graph_EGRAPH41" localSheetId="30" hidden="1">'[4]Time series'!#REF!</definedName>
    <definedName name="__123Graph_EGRAPH41" localSheetId="31" hidden="1">'[4]Time series'!#REF!</definedName>
    <definedName name="__123Graph_EGRAPH41" localSheetId="18" hidden="1">'[4]Time series'!#REF!</definedName>
    <definedName name="__123Graph_EGRAPH41" hidden="1">'[4]Time series'!#REF!</definedName>
    <definedName name="__123Graph_EPERIA" localSheetId="19" hidden="1">'[4]Time series'!#REF!</definedName>
    <definedName name="__123Graph_EPERIA" localSheetId="20" hidden="1">'[4]Time series'!#REF!</definedName>
    <definedName name="__123Graph_EPERIA" localSheetId="21" hidden="1">'[4]Time series'!#REF!</definedName>
    <definedName name="__123Graph_EPERIA" localSheetId="27" hidden="1">'[4]Time series'!#REF!</definedName>
    <definedName name="__123Graph_EPERIA" localSheetId="30" hidden="1">'[4]Time series'!#REF!</definedName>
    <definedName name="__123Graph_EPERIA" localSheetId="31" hidden="1">'[4]Time series'!#REF!</definedName>
    <definedName name="__123Graph_EPERIA" localSheetId="18" hidden="1">'[4]Time series'!#REF!</definedName>
    <definedName name="__123Graph_EPERIA" hidden="1">'[4]Time series'!#REF!</definedName>
    <definedName name="__123Graph_EPRODABSC" localSheetId="27" hidden="1">'[4]Time series'!#REF!</definedName>
    <definedName name="__123Graph_EPRODABSC" localSheetId="30" hidden="1">'[4]Time series'!#REF!</definedName>
    <definedName name="__123Graph_EPRODABSC" localSheetId="31" hidden="1">'[4]Time series'!#REF!</definedName>
    <definedName name="__123Graph_EPRODABSC" hidden="1">'[4]Time series'!#REF!</definedName>
    <definedName name="__123Graph_F" localSheetId="27" hidden="1">[5]A11!#REF!</definedName>
    <definedName name="__123Graph_F" localSheetId="30" hidden="1">[5]A11!#REF!</definedName>
    <definedName name="__123Graph_F" localSheetId="31" hidden="1">[5]A11!#REF!</definedName>
    <definedName name="__123Graph_F" hidden="1">[5]A11!#REF!</definedName>
    <definedName name="__123Graph_FBERLGRAP" localSheetId="27" hidden="1">'[4]Time series'!#REF!</definedName>
    <definedName name="__123Graph_FBERLGRAP" localSheetId="30" hidden="1">'[4]Time series'!#REF!</definedName>
    <definedName name="__123Graph_FBERLGRAP" localSheetId="31" hidden="1">'[4]Time series'!#REF!</definedName>
    <definedName name="__123Graph_FBERLGRAP" hidden="1">'[4]Time series'!#REF!</definedName>
    <definedName name="__123Graph_FGRAPH41" localSheetId="27" hidden="1">'[4]Time series'!#REF!</definedName>
    <definedName name="__123Graph_FGRAPH41" localSheetId="30" hidden="1">'[4]Time series'!#REF!</definedName>
    <definedName name="__123Graph_FGRAPH41" localSheetId="31" hidden="1">'[4]Time series'!#REF!</definedName>
    <definedName name="__123Graph_FGRAPH41" hidden="1">'[4]Time series'!#REF!</definedName>
    <definedName name="__123Graph_FPRODABSC" localSheetId="27" hidden="1">'[4]Time series'!#REF!</definedName>
    <definedName name="__123Graph_FPRODABSC" localSheetId="30" hidden="1">'[4]Time series'!#REF!</definedName>
    <definedName name="__123Graph_FPRODABSC" localSheetId="31" hidden="1">'[4]Time series'!#REF!</definedName>
    <definedName name="__123Graph_FPRODABSC" hidden="1">'[4]Time series'!#REF!</definedName>
    <definedName name="__123Graph_X" localSheetId="19" hidden="1">#REF!</definedName>
    <definedName name="__123Graph_X" localSheetId="20" hidden="1">#REF!</definedName>
    <definedName name="__123Graph_X" localSheetId="21" hidden="1">#REF!</definedName>
    <definedName name="__123Graph_X" localSheetId="27" hidden="1">#REF!</definedName>
    <definedName name="__123Graph_X" localSheetId="30" hidden="1">#REF!</definedName>
    <definedName name="__123Graph_X" localSheetId="31" hidden="1">#REF!</definedName>
    <definedName name="__123Graph_X" localSheetId="18" hidden="1">#REF!</definedName>
    <definedName name="__123Graph_X" hidden="1">#REF!</definedName>
    <definedName name="__123Graph_XECTOT" localSheetId="19" hidden="1">#REF!</definedName>
    <definedName name="__123Graph_XECTOT" localSheetId="20" hidden="1">#REF!</definedName>
    <definedName name="__123Graph_XECTOT" localSheetId="21" hidden="1">#REF!</definedName>
    <definedName name="__123Graph_XECTOT" localSheetId="27" hidden="1">#REF!</definedName>
    <definedName name="__123Graph_XECTOT" localSheetId="18" hidden="1">#REF!</definedName>
    <definedName name="__123Graph_XECTOT" hidden="1">#REF!</definedName>
    <definedName name="__AD1" localSheetId="19">#REF!</definedName>
    <definedName name="__AD1" localSheetId="20">#REF!</definedName>
    <definedName name="__AD1" localSheetId="21">#REF!</definedName>
    <definedName name="__AD1" localSheetId="27">#REF!</definedName>
    <definedName name="__AD1" localSheetId="18">#REF!</definedName>
    <definedName name="__AD1">#REF!</definedName>
    <definedName name="__D3" localSheetId="19">#REF!</definedName>
    <definedName name="__D3" localSheetId="20">#REF!</definedName>
    <definedName name="__D3" localSheetId="21">#REF!</definedName>
    <definedName name="__D3" localSheetId="27">#REF!</definedName>
    <definedName name="__D3" localSheetId="18">#REF!</definedName>
    <definedName name="__D3">#REF!</definedName>
    <definedName name="__DAT1" localSheetId="19">#REF!</definedName>
    <definedName name="__DAT1" localSheetId="20">#REF!</definedName>
    <definedName name="__DAT1" localSheetId="21">#REF!</definedName>
    <definedName name="__DAT1" localSheetId="27">#REF!</definedName>
    <definedName name="__DAT1" localSheetId="18">#REF!</definedName>
    <definedName name="__DAT1">#REF!</definedName>
    <definedName name="__DAT10" localSheetId="19">#REF!</definedName>
    <definedName name="__DAT10" localSheetId="20">#REF!</definedName>
    <definedName name="__DAT10" localSheetId="21">#REF!</definedName>
    <definedName name="__DAT10" localSheetId="27">#REF!</definedName>
    <definedName name="__DAT10" localSheetId="18">#REF!</definedName>
    <definedName name="__DAT10">#REF!</definedName>
    <definedName name="__DAT11" localSheetId="19">#REF!</definedName>
    <definedName name="__DAT11" localSheetId="20">#REF!</definedName>
    <definedName name="__DAT11" localSheetId="21">#REF!</definedName>
    <definedName name="__DAT11" localSheetId="27">#REF!</definedName>
    <definedName name="__DAT11" localSheetId="18">#REF!</definedName>
    <definedName name="__DAT11">#REF!</definedName>
    <definedName name="__DAT12" localSheetId="19">'[6]C. PENSION'!#REF!</definedName>
    <definedName name="__DAT12" localSheetId="20">'[6]C. PENSION'!#REF!</definedName>
    <definedName name="__DAT12" localSheetId="21">'[6]C. PENSION'!#REF!</definedName>
    <definedName name="__DAT12" localSheetId="27">'[6]C. PENSION'!#REF!</definedName>
    <definedName name="__DAT12" localSheetId="30">'[6]C. PENSION'!#REF!</definedName>
    <definedName name="__DAT12" localSheetId="31">'[6]C. PENSION'!#REF!</definedName>
    <definedName name="__DAT12" localSheetId="18">'[6]C. PENSION'!#REF!</definedName>
    <definedName name="__DAT12">'[6]C. PENSION'!#REF!</definedName>
    <definedName name="__DAT2" localSheetId="19">#REF!</definedName>
    <definedName name="__DAT2" localSheetId="20">#REF!</definedName>
    <definedName name="__DAT2" localSheetId="21">#REF!</definedName>
    <definedName name="__DAT2" localSheetId="27">#REF!</definedName>
    <definedName name="__DAT2" localSheetId="30">#REF!</definedName>
    <definedName name="__DAT2" localSheetId="31">#REF!</definedName>
    <definedName name="__DAT2" localSheetId="18">#REF!</definedName>
    <definedName name="__DAT2">#REF!</definedName>
    <definedName name="__DAT3" localSheetId="19">#REF!</definedName>
    <definedName name="__DAT3" localSheetId="20">#REF!</definedName>
    <definedName name="__DAT3" localSheetId="21">#REF!</definedName>
    <definedName name="__DAT3" localSheetId="27">#REF!</definedName>
    <definedName name="__DAT3" localSheetId="18">#REF!</definedName>
    <definedName name="__DAT3">#REF!</definedName>
    <definedName name="__DAT4" localSheetId="19">#REF!</definedName>
    <definedName name="__DAT4" localSheetId="20">#REF!</definedName>
    <definedName name="__DAT4" localSheetId="21">#REF!</definedName>
    <definedName name="__DAT4" localSheetId="27">#REF!</definedName>
    <definedName name="__DAT4" localSheetId="18">#REF!</definedName>
    <definedName name="__DAT4">#REF!</definedName>
    <definedName name="__DAT5" localSheetId="19">#REF!</definedName>
    <definedName name="__DAT5" localSheetId="20">#REF!</definedName>
    <definedName name="__DAT5" localSheetId="21">#REF!</definedName>
    <definedName name="__DAT5" localSheetId="27">#REF!</definedName>
    <definedName name="__DAT5" localSheetId="18">#REF!</definedName>
    <definedName name="__DAT5">#REF!</definedName>
    <definedName name="__DAT6" localSheetId="19">#REF!</definedName>
    <definedName name="__DAT6" localSheetId="20">#REF!</definedName>
    <definedName name="__DAT6" localSheetId="21">#REF!</definedName>
    <definedName name="__DAT6" localSheetId="27">#REF!</definedName>
    <definedName name="__DAT6" localSheetId="18">#REF!</definedName>
    <definedName name="__DAT6">#REF!</definedName>
    <definedName name="__DAT7" localSheetId="19">#REF!</definedName>
    <definedName name="__DAT7" localSheetId="20">#REF!</definedName>
    <definedName name="__DAT7" localSheetId="21">#REF!</definedName>
    <definedName name="__DAT7" localSheetId="27">#REF!</definedName>
    <definedName name="__DAT7" localSheetId="18">#REF!</definedName>
    <definedName name="__DAT7">#REF!</definedName>
    <definedName name="__DAT8" localSheetId="19">#REF!</definedName>
    <definedName name="__DAT8" localSheetId="20">#REF!</definedName>
    <definedName name="__DAT8" localSheetId="21">#REF!</definedName>
    <definedName name="__DAT8" localSheetId="27">#REF!</definedName>
    <definedName name="__DAT8" localSheetId="18">#REF!</definedName>
    <definedName name="__DAT8">#REF!</definedName>
    <definedName name="__DAT9" localSheetId="19">#REF!</definedName>
    <definedName name="__DAT9" localSheetId="20">#REF!</definedName>
    <definedName name="__DAT9" localSheetId="21">#REF!</definedName>
    <definedName name="__DAT9" localSheetId="27">#REF!</definedName>
    <definedName name="__DAT9" localSheetId="18">#REF!</definedName>
    <definedName name="__DAT9">#REF!</definedName>
    <definedName name="__EMP8210" localSheetId="27">#REF!</definedName>
    <definedName name="__EMP8210">#REF!</definedName>
    <definedName name="__EMP9009">[2]EMP9010!$A$4:$S$93</definedName>
    <definedName name="__EMP9010" localSheetId="27">#REF!</definedName>
    <definedName name="__EMP9010" localSheetId="30">#REF!</definedName>
    <definedName name="__EMP9010" localSheetId="31">#REF!</definedName>
    <definedName name="__EMP9010">#REF!</definedName>
    <definedName name="__FEM8210" localSheetId="27">#REF!</definedName>
    <definedName name="__FEM8210" localSheetId="31">#REF!</definedName>
    <definedName name="__FEM8210">#REF!</definedName>
    <definedName name="__FEM9009" localSheetId="27">#REF!</definedName>
    <definedName name="__FEM9009" localSheetId="31">#REF!</definedName>
    <definedName name="__FEM9009">#REF!</definedName>
    <definedName name="__FEM9010" localSheetId="27">#REF!</definedName>
    <definedName name="__FEM9010">#REF!</definedName>
    <definedName name="__IDX2" localSheetId="27">#REF!</definedName>
    <definedName name="__IDX2">#REF!</definedName>
    <definedName name="__NES9307" localSheetId="27">#REF!</definedName>
    <definedName name="__NES9307">#REF!</definedName>
    <definedName name="__NES9308" localSheetId="27">#REF!</definedName>
    <definedName name="__NES9308">#REF!</definedName>
    <definedName name="__T1" localSheetId="19">#REF!</definedName>
    <definedName name="__T1" localSheetId="20">#REF!</definedName>
    <definedName name="__T1" localSheetId="21">#REF!</definedName>
    <definedName name="__T1" localSheetId="27">#REF!</definedName>
    <definedName name="__T1" localSheetId="18">#REF!</definedName>
    <definedName name="__T1">#REF!</definedName>
    <definedName name="__T2" localSheetId="19">#REF!</definedName>
    <definedName name="__T2" localSheetId="20">#REF!</definedName>
    <definedName name="__T2" localSheetId="21">#REF!</definedName>
    <definedName name="__T2" localSheetId="27">#REF!</definedName>
    <definedName name="__T2" localSheetId="18">#REF!</definedName>
    <definedName name="__T2">#REF!</definedName>
    <definedName name="__T5" localSheetId="19">#REF!</definedName>
    <definedName name="__T5" localSheetId="20">#REF!</definedName>
    <definedName name="__T5" localSheetId="21">#REF!</definedName>
    <definedName name="__T5" localSheetId="27">#REF!</definedName>
    <definedName name="__T5" localSheetId="18">#REF!</definedName>
    <definedName name="__T5">#REF!</definedName>
    <definedName name="_1__123Graph_ADEV_EMPL" localSheetId="19" hidden="1">'[7]Time series'!#REF!</definedName>
    <definedName name="_1__123Graph_ADEV_EMPL" localSheetId="20" hidden="1">'[7]Time series'!#REF!</definedName>
    <definedName name="_1__123Graph_ADEV_EMPL" localSheetId="21" hidden="1">'[7]Time series'!#REF!</definedName>
    <definedName name="_1__123Graph_ADEV_EMPL" localSheetId="27" hidden="1">'[7]Time series'!#REF!</definedName>
    <definedName name="_1__123Graph_ADEV_EMPL" localSheetId="30" hidden="1">'[7]Time series'!#REF!</definedName>
    <definedName name="_1__123Graph_ADEV_EMPL" localSheetId="31" hidden="1">'[7]Time series'!#REF!</definedName>
    <definedName name="_1__123Graph_ADEV_EMPL" localSheetId="18" hidden="1">'[7]Time series'!#REF!</definedName>
    <definedName name="_1__123Graph_ADEV_EMPL" hidden="1">'[7]Time series'!#REF!</definedName>
    <definedName name="_102__123Graph_C_CURRENT_7" localSheetId="19" hidden="1">[5]A11!#REF!</definedName>
    <definedName name="_102__123Graph_C_CURRENT_7" localSheetId="20" hidden="1">[5]A11!#REF!</definedName>
    <definedName name="_102__123Graph_C_CURRENT_7" localSheetId="21" hidden="1">[5]A11!#REF!</definedName>
    <definedName name="_102__123Graph_C_CURRENT_7" localSheetId="27" hidden="1">[5]A11!#REF!</definedName>
    <definedName name="_102__123Graph_C_CURRENT_7" localSheetId="30" hidden="1">[5]A11!#REF!</definedName>
    <definedName name="_102__123Graph_C_CURRENT_7" localSheetId="31" hidden="1">[5]A11!#REF!</definedName>
    <definedName name="_102__123Graph_C_CURRENT_7" localSheetId="18" hidden="1">[5]A11!#REF!</definedName>
    <definedName name="_102__123Graph_C_CURRENT_7" hidden="1">[5]A11!#REF!</definedName>
    <definedName name="_105__123Graph_C_CURRENT_8" localSheetId="19" hidden="1">[5]A11!#REF!</definedName>
    <definedName name="_105__123Graph_C_CURRENT_8" localSheetId="20" hidden="1">[5]A11!#REF!</definedName>
    <definedName name="_105__123Graph_C_CURRENT_8" localSheetId="21" hidden="1">[5]A11!#REF!</definedName>
    <definedName name="_105__123Graph_C_CURRENT_8" localSheetId="27" hidden="1">[5]A11!#REF!</definedName>
    <definedName name="_105__123Graph_C_CURRENT_8" localSheetId="30" hidden="1">[5]A11!#REF!</definedName>
    <definedName name="_105__123Graph_C_CURRENT_8" localSheetId="31" hidden="1">[5]A11!#REF!</definedName>
    <definedName name="_105__123Graph_C_CURRENT_8" localSheetId="18" hidden="1">[5]A11!#REF!</definedName>
    <definedName name="_105__123Graph_C_CURRENT_8" hidden="1">[5]A11!#REF!</definedName>
    <definedName name="_108__123Graph_C_CURRENT_9" localSheetId="19" hidden="1">[5]A11!#REF!</definedName>
    <definedName name="_108__123Graph_C_CURRENT_9" localSheetId="20" hidden="1">[5]A11!#REF!</definedName>
    <definedName name="_108__123Graph_C_CURRENT_9" localSheetId="21" hidden="1">[5]A11!#REF!</definedName>
    <definedName name="_108__123Graph_C_CURRENT_9" localSheetId="27" hidden="1">[5]A11!#REF!</definedName>
    <definedName name="_108__123Graph_C_CURRENT_9" localSheetId="30" hidden="1">[5]A11!#REF!</definedName>
    <definedName name="_108__123Graph_C_CURRENT_9" localSheetId="31" hidden="1">[5]A11!#REF!</definedName>
    <definedName name="_108__123Graph_C_CURRENT_9" localSheetId="18" hidden="1">[5]A11!#REF!</definedName>
    <definedName name="_108__123Graph_C_CURRENT_9" hidden="1">[5]A11!#REF!</definedName>
    <definedName name="_111__123Graph_CDEV_EMPL" localSheetId="27" hidden="1">'[4]Time series'!#REF!</definedName>
    <definedName name="_111__123Graph_CDEV_EMPL" localSheetId="30" hidden="1">'[4]Time series'!#REF!</definedName>
    <definedName name="_111__123Graph_CDEV_EMPL" localSheetId="31" hidden="1">'[4]Time series'!#REF!</definedName>
    <definedName name="_111__123Graph_CDEV_EMPL" hidden="1">'[4]Time series'!#REF!</definedName>
    <definedName name="_114__123Graph_CSWE_EMPL" localSheetId="27" hidden="1">'[4]Time series'!#REF!</definedName>
    <definedName name="_114__123Graph_CSWE_EMPL" localSheetId="30" hidden="1">'[4]Time series'!#REF!</definedName>
    <definedName name="_114__123Graph_CSWE_EMPL" localSheetId="31" hidden="1">'[4]Time series'!#REF!</definedName>
    <definedName name="_114__123Graph_CSWE_EMPL" hidden="1">'[4]Time series'!#REF!</definedName>
    <definedName name="_117__123Graph_D_CURRENT" localSheetId="27" hidden="1">[5]A11!#REF!</definedName>
    <definedName name="_117__123Graph_D_CURRENT" localSheetId="30" hidden="1">[5]A11!#REF!</definedName>
    <definedName name="_117__123Graph_D_CURRENT" localSheetId="31" hidden="1">[5]A11!#REF!</definedName>
    <definedName name="_117__123Graph_D_CURRENT" hidden="1">[5]A11!#REF!</definedName>
    <definedName name="_12__123Graph_A_CURRENT_2" localSheetId="27" hidden="1">[5]A11!#REF!</definedName>
    <definedName name="_12__123Graph_A_CURRENT_2" localSheetId="30" hidden="1">[5]A11!#REF!</definedName>
    <definedName name="_12__123Graph_A_CURRENT_2" localSheetId="31" hidden="1">[5]A11!#REF!</definedName>
    <definedName name="_12__123Graph_A_CURRENT_2" hidden="1">[5]A11!#REF!</definedName>
    <definedName name="_120__123Graph_D_CURRENT_1" localSheetId="27" hidden="1">[5]A11!#REF!</definedName>
    <definedName name="_120__123Graph_D_CURRENT_1" localSheetId="30" hidden="1">[5]A11!#REF!</definedName>
    <definedName name="_120__123Graph_D_CURRENT_1" localSheetId="31" hidden="1">[5]A11!#REF!</definedName>
    <definedName name="_120__123Graph_D_CURRENT_1" hidden="1">[5]A11!#REF!</definedName>
    <definedName name="_123__123Graph_D_CURRENT_10" localSheetId="27" hidden="1">[5]A11!#REF!</definedName>
    <definedName name="_123__123Graph_D_CURRENT_10" localSheetId="30" hidden="1">[5]A11!#REF!</definedName>
    <definedName name="_123__123Graph_D_CURRENT_10" localSheetId="31" hidden="1">[5]A11!#REF!</definedName>
    <definedName name="_123__123Graph_D_CURRENT_10" hidden="1">[5]A11!#REF!</definedName>
    <definedName name="_126__123Graph_D_CURRENT_2" localSheetId="27" hidden="1">[5]A11!#REF!</definedName>
    <definedName name="_126__123Graph_D_CURRENT_2" localSheetId="30" hidden="1">[5]A11!#REF!</definedName>
    <definedName name="_126__123Graph_D_CURRENT_2" localSheetId="31" hidden="1">[5]A11!#REF!</definedName>
    <definedName name="_126__123Graph_D_CURRENT_2" hidden="1">[5]A11!#REF!</definedName>
    <definedName name="_129__123Graph_D_CURRENT_3" localSheetId="27" hidden="1">[5]A11!#REF!</definedName>
    <definedName name="_129__123Graph_D_CURRENT_3" localSheetId="30" hidden="1">[5]A11!#REF!</definedName>
    <definedName name="_129__123Graph_D_CURRENT_3" localSheetId="31" hidden="1">[5]A11!#REF!</definedName>
    <definedName name="_129__123Graph_D_CURRENT_3" hidden="1">[5]A11!#REF!</definedName>
    <definedName name="_132__123Graph_D_CURRENT_4" localSheetId="27" hidden="1">[5]A11!#REF!</definedName>
    <definedName name="_132__123Graph_D_CURRENT_4" localSheetId="30" hidden="1">[5]A11!#REF!</definedName>
    <definedName name="_132__123Graph_D_CURRENT_4" localSheetId="31" hidden="1">[5]A11!#REF!</definedName>
    <definedName name="_132__123Graph_D_CURRENT_4" hidden="1">[5]A11!#REF!</definedName>
    <definedName name="_135__123Graph_D_CURRENT_5" localSheetId="27" hidden="1">[5]A11!#REF!</definedName>
    <definedName name="_135__123Graph_D_CURRENT_5" localSheetId="30" hidden="1">[5]A11!#REF!</definedName>
    <definedName name="_135__123Graph_D_CURRENT_5" localSheetId="31" hidden="1">[5]A11!#REF!</definedName>
    <definedName name="_135__123Graph_D_CURRENT_5" hidden="1">[5]A11!#REF!</definedName>
    <definedName name="_138__123Graph_D_CURRENT_6" localSheetId="27" hidden="1">[5]A11!#REF!</definedName>
    <definedName name="_138__123Graph_D_CURRENT_6" localSheetId="30" hidden="1">[5]A11!#REF!</definedName>
    <definedName name="_138__123Graph_D_CURRENT_6" localSheetId="31" hidden="1">[5]A11!#REF!</definedName>
    <definedName name="_138__123Graph_D_CURRENT_6" hidden="1">[5]A11!#REF!</definedName>
    <definedName name="_141__123Graph_D_CURRENT_7" localSheetId="27" hidden="1">[5]A11!#REF!</definedName>
    <definedName name="_141__123Graph_D_CURRENT_7" localSheetId="30" hidden="1">[5]A11!#REF!</definedName>
    <definedName name="_141__123Graph_D_CURRENT_7" localSheetId="31" hidden="1">[5]A11!#REF!</definedName>
    <definedName name="_141__123Graph_D_CURRENT_7" hidden="1">[5]A11!#REF!</definedName>
    <definedName name="_144__123Graph_D_CURRENT_8" localSheetId="27" hidden="1">[5]A11!#REF!</definedName>
    <definedName name="_144__123Graph_D_CURRENT_8" localSheetId="30" hidden="1">[5]A11!#REF!</definedName>
    <definedName name="_144__123Graph_D_CURRENT_8" localSheetId="31" hidden="1">[5]A11!#REF!</definedName>
    <definedName name="_144__123Graph_D_CURRENT_8" hidden="1">[5]A11!#REF!</definedName>
    <definedName name="_147__123Graph_D_CURRENT_9" localSheetId="27" hidden="1">[5]A11!#REF!</definedName>
    <definedName name="_147__123Graph_D_CURRENT_9" localSheetId="30" hidden="1">[5]A11!#REF!</definedName>
    <definedName name="_147__123Graph_D_CURRENT_9" localSheetId="31" hidden="1">[5]A11!#REF!</definedName>
    <definedName name="_147__123Graph_D_CURRENT_9" hidden="1">[5]A11!#REF!</definedName>
    <definedName name="_15__123Graph_A_CURRENT_3" localSheetId="27" hidden="1">[5]A11!#REF!</definedName>
    <definedName name="_15__123Graph_A_CURRENT_3" localSheetId="30" hidden="1">[5]A11!#REF!</definedName>
    <definedName name="_15__123Graph_A_CURRENT_3" localSheetId="31" hidden="1">[5]A11!#REF!</definedName>
    <definedName name="_15__123Graph_A_CURRENT_3" hidden="1">[5]A11!#REF!</definedName>
    <definedName name="_150__123Graph_E_CURRENT" localSheetId="27" hidden="1">[5]A11!#REF!</definedName>
    <definedName name="_150__123Graph_E_CURRENT" localSheetId="30" hidden="1">[5]A11!#REF!</definedName>
    <definedName name="_150__123Graph_E_CURRENT" localSheetId="31" hidden="1">[5]A11!#REF!</definedName>
    <definedName name="_150__123Graph_E_CURRENT" hidden="1">[5]A11!#REF!</definedName>
    <definedName name="_153__123Graph_E_CURRENT_1" localSheetId="27" hidden="1">[5]A11!#REF!</definedName>
    <definedName name="_153__123Graph_E_CURRENT_1" localSheetId="30" hidden="1">[5]A11!#REF!</definedName>
    <definedName name="_153__123Graph_E_CURRENT_1" localSheetId="31" hidden="1">[5]A11!#REF!</definedName>
    <definedName name="_153__123Graph_E_CURRENT_1" hidden="1">[5]A11!#REF!</definedName>
    <definedName name="_156__123Graph_E_CURRENT_10" localSheetId="27" hidden="1">[5]A11!#REF!</definedName>
    <definedName name="_156__123Graph_E_CURRENT_10" localSheetId="30" hidden="1">[5]A11!#REF!</definedName>
    <definedName name="_156__123Graph_E_CURRENT_10" localSheetId="31" hidden="1">[5]A11!#REF!</definedName>
    <definedName name="_156__123Graph_E_CURRENT_10" hidden="1">[5]A11!#REF!</definedName>
    <definedName name="_159__123Graph_E_CURRENT_2" localSheetId="27" hidden="1">[5]A11!#REF!</definedName>
    <definedName name="_159__123Graph_E_CURRENT_2" localSheetId="30" hidden="1">[5]A11!#REF!</definedName>
    <definedName name="_159__123Graph_E_CURRENT_2" localSheetId="31" hidden="1">[5]A11!#REF!</definedName>
    <definedName name="_159__123Graph_E_CURRENT_2" hidden="1">[5]A11!#REF!</definedName>
    <definedName name="_162__123Graph_E_CURRENT_3" localSheetId="27" hidden="1">[5]A11!#REF!</definedName>
    <definedName name="_162__123Graph_E_CURRENT_3" localSheetId="30" hidden="1">[5]A11!#REF!</definedName>
    <definedName name="_162__123Graph_E_CURRENT_3" localSheetId="31" hidden="1">[5]A11!#REF!</definedName>
    <definedName name="_162__123Graph_E_CURRENT_3" hidden="1">[5]A11!#REF!</definedName>
    <definedName name="_165__123Graph_E_CURRENT_4" localSheetId="27" hidden="1">[5]A11!#REF!</definedName>
    <definedName name="_165__123Graph_E_CURRENT_4" localSheetId="30" hidden="1">[5]A11!#REF!</definedName>
    <definedName name="_165__123Graph_E_CURRENT_4" localSheetId="31" hidden="1">[5]A11!#REF!</definedName>
    <definedName name="_165__123Graph_E_CURRENT_4" hidden="1">[5]A11!#REF!</definedName>
    <definedName name="_168__123Graph_E_CURRENT_5" localSheetId="27" hidden="1">[5]A11!#REF!</definedName>
    <definedName name="_168__123Graph_E_CURRENT_5" localSheetId="30" hidden="1">[5]A11!#REF!</definedName>
    <definedName name="_168__123Graph_E_CURRENT_5" localSheetId="31" hidden="1">[5]A11!#REF!</definedName>
    <definedName name="_168__123Graph_E_CURRENT_5" hidden="1">[5]A11!#REF!</definedName>
    <definedName name="_171__123Graph_E_CURRENT_6" localSheetId="27" hidden="1">[5]A11!#REF!</definedName>
    <definedName name="_171__123Graph_E_CURRENT_6" localSheetId="30" hidden="1">[5]A11!#REF!</definedName>
    <definedName name="_171__123Graph_E_CURRENT_6" localSheetId="31" hidden="1">[5]A11!#REF!</definedName>
    <definedName name="_171__123Graph_E_CURRENT_6" hidden="1">[5]A11!#REF!</definedName>
    <definedName name="_174__123Graph_E_CURRENT_7" localSheetId="27" hidden="1">[5]A11!#REF!</definedName>
    <definedName name="_174__123Graph_E_CURRENT_7" localSheetId="30" hidden="1">[5]A11!#REF!</definedName>
    <definedName name="_174__123Graph_E_CURRENT_7" localSheetId="31" hidden="1">[5]A11!#REF!</definedName>
    <definedName name="_174__123Graph_E_CURRENT_7" hidden="1">[5]A11!#REF!</definedName>
    <definedName name="_177__123Graph_E_CURRENT_8" localSheetId="27" hidden="1">[5]A11!#REF!</definedName>
    <definedName name="_177__123Graph_E_CURRENT_8" localSheetId="30" hidden="1">[5]A11!#REF!</definedName>
    <definedName name="_177__123Graph_E_CURRENT_8" localSheetId="31" hidden="1">[5]A11!#REF!</definedName>
    <definedName name="_177__123Graph_E_CURRENT_8" hidden="1">[5]A11!#REF!</definedName>
    <definedName name="_18__123Graph_A_CURRENT_4" localSheetId="27" hidden="1">[5]A11!#REF!</definedName>
    <definedName name="_18__123Graph_A_CURRENT_4" localSheetId="30" hidden="1">[5]A11!#REF!</definedName>
    <definedName name="_18__123Graph_A_CURRENT_4" localSheetId="31" hidden="1">[5]A11!#REF!</definedName>
    <definedName name="_18__123Graph_A_CURRENT_4" hidden="1">[5]A11!#REF!</definedName>
    <definedName name="_180__123Graph_E_CURRENT_9" localSheetId="27" hidden="1">[5]A11!#REF!</definedName>
    <definedName name="_180__123Graph_E_CURRENT_9" localSheetId="30" hidden="1">[5]A11!#REF!</definedName>
    <definedName name="_180__123Graph_E_CURRENT_9" localSheetId="31" hidden="1">[5]A11!#REF!</definedName>
    <definedName name="_180__123Graph_E_CURRENT_9" hidden="1">[5]A11!#REF!</definedName>
    <definedName name="_183__123Graph_F_CURRENT" localSheetId="27" hidden="1">[5]A11!#REF!</definedName>
    <definedName name="_183__123Graph_F_CURRENT" localSheetId="30" hidden="1">[5]A11!#REF!</definedName>
    <definedName name="_183__123Graph_F_CURRENT" localSheetId="31" hidden="1">[5]A11!#REF!</definedName>
    <definedName name="_183__123Graph_F_CURRENT" hidden="1">[5]A11!#REF!</definedName>
    <definedName name="_186__123Graph_F_CURRENT_1" localSheetId="27" hidden="1">[5]A11!#REF!</definedName>
    <definedName name="_186__123Graph_F_CURRENT_1" localSheetId="30" hidden="1">[5]A11!#REF!</definedName>
    <definedName name="_186__123Graph_F_CURRENT_1" localSheetId="31" hidden="1">[5]A11!#REF!</definedName>
    <definedName name="_186__123Graph_F_CURRENT_1" hidden="1">[5]A11!#REF!</definedName>
    <definedName name="_189__123Graph_F_CURRENT_10" localSheetId="27" hidden="1">[5]A11!#REF!</definedName>
    <definedName name="_189__123Graph_F_CURRENT_10" localSheetId="30" hidden="1">[5]A11!#REF!</definedName>
    <definedName name="_189__123Graph_F_CURRENT_10" localSheetId="31" hidden="1">[5]A11!#REF!</definedName>
    <definedName name="_189__123Graph_F_CURRENT_10" hidden="1">[5]A11!#REF!</definedName>
    <definedName name="_192__123Graph_F_CURRENT_2" localSheetId="27" hidden="1">[5]A11!#REF!</definedName>
    <definedName name="_192__123Graph_F_CURRENT_2" localSheetId="30" hidden="1">[5]A11!#REF!</definedName>
    <definedName name="_192__123Graph_F_CURRENT_2" localSheetId="31" hidden="1">[5]A11!#REF!</definedName>
    <definedName name="_192__123Graph_F_CURRENT_2" hidden="1">[5]A11!#REF!</definedName>
    <definedName name="_195__123Graph_F_CURRENT_3" localSheetId="27" hidden="1">[5]A11!#REF!</definedName>
    <definedName name="_195__123Graph_F_CURRENT_3" localSheetId="30" hidden="1">[5]A11!#REF!</definedName>
    <definedName name="_195__123Graph_F_CURRENT_3" localSheetId="31" hidden="1">[5]A11!#REF!</definedName>
    <definedName name="_195__123Graph_F_CURRENT_3" hidden="1">[5]A11!#REF!</definedName>
    <definedName name="_198__123Graph_F_CURRENT_4" localSheetId="27" hidden="1">[5]A11!#REF!</definedName>
    <definedName name="_198__123Graph_F_CURRENT_4" localSheetId="30" hidden="1">[5]A11!#REF!</definedName>
    <definedName name="_198__123Graph_F_CURRENT_4" localSheetId="31" hidden="1">[5]A11!#REF!</definedName>
    <definedName name="_198__123Graph_F_CURRENT_4" hidden="1">[5]A11!#REF!</definedName>
    <definedName name="_1P68" localSheetId="19">'[8]%'!$B$2:$Z$17</definedName>
    <definedName name="_1P68" localSheetId="20">'[8]%'!$B$2:$Z$17</definedName>
    <definedName name="_1P68" localSheetId="21">'[8]%'!$B$2:$Z$17</definedName>
    <definedName name="_1P68" localSheetId="30">'[8]%'!$B$2:$Z$17</definedName>
    <definedName name="_1P68" localSheetId="31">'[8]%'!$B$2:$Z$17</definedName>
    <definedName name="_1P68" localSheetId="18">'[8]%'!$B$2:$Z$17</definedName>
    <definedName name="_1P68">'[9]%'!$B$2:$Z$17</definedName>
    <definedName name="_2__123Graph_BDEV_EMPL" localSheetId="19" hidden="1">'[7]Time series'!#REF!</definedName>
    <definedName name="_2__123Graph_BDEV_EMPL" localSheetId="20" hidden="1">'[7]Time series'!#REF!</definedName>
    <definedName name="_2__123Graph_BDEV_EMPL" localSheetId="21" hidden="1">'[7]Time series'!#REF!</definedName>
    <definedName name="_2__123Graph_BDEV_EMPL" localSheetId="27" hidden="1">'[7]Time series'!#REF!</definedName>
    <definedName name="_2__123Graph_BDEV_EMPL" localSheetId="30" hidden="1">'[7]Time series'!#REF!</definedName>
    <definedName name="_2__123Graph_BDEV_EMPL" localSheetId="31" hidden="1">'[7]Time series'!#REF!</definedName>
    <definedName name="_2__123Graph_BDEV_EMPL" localSheetId="18" hidden="1">'[7]Time series'!#REF!</definedName>
    <definedName name="_2__123Graph_BDEV_EMPL" hidden="1">'[7]Time series'!#REF!</definedName>
    <definedName name="_201__123Graph_F_CURRENT_5" localSheetId="19" hidden="1">[5]A11!#REF!</definedName>
    <definedName name="_201__123Graph_F_CURRENT_5" localSheetId="20" hidden="1">[5]A11!#REF!</definedName>
    <definedName name="_201__123Graph_F_CURRENT_5" localSheetId="21" hidden="1">[5]A11!#REF!</definedName>
    <definedName name="_201__123Graph_F_CURRENT_5" localSheetId="27" hidden="1">[5]A11!#REF!</definedName>
    <definedName name="_201__123Graph_F_CURRENT_5" localSheetId="30" hidden="1">[5]A11!#REF!</definedName>
    <definedName name="_201__123Graph_F_CURRENT_5" localSheetId="31" hidden="1">[5]A11!#REF!</definedName>
    <definedName name="_201__123Graph_F_CURRENT_5" localSheetId="18" hidden="1">[5]A11!#REF!</definedName>
    <definedName name="_201__123Graph_F_CURRENT_5" hidden="1">[5]A11!#REF!</definedName>
    <definedName name="_204__123Graph_F_CURRENT_6" localSheetId="19" hidden="1">[5]A11!#REF!</definedName>
    <definedName name="_204__123Graph_F_CURRENT_6" localSheetId="20" hidden="1">[5]A11!#REF!</definedName>
    <definedName name="_204__123Graph_F_CURRENT_6" localSheetId="21" hidden="1">[5]A11!#REF!</definedName>
    <definedName name="_204__123Graph_F_CURRENT_6" localSheetId="27" hidden="1">[5]A11!#REF!</definedName>
    <definedName name="_204__123Graph_F_CURRENT_6" localSheetId="30" hidden="1">[5]A11!#REF!</definedName>
    <definedName name="_204__123Graph_F_CURRENT_6" localSheetId="31" hidden="1">[5]A11!#REF!</definedName>
    <definedName name="_204__123Graph_F_CURRENT_6" localSheetId="18" hidden="1">[5]A11!#REF!</definedName>
    <definedName name="_204__123Graph_F_CURRENT_6" hidden="1">[5]A11!#REF!</definedName>
    <definedName name="_207__123Graph_F_CURRENT_7" localSheetId="19" hidden="1">[5]A11!#REF!</definedName>
    <definedName name="_207__123Graph_F_CURRENT_7" localSheetId="20" hidden="1">[5]A11!#REF!</definedName>
    <definedName name="_207__123Graph_F_CURRENT_7" localSheetId="21" hidden="1">[5]A11!#REF!</definedName>
    <definedName name="_207__123Graph_F_CURRENT_7" localSheetId="27" hidden="1">[5]A11!#REF!</definedName>
    <definedName name="_207__123Graph_F_CURRENT_7" localSheetId="30" hidden="1">[5]A11!#REF!</definedName>
    <definedName name="_207__123Graph_F_CURRENT_7" localSheetId="31" hidden="1">[5]A11!#REF!</definedName>
    <definedName name="_207__123Graph_F_CURRENT_7" localSheetId="18" hidden="1">[5]A11!#REF!</definedName>
    <definedName name="_207__123Graph_F_CURRENT_7" hidden="1">[5]A11!#REF!</definedName>
    <definedName name="_21__123Graph_A_CURRENT_5" localSheetId="27" hidden="1">[5]A11!#REF!</definedName>
    <definedName name="_21__123Graph_A_CURRENT_5" localSheetId="30" hidden="1">[5]A11!#REF!</definedName>
    <definedName name="_21__123Graph_A_CURRENT_5" localSheetId="31" hidden="1">[5]A11!#REF!</definedName>
    <definedName name="_21__123Graph_A_CURRENT_5" hidden="1">[5]A11!#REF!</definedName>
    <definedName name="_210__123Graph_F_CURRENT_8" localSheetId="27" hidden="1">[5]A11!#REF!</definedName>
    <definedName name="_210__123Graph_F_CURRENT_8" localSheetId="30" hidden="1">[5]A11!#REF!</definedName>
    <definedName name="_210__123Graph_F_CURRENT_8" localSheetId="31" hidden="1">[5]A11!#REF!</definedName>
    <definedName name="_210__123Graph_F_CURRENT_8" hidden="1">[5]A11!#REF!</definedName>
    <definedName name="_213__123Graph_F_CURRENT_9" localSheetId="27" hidden="1">[5]A11!#REF!</definedName>
    <definedName name="_213__123Graph_F_CURRENT_9" localSheetId="30" hidden="1">[5]A11!#REF!</definedName>
    <definedName name="_213__123Graph_F_CURRENT_9" localSheetId="31" hidden="1">[5]A11!#REF!</definedName>
    <definedName name="_213__123Graph_F_CURRENT_9" hidden="1">[5]A11!#REF!</definedName>
    <definedName name="_216Y" localSheetId="27">[10]EAT12_1!#REF!,[10]EAT12_1!#REF!,[10]EAT12_1!#REF!,[10]EAT12_1!#REF!,[10]EAT12_1!#REF!,[10]EAT12_1!#REF!,[10]EAT12_1!#REF!,[10]EAT12_1!#REF!,[10]EAT12_1!#REF!,[10]EAT12_1!#REF!</definedName>
    <definedName name="_216Y" localSheetId="30">[10]EAT12_1!#REF!,[10]EAT12_1!#REF!,[10]EAT12_1!#REF!,[10]EAT12_1!#REF!,[10]EAT12_1!#REF!,[10]EAT12_1!#REF!,[10]EAT12_1!#REF!,[10]EAT12_1!#REF!,[10]EAT12_1!#REF!,[10]EAT12_1!#REF!</definedName>
    <definedName name="_216Y" localSheetId="31">[10]EAT12_1!#REF!,[10]EAT12_1!#REF!,[10]EAT12_1!#REF!,[10]EAT12_1!#REF!,[10]EAT12_1!#REF!,[10]EAT12_1!#REF!,[10]EAT12_1!#REF!,[10]EAT12_1!#REF!,[10]EAT12_1!#REF!,[10]EAT12_1!#REF!</definedName>
    <definedName name="_216Y">[10]EAT12_1!#REF!,[10]EAT12_1!#REF!,[10]EAT12_1!#REF!,[10]EAT12_1!#REF!,[10]EAT12_1!#REF!,[10]EAT12_1!#REF!,[10]EAT12_1!#REF!,[10]EAT12_1!#REF!,[10]EAT12_1!#REF!,[10]EAT12_1!#REF!</definedName>
    <definedName name="_24__123Graph_A_CURRENT_6" localSheetId="19" hidden="1">[5]A11!#REF!</definedName>
    <definedName name="_24__123Graph_A_CURRENT_6" localSheetId="20" hidden="1">[5]A11!#REF!</definedName>
    <definedName name="_24__123Graph_A_CURRENT_6" localSheetId="21" hidden="1">[5]A11!#REF!</definedName>
    <definedName name="_24__123Graph_A_CURRENT_6" localSheetId="27" hidden="1">[5]A11!#REF!</definedName>
    <definedName name="_24__123Graph_A_CURRENT_6" localSheetId="30" hidden="1">[5]A11!#REF!</definedName>
    <definedName name="_24__123Graph_A_CURRENT_6" localSheetId="31" hidden="1">[5]A11!#REF!</definedName>
    <definedName name="_24__123Graph_A_CURRENT_6" localSheetId="18" hidden="1">[5]A11!#REF!</definedName>
    <definedName name="_24__123Graph_A_CURRENT_6" hidden="1">[5]A11!#REF!</definedName>
    <definedName name="_27__123Graph_A_CURRENT_7" localSheetId="27" hidden="1">[5]A11!#REF!</definedName>
    <definedName name="_27__123Graph_A_CURRENT_7" localSheetId="30" hidden="1">[5]A11!#REF!</definedName>
    <definedName name="_27__123Graph_A_CURRENT_7" localSheetId="31" hidden="1">[5]A11!#REF!</definedName>
    <definedName name="_27__123Graph_A_CURRENT_7" hidden="1">[5]A11!#REF!</definedName>
    <definedName name="_2P68" localSheetId="19">#REF!</definedName>
    <definedName name="_2P68" localSheetId="20">#REF!</definedName>
    <definedName name="_2P68" localSheetId="21">#REF!</definedName>
    <definedName name="_2P68" localSheetId="27">#REF!</definedName>
    <definedName name="_2P68" localSheetId="30">#REF!</definedName>
    <definedName name="_2P68" localSheetId="31">#REF!</definedName>
    <definedName name="_2P68" localSheetId="18">#REF!</definedName>
    <definedName name="_2P68">#REF!</definedName>
    <definedName name="_3__123Graph_A_CURRENT" localSheetId="19" hidden="1">[5]A11!#REF!</definedName>
    <definedName name="_3__123Graph_A_CURRENT" localSheetId="20" hidden="1">[5]A11!#REF!</definedName>
    <definedName name="_3__123Graph_A_CURRENT" localSheetId="21" hidden="1">[5]A11!#REF!</definedName>
    <definedName name="_3__123Graph_A_CURRENT" localSheetId="27" hidden="1">[5]A11!#REF!</definedName>
    <definedName name="_3__123Graph_A_CURRENT" localSheetId="30" hidden="1">[5]A11!#REF!</definedName>
    <definedName name="_3__123Graph_A_CURRENT" localSheetId="31" hidden="1">[5]A11!#REF!</definedName>
    <definedName name="_3__123Graph_A_CURRENT" localSheetId="18" hidden="1">[5]A11!#REF!</definedName>
    <definedName name="_3__123Graph_A_CURRENT" hidden="1">[5]A11!#REF!</definedName>
    <definedName name="_3__123Graph_CDEV_EMPL" localSheetId="27" hidden="1">'[7]Time series'!#REF!</definedName>
    <definedName name="_3__123Graph_CDEV_EMPL" localSheetId="30" hidden="1">'[7]Time series'!#REF!</definedName>
    <definedName name="_3__123Graph_CDEV_EMPL" localSheetId="31" hidden="1">'[7]Time series'!#REF!</definedName>
    <definedName name="_3__123Graph_CDEV_EMPL" hidden="1">'[7]Time series'!#REF!</definedName>
    <definedName name="_30__123Graph_A_CURRENT_8" localSheetId="27" hidden="1">[5]A11!#REF!</definedName>
    <definedName name="_30__123Graph_A_CURRENT_8" localSheetId="30" hidden="1">[5]A11!#REF!</definedName>
    <definedName name="_30__123Graph_A_CURRENT_8" localSheetId="31" hidden="1">[5]A11!#REF!</definedName>
    <definedName name="_30__123Graph_A_CURRENT_8" hidden="1">[5]A11!#REF!</definedName>
    <definedName name="_33__123Graph_A_CURRENT_9" localSheetId="27" hidden="1">[5]A11!#REF!</definedName>
    <definedName name="_33__123Graph_A_CURRENT_9" localSheetId="30" hidden="1">[5]A11!#REF!</definedName>
    <definedName name="_33__123Graph_A_CURRENT_9" localSheetId="31" hidden="1">[5]A11!#REF!</definedName>
    <definedName name="_33__123Graph_A_CURRENT_9" hidden="1">[5]A11!#REF!</definedName>
    <definedName name="_36__123Graph_AChart_1" localSheetId="27" hidden="1">'[11]Table 1'!#REF!</definedName>
    <definedName name="_36__123Graph_AChart_1" localSheetId="30" hidden="1">'[11]Table 1'!#REF!</definedName>
    <definedName name="_36__123Graph_AChart_1" localSheetId="31" hidden="1">'[11]Table 1'!#REF!</definedName>
    <definedName name="_36__123Graph_AChart_1" hidden="1">'[11]Table 1'!#REF!</definedName>
    <definedName name="_39__123Graph_ADEV_EMPL" localSheetId="27" hidden="1">'[4]Time series'!#REF!</definedName>
    <definedName name="_39__123Graph_ADEV_EMPL" localSheetId="30" hidden="1">'[4]Time series'!#REF!</definedName>
    <definedName name="_39__123Graph_ADEV_EMPL" localSheetId="31" hidden="1">'[4]Time series'!#REF!</definedName>
    <definedName name="_39__123Graph_ADEV_EMPL" hidden="1">'[4]Time series'!#REF!</definedName>
    <definedName name="_4__123Graph_CSWE_EMPL" localSheetId="27" hidden="1">'[7]Time series'!#REF!</definedName>
    <definedName name="_4__123Graph_CSWE_EMPL" localSheetId="30" hidden="1">'[7]Time series'!#REF!</definedName>
    <definedName name="_4__123Graph_CSWE_EMPL" localSheetId="31" hidden="1">'[7]Time series'!#REF!</definedName>
    <definedName name="_4__123Graph_CSWE_EMPL" hidden="1">'[7]Time series'!#REF!</definedName>
    <definedName name="_42__123Graph_B_CURRENT" localSheetId="27" hidden="1">[5]A11!#REF!</definedName>
    <definedName name="_42__123Graph_B_CURRENT" localSheetId="30" hidden="1">[5]A11!#REF!</definedName>
    <definedName name="_42__123Graph_B_CURRENT" localSheetId="31" hidden="1">[5]A11!#REF!</definedName>
    <definedName name="_42__123Graph_B_CURRENT" hidden="1">[5]A11!#REF!</definedName>
    <definedName name="_45__123Graph_B_CURRENT_1" localSheetId="27" hidden="1">[5]A11!#REF!</definedName>
    <definedName name="_45__123Graph_B_CURRENT_1" localSheetId="30" hidden="1">[5]A11!#REF!</definedName>
    <definedName name="_45__123Graph_B_CURRENT_1" localSheetId="31" hidden="1">[5]A11!#REF!</definedName>
    <definedName name="_45__123Graph_B_CURRENT_1" hidden="1">[5]A11!#REF!</definedName>
    <definedName name="_48__123Graph_B_CURRENT_10" localSheetId="27" hidden="1">[5]A11!#REF!</definedName>
    <definedName name="_48__123Graph_B_CURRENT_10" localSheetId="30" hidden="1">[5]A11!#REF!</definedName>
    <definedName name="_48__123Graph_B_CURRENT_10" localSheetId="31" hidden="1">[5]A11!#REF!</definedName>
    <definedName name="_48__123Graph_B_CURRENT_10" hidden="1">[5]A11!#REF!</definedName>
    <definedName name="_51__123Graph_B_CURRENT_2" localSheetId="27" hidden="1">[5]A11!#REF!</definedName>
    <definedName name="_51__123Graph_B_CURRENT_2" localSheetId="30" hidden="1">[5]A11!#REF!</definedName>
    <definedName name="_51__123Graph_B_CURRENT_2" localSheetId="31" hidden="1">[5]A11!#REF!</definedName>
    <definedName name="_51__123Graph_B_CURRENT_2" hidden="1">[5]A11!#REF!</definedName>
    <definedName name="_54__123Graph_B_CURRENT_3" localSheetId="27" hidden="1">[5]A11!#REF!</definedName>
    <definedName name="_54__123Graph_B_CURRENT_3" localSheetId="30" hidden="1">[5]A11!#REF!</definedName>
    <definedName name="_54__123Graph_B_CURRENT_3" localSheetId="31" hidden="1">[5]A11!#REF!</definedName>
    <definedName name="_54__123Graph_B_CURRENT_3" hidden="1">[5]A11!#REF!</definedName>
    <definedName name="_55">[12]Macro1!$B$29:$C$29</definedName>
    <definedName name="_55_F">[13]Macro1!$B$159:$C$159</definedName>
    <definedName name="_55_H">[13]Macro1!$B$94:$C$94</definedName>
    <definedName name="_56" localSheetId="19">[14]Macro1!#REF!</definedName>
    <definedName name="_56" localSheetId="20">[14]Macro1!#REF!</definedName>
    <definedName name="_56" localSheetId="21">[14]Macro1!#REF!</definedName>
    <definedName name="_56" localSheetId="27">[14]Macro1!#REF!</definedName>
    <definedName name="_56" localSheetId="30">[14]Macro1!#REF!</definedName>
    <definedName name="_56" localSheetId="31">[14]Macro1!#REF!</definedName>
    <definedName name="_56" localSheetId="18">[14]Macro1!#REF!</definedName>
    <definedName name="_56">[14]Macro1!#REF!</definedName>
    <definedName name="_56_59" localSheetId="19">[14]Macro1!#REF!</definedName>
    <definedName name="_56_59" localSheetId="20">[14]Macro1!#REF!</definedName>
    <definedName name="_56_59" localSheetId="21">[14]Macro1!#REF!</definedName>
    <definedName name="_56_59" localSheetId="27">[14]Macro1!#REF!</definedName>
    <definedName name="_56_59" localSheetId="30">[14]Macro1!#REF!</definedName>
    <definedName name="_56_59" localSheetId="31">[14]Macro1!#REF!</definedName>
    <definedName name="_56_59" localSheetId="18">[14]Macro1!#REF!</definedName>
    <definedName name="_56_59">[14]Macro1!#REF!</definedName>
    <definedName name="_56_a_59">[12]Macro1!$B$31:$C$31</definedName>
    <definedName name="_56_a_59_F">[13]Macro1!$B$161:$C$161</definedName>
    <definedName name="_56_a_59_H">[13]Macro1!$B$96:$C$96</definedName>
    <definedName name="_57" localSheetId="19">[14]Macro1!#REF!</definedName>
    <definedName name="_57" localSheetId="20">[14]Macro1!#REF!</definedName>
    <definedName name="_57" localSheetId="21">[14]Macro1!#REF!</definedName>
    <definedName name="_57" localSheetId="27">[14]Macro1!#REF!</definedName>
    <definedName name="_57" localSheetId="30">[14]Macro1!#REF!</definedName>
    <definedName name="_57" localSheetId="31">[14]Macro1!#REF!</definedName>
    <definedName name="_57" localSheetId="18">[14]Macro1!#REF!</definedName>
    <definedName name="_57">[14]Macro1!#REF!</definedName>
    <definedName name="_57__123Graph_B_CURRENT_4" localSheetId="19" hidden="1">[5]A11!#REF!</definedName>
    <definedName name="_57__123Graph_B_CURRENT_4" localSheetId="20" hidden="1">[5]A11!#REF!</definedName>
    <definedName name="_57__123Graph_B_CURRENT_4" localSheetId="21" hidden="1">[5]A11!#REF!</definedName>
    <definedName name="_57__123Graph_B_CURRENT_4" localSheetId="27" hidden="1">[5]A11!#REF!</definedName>
    <definedName name="_57__123Graph_B_CURRENT_4" localSheetId="30" hidden="1">[5]A11!#REF!</definedName>
    <definedName name="_57__123Graph_B_CURRENT_4" localSheetId="31" hidden="1">[5]A11!#REF!</definedName>
    <definedName name="_57__123Graph_B_CURRENT_4" localSheetId="18" hidden="1">[5]A11!#REF!</definedName>
    <definedName name="_57__123Graph_B_CURRENT_4" hidden="1">[5]A11!#REF!</definedName>
    <definedName name="_58" localSheetId="19">[14]Macro1!#REF!</definedName>
    <definedName name="_58" localSheetId="20">[14]Macro1!#REF!</definedName>
    <definedName name="_58" localSheetId="21">[14]Macro1!#REF!</definedName>
    <definedName name="_58" localSheetId="27">[14]Macro1!#REF!</definedName>
    <definedName name="_58" localSheetId="18">[14]Macro1!#REF!</definedName>
    <definedName name="_58">[14]Macro1!#REF!</definedName>
    <definedName name="_59" localSheetId="19">[14]Macro1!#REF!</definedName>
    <definedName name="_59" localSheetId="20">[14]Macro1!#REF!</definedName>
    <definedName name="_59" localSheetId="21">[14]Macro1!#REF!</definedName>
    <definedName name="_59" localSheetId="27">[14]Macro1!#REF!</definedName>
    <definedName name="_59" localSheetId="18">[14]Macro1!#REF!</definedName>
    <definedName name="_59">[14]Macro1!#REF!</definedName>
    <definedName name="_6__123Graph_A_CURRENT_1" localSheetId="27" hidden="1">[5]A11!#REF!</definedName>
    <definedName name="_6__123Graph_A_CURRENT_1" localSheetId="30" hidden="1">[5]A11!#REF!</definedName>
    <definedName name="_6__123Graph_A_CURRENT_1" localSheetId="31" hidden="1">[5]A11!#REF!</definedName>
    <definedName name="_6__123Graph_A_CURRENT_1" hidden="1">[5]A11!#REF!</definedName>
    <definedName name="_60">[12]Macro1!$B$34:$C$34</definedName>
    <definedName name="_60__123Graph_B_CURRENT_5" localSheetId="19" hidden="1">[5]A11!#REF!</definedName>
    <definedName name="_60__123Graph_B_CURRENT_5" localSheetId="20" hidden="1">[5]A11!#REF!</definedName>
    <definedName name="_60__123Graph_B_CURRENT_5" localSheetId="21" hidden="1">[5]A11!#REF!</definedName>
    <definedName name="_60__123Graph_B_CURRENT_5" localSheetId="27" hidden="1">[5]A11!#REF!</definedName>
    <definedName name="_60__123Graph_B_CURRENT_5" localSheetId="30" hidden="1">[5]A11!#REF!</definedName>
    <definedName name="_60__123Graph_B_CURRENT_5" localSheetId="31" hidden="1">[5]A11!#REF!</definedName>
    <definedName name="_60__123Graph_B_CURRENT_5" localSheetId="18" hidden="1">[5]A11!#REF!</definedName>
    <definedName name="_60__123Graph_B_CURRENT_5" hidden="1">[5]A11!#REF!</definedName>
    <definedName name="_60_F">[13]Macro1!$B$164:$C$164</definedName>
    <definedName name="_60_H">[13]Macro1!$B$99:$C$99</definedName>
    <definedName name="_61" localSheetId="19">[14]Macro1!#REF!</definedName>
    <definedName name="_61" localSheetId="20">[14]Macro1!#REF!</definedName>
    <definedName name="_61" localSheetId="21">[14]Macro1!#REF!</definedName>
    <definedName name="_61" localSheetId="27">[14]Macro1!#REF!</definedName>
    <definedName name="_61" localSheetId="30">[14]Macro1!#REF!</definedName>
    <definedName name="_61" localSheetId="31">[14]Macro1!#REF!</definedName>
    <definedName name="_61" localSheetId="18">[14]Macro1!#REF!</definedName>
    <definedName name="_61">[14]Macro1!#REF!</definedName>
    <definedName name="_61_64" localSheetId="19">[14]Macro1!#REF!</definedName>
    <definedName name="_61_64" localSheetId="20">[14]Macro1!#REF!</definedName>
    <definedName name="_61_64" localSheetId="21">[14]Macro1!#REF!</definedName>
    <definedName name="_61_64" localSheetId="27">[14]Macro1!#REF!</definedName>
    <definedName name="_61_64" localSheetId="30">[14]Macro1!#REF!</definedName>
    <definedName name="_61_64" localSheetId="31">[14]Macro1!#REF!</definedName>
    <definedName name="_61_64" localSheetId="18">[14]Macro1!#REF!</definedName>
    <definedName name="_61_64">[14]Macro1!#REF!</definedName>
    <definedName name="_61_a_64">[12]Macro1!$B$36:$C$36</definedName>
    <definedName name="_61_a_64_F">[13]Macro1!$B$166:$C$166</definedName>
    <definedName name="_61_a_64_H">[13]Macro1!$B$101:$C$101</definedName>
    <definedName name="_62" localSheetId="19">[14]Macro1!#REF!</definedName>
    <definedName name="_62" localSheetId="20">[14]Macro1!#REF!</definedName>
    <definedName name="_62" localSheetId="21">[14]Macro1!#REF!</definedName>
    <definedName name="_62" localSheetId="27">[14]Macro1!#REF!</definedName>
    <definedName name="_62" localSheetId="30">[14]Macro1!#REF!</definedName>
    <definedName name="_62" localSheetId="31">[14]Macro1!#REF!</definedName>
    <definedName name="_62" localSheetId="18">[14]Macro1!#REF!</definedName>
    <definedName name="_62">[14]Macro1!#REF!</definedName>
    <definedName name="_63" localSheetId="19">[14]Macro1!#REF!</definedName>
    <definedName name="_63" localSheetId="20">[14]Macro1!#REF!</definedName>
    <definedName name="_63" localSheetId="21">[14]Macro1!#REF!</definedName>
    <definedName name="_63" localSheetId="27">[14]Macro1!#REF!</definedName>
    <definedName name="_63" localSheetId="30">[14]Macro1!#REF!</definedName>
    <definedName name="_63" localSheetId="31">[14]Macro1!#REF!</definedName>
    <definedName name="_63" localSheetId="18">[14]Macro1!#REF!</definedName>
    <definedName name="_63">[14]Macro1!#REF!</definedName>
    <definedName name="_63__123Graph_B_CURRENT_6" localSheetId="19" hidden="1">[5]A11!#REF!</definedName>
    <definedName name="_63__123Graph_B_CURRENT_6" localSheetId="20" hidden="1">[5]A11!#REF!</definedName>
    <definedName name="_63__123Graph_B_CURRENT_6" localSheetId="21" hidden="1">[5]A11!#REF!</definedName>
    <definedName name="_63__123Graph_B_CURRENT_6" localSheetId="27" hidden="1">[5]A11!#REF!</definedName>
    <definedName name="_63__123Graph_B_CURRENT_6" localSheetId="30" hidden="1">[5]A11!#REF!</definedName>
    <definedName name="_63__123Graph_B_CURRENT_6" localSheetId="31" hidden="1">[5]A11!#REF!</definedName>
    <definedName name="_63__123Graph_B_CURRENT_6" localSheetId="18" hidden="1">[5]A11!#REF!</definedName>
    <definedName name="_63__123Graph_B_CURRENT_6" hidden="1">[5]A11!#REF!</definedName>
    <definedName name="_64" localSheetId="19">[14]Macro1!#REF!</definedName>
    <definedName name="_64" localSheetId="20">[14]Macro1!#REF!</definedName>
    <definedName name="_64" localSheetId="21">[14]Macro1!#REF!</definedName>
    <definedName name="_64" localSheetId="27">[14]Macro1!#REF!</definedName>
    <definedName name="_64" localSheetId="18">[14]Macro1!#REF!</definedName>
    <definedName name="_64">[14]Macro1!#REF!</definedName>
    <definedName name="_65">[12]Macro1!$B$39:$C$39</definedName>
    <definedName name="_65_et_plus" localSheetId="19">[14]Macro1!#REF!</definedName>
    <definedName name="_65_et_plus" localSheetId="20">[14]Macro1!#REF!</definedName>
    <definedName name="_65_et_plus" localSheetId="21">[14]Macro1!#REF!</definedName>
    <definedName name="_65_et_plus" localSheetId="27">[14]Macro1!#REF!</definedName>
    <definedName name="_65_et_plus" localSheetId="30">[14]Macro1!#REF!</definedName>
    <definedName name="_65_et_plus" localSheetId="31">[14]Macro1!#REF!</definedName>
    <definedName name="_65_et_plus" localSheetId="18">[14]Macro1!#REF!</definedName>
    <definedName name="_65_et_plus">[14]Macro1!#REF!</definedName>
    <definedName name="_65_F">[13]Macro1!$B$169:$C$169</definedName>
    <definedName name="_65_H">[13]Macro1!$B$104:$C$104</definedName>
    <definedName name="_66__123Graph_B_CURRENT_7" localSheetId="19" hidden="1">[5]A11!#REF!</definedName>
    <definedName name="_66__123Graph_B_CURRENT_7" localSheetId="20" hidden="1">[5]A11!#REF!</definedName>
    <definedName name="_66__123Graph_B_CURRENT_7" localSheetId="21" hidden="1">[5]A11!#REF!</definedName>
    <definedName name="_66__123Graph_B_CURRENT_7" localSheetId="27" hidden="1">[5]A11!#REF!</definedName>
    <definedName name="_66__123Graph_B_CURRENT_7" localSheetId="30" hidden="1">[5]A11!#REF!</definedName>
    <definedName name="_66__123Graph_B_CURRENT_7" localSheetId="31" hidden="1">[5]A11!#REF!</definedName>
    <definedName name="_66__123Graph_B_CURRENT_7" localSheetId="18" hidden="1">[5]A11!#REF!</definedName>
    <definedName name="_66__123Graph_B_CURRENT_7" hidden="1">[5]A11!#REF!</definedName>
    <definedName name="_66_et_plus">[12]Macro1!$B$41:$C$41</definedName>
    <definedName name="_66_et_plus_F">[13]Macro1!$B$171:$C$171</definedName>
    <definedName name="_66_et_plus_H">[13]Macro1!$B$106:$C$106</definedName>
    <definedName name="_69__123Graph_B_CURRENT_8" localSheetId="19" hidden="1">[5]A11!#REF!</definedName>
    <definedName name="_69__123Graph_B_CURRENT_8" localSheetId="20" hidden="1">[5]A11!#REF!</definedName>
    <definedName name="_69__123Graph_B_CURRENT_8" localSheetId="21" hidden="1">[5]A11!#REF!</definedName>
    <definedName name="_69__123Graph_B_CURRENT_8" localSheetId="27" hidden="1">[5]A11!#REF!</definedName>
    <definedName name="_69__123Graph_B_CURRENT_8" localSheetId="30" hidden="1">[5]A11!#REF!</definedName>
    <definedName name="_69__123Graph_B_CURRENT_8" localSheetId="31" hidden="1">[5]A11!#REF!</definedName>
    <definedName name="_69__123Graph_B_CURRENT_8" localSheetId="18" hidden="1">[5]A11!#REF!</definedName>
    <definedName name="_69__123Graph_B_CURRENT_8" hidden="1">[5]A11!#REF!</definedName>
    <definedName name="_72__123Graph_B_CURRENT_9" localSheetId="19" hidden="1">[5]A11!#REF!</definedName>
    <definedName name="_72__123Graph_B_CURRENT_9" localSheetId="20" hidden="1">[5]A11!#REF!</definedName>
    <definedName name="_72__123Graph_B_CURRENT_9" localSheetId="21" hidden="1">[5]A11!#REF!</definedName>
    <definedName name="_72__123Graph_B_CURRENT_9" localSheetId="27" hidden="1">[5]A11!#REF!</definedName>
    <definedName name="_72__123Graph_B_CURRENT_9" localSheetId="30" hidden="1">[5]A11!#REF!</definedName>
    <definedName name="_72__123Graph_B_CURRENT_9" localSheetId="31" hidden="1">[5]A11!#REF!</definedName>
    <definedName name="_72__123Graph_B_CURRENT_9" localSheetId="18" hidden="1">[5]A11!#REF!</definedName>
    <definedName name="_72__123Graph_B_CURRENT_9" hidden="1">[5]A11!#REF!</definedName>
    <definedName name="_75__123Graph_BDEV_EMPL" localSheetId="19" hidden="1">'[4]Time series'!#REF!</definedName>
    <definedName name="_75__123Graph_BDEV_EMPL" localSheetId="20" hidden="1">'[4]Time series'!#REF!</definedName>
    <definedName name="_75__123Graph_BDEV_EMPL" localSheetId="21" hidden="1">'[4]Time series'!#REF!</definedName>
    <definedName name="_75__123Graph_BDEV_EMPL" localSheetId="27" hidden="1">'[4]Time series'!#REF!</definedName>
    <definedName name="_75__123Graph_BDEV_EMPL" localSheetId="30" hidden="1">'[4]Time series'!#REF!</definedName>
    <definedName name="_75__123Graph_BDEV_EMPL" localSheetId="31" hidden="1">'[4]Time series'!#REF!</definedName>
    <definedName name="_75__123Graph_BDEV_EMPL" localSheetId="18" hidden="1">'[4]Time series'!#REF!</definedName>
    <definedName name="_75__123Graph_BDEV_EMPL" hidden="1">'[4]Time series'!#REF!</definedName>
    <definedName name="_78__123Graph_C_CURRENT" localSheetId="19" hidden="1">[5]A11!#REF!</definedName>
    <definedName name="_78__123Graph_C_CURRENT" localSheetId="20" hidden="1">[5]A11!#REF!</definedName>
    <definedName name="_78__123Graph_C_CURRENT" localSheetId="21" hidden="1">[5]A11!#REF!</definedName>
    <definedName name="_78__123Graph_C_CURRENT" localSheetId="27" hidden="1">[5]A11!#REF!</definedName>
    <definedName name="_78__123Graph_C_CURRENT" localSheetId="30" hidden="1">[5]A11!#REF!</definedName>
    <definedName name="_78__123Graph_C_CURRENT" localSheetId="31" hidden="1">[5]A11!#REF!</definedName>
    <definedName name="_78__123Graph_C_CURRENT" localSheetId="18" hidden="1">[5]A11!#REF!</definedName>
    <definedName name="_78__123Graph_C_CURRENT" hidden="1">[5]A11!#REF!</definedName>
    <definedName name="_81__123Graph_C_CURRENT_1" localSheetId="27" hidden="1">[5]A11!#REF!</definedName>
    <definedName name="_81__123Graph_C_CURRENT_1" localSheetId="30" hidden="1">[5]A11!#REF!</definedName>
    <definedName name="_81__123Graph_C_CURRENT_1" localSheetId="31" hidden="1">[5]A11!#REF!</definedName>
    <definedName name="_81__123Graph_C_CURRENT_1" hidden="1">[5]A11!#REF!</definedName>
    <definedName name="_84__123Graph_C_CURRENT_10" localSheetId="27" hidden="1">[5]A11!#REF!</definedName>
    <definedName name="_84__123Graph_C_CURRENT_10" localSheetId="30" hidden="1">[5]A11!#REF!</definedName>
    <definedName name="_84__123Graph_C_CURRENT_10" localSheetId="31" hidden="1">[5]A11!#REF!</definedName>
    <definedName name="_84__123Graph_C_CURRENT_10" hidden="1">[5]A11!#REF!</definedName>
    <definedName name="_87__123Graph_C_CURRENT_2" localSheetId="27" hidden="1">[5]A11!#REF!</definedName>
    <definedName name="_87__123Graph_C_CURRENT_2" localSheetId="30" hidden="1">[5]A11!#REF!</definedName>
    <definedName name="_87__123Graph_C_CURRENT_2" localSheetId="31" hidden="1">[5]A11!#REF!</definedName>
    <definedName name="_87__123Graph_C_CURRENT_2" hidden="1">[5]A11!#REF!</definedName>
    <definedName name="_9__123Graph_A_CURRENT_10" localSheetId="27" hidden="1">[5]A11!#REF!</definedName>
    <definedName name="_9__123Graph_A_CURRENT_10" localSheetId="30" hidden="1">[5]A11!#REF!</definedName>
    <definedName name="_9__123Graph_A_CURRENT_10" localSheetId="31" hidden="1">[5]A11!#REF!</definedName>
    <definedName name="_9__123Graph_A_CURRENT_10" hidden="1">[5]A11!#REF!</definedName>
    <definedName name="_90__123Graph_C_CURRENT_3" localSheetId="27" hidden="1">[5]A11!#REF!</definedName>
    <definedName name="_90__123Graph_C_CURRENT_3" localSheetId="30" hidden="1">[5]A11!#REF!</definedName>
    <definedName name="_90__123Graph_C_CURRENT_3" localSheetId="31" hidden="1">[5]A11!#REF!</definedName>
    <definedName name="_90__123Graph_C_CURRENT_3" hidden="1">[5]A11!#REF!</definedName>
    <definedName name="_93__123Graph_C_CURRENT_4" localSheetId="27" hidden="1">[5]A11!#REF!</definedName>
    <definedName name="_93__123Graph_C_CURRENT_4" localSheetId="30" hidden="1">[5]A11!#REF!</definedName>
    <definedName name="_93__123Graph_C_CURRENT_4" localSheetId="31" hidden="1">[5]A11!#REF!</definedName>
    <definedName name="_93__123Graph_C_CURRENT_4" hidden="1">[5]A11!#REF!</definedName>
    <definedName name="_96__123Graph_C_CURRENT_5" localSheetId="27" hidden="1">[5]A11!#REF!</definedName>
    <definedName name="_96__123Graph_C_CURRENT_5" localSheetId="30" hidden="1">[5]A11!#REF!</definedName>
    <definedName name="_96__123Graph_C_CURRENT_5" localSheetId="31" hidden="1">[5]A11!#REF!</definedName>
    <definedName name="_96__123Graph_C_CURRENT_5" hidden="1">[5]A11!#REF!</definedName>
    <definedName name="_99__123Graph_C_CURRENT_6" localSheetId="27" hidden="1">[5]A11!#REF!</definedName>
    <definedName name="_99__123Graph_C_CURRENT_6" localSheetId="30" hidden="1">[5]A11!#REF!</definedName>
    <definedName name="_99__123Graph_C_CURRENT_6" localSheetId="31" hidden="1">[5]A11!#REF!</definedName>
    <definedName name="_99__123Graph_C_CURRENT_6" hidden="1">[5]A11!#REF!</definedName>
    <definedName name="_A2" localSheetId="27">#REF!</definedName>
    <definedName name="_A2" localSheetId="30">#REF!</definedName>
    <definedName name="_A2" localSheetId="31">#REF!</definedName>
    <definedName name="_A2">#REF!</definedName>
    <definedName name="_AD1" localSheetId="19">#REF!</definedName>
    <definedName name="_AD1" localSheetId="20">#REF!</definedName>
    <definedName name="_AD1" localSheetId="21">#REF!</definedName>
    <definedName name="_AD1" localSheetId="27">#REF!</definedName>
    <definedName name="_AD1" localSheetId="18">#REF!</definedName>
    <definedName name="_AD1">#REF!</definedName>
    <definedName name="_AMO_UniqueIdentifier" hidden="1">"'d476caa3-df4c-4598-85a6-a85f7eb284ed'"</definedName>
    <definedName name="_D3" localSheetId="19">#REF!</definedName>
    <definedName name="_D3" localSheetId="20">#REF!</definedName>
    <definedName name="_D3" localSheetId="21">#REF!</definedName>
    <definedName name="_D3" localSheetId="27">#REF!</definedName>
    <definedName name="_D3" localSheetId="30">#REF!</definedName>
    <definedName name="_D3" localSheetId="31">#REF!</definedName>
    <definedName name="_D3" localSheetId="18">#REF!</definedName>
    <definedName name="_D3">#REF!</definedName>
    <definedName name="_DAT1" localSheetId="19">#REF!</definedName>
    <definedName name="_DAT1" localSheetId="20">#REF!</definedName>
    <definedName name="_DAT1" localSheetId="21">#REF!</definedName>
    <definedName name="_DAT1" localSheetId="27">#REF!</definedName>
    <definedName name="_DAT1" localSheetId="18">#REF!</definedName>
    <definedName name="_DAT1">#REF!</definedName>
    <definedName name="_DAT10" localSheetId="19">#REF!</definedName>
    <definedName name="_DAT10" localSheetId="20">#REF!</definedName>
    <definedName name="_DAT10" localSheetId="21">#REF!</definedName>
    <definedName name="_DAT10" localSheetId="27">#REF!</definedName>
    <definedName name="_DAT10" localSheetId="18">#REF!</definedName>
    <definedName name="_DAT10">#REF!</definedName>
    <definedName name="_DAT11" localSheetId="19">#REF!</definedName>
    <definedName name="_DAT11" localSheetId="20">#REF!</definedName>
    <definedName name="_DAT11" localSheetId="21">#REF!</definedName>
    <definedName name="_DAT11" localSheetId="27">#REF!</definedName>
    <definedName name="_DAT11" localSheetId="18">#REF!</definedName>
    <definedName name="_DAT11">#REF!</definedName>
    <definedName name="_DAT12" localSheetId="19">'[6]C. PENSION'!#REF!</definedName>
    <definedName name="_DAT12" localSheetId="20">'[6]C. PENSION'!#REF!</definedName>
    <definedName name="_DAT12" localSheetId="21">'[6]C. PENSION'!#REF!</definedName>
    <definedName name="_DAT12" localSheetId="27">'[6]C. PENSION'!#REF!</definedName>
    <definedName name="_DAT12" localSheetId="30">'[6]C. PENSION'!#REF!</definedName>
    <definedName name="_DAT12" localSheetId="31">'[6]C. PENSION'!#REF!</definedName>
    <definedName name="_DAT12" localSheetId="18">'[6]C. PENSION'!#REF!</definedName>
    <definedName name="_DAT12">'[6]C. PENSION'!#REF!</definedName>
    <definedName name="_DAT13" localSheetId="19">[15]mensual!#REF!</definedName>
    <definedName name="_DAT13" localSheetId="20">[15]mensual!#REF!</definedName>
    <definedName name="_DAT13" localSheetId="21">[15]mensual!#REF!</definedName>
    <definedName name="_DAT13" localSheetId="27">[15]mensual!#REF!</definedName>
    <definedName name="_DAT13" localSheetId="30">[15]mensual!#REF!</definedName>
    <definedName name="_DAT13" localSheetId="31">[15]mensual!#REF!</definedName>
    <definedName name="_DAT13" localSheetId="18">[15]mensual!#REF!</definedName>
    <definedName name="_DAT13">[15]mensual!#REF!</definedName>
    <definedName name="_DAT14" localSheetId="19">[15]mensual!#REF!</definedName>
    <definedName name="_DAT14" localSheetId="20">[15]mensual!#REF!</definedName>
    <definedName name="_DAT14" localSheetId="21">[15]mensual!#REF!</definedName>
    <definedName name="_DAT14" localSheetId="27">[15]mensual!#REF!</definedName>
    <definedName name="_DAT14" localSheetId="18">[15]mensual!#REF!</definedName>
    <definedName name="_DAT14">[15]mensual!#REF!</definedName>
    <definedName name="_DAT2" localSheetId="19">#REF!</definedName>
    <definedName name="_DAT2" localSheetId="20">#REF!</definedName>
    <definedName name="_DAT2" localSheetId="21">#REF!</definedName>
    <definedName name="_DAT2" localSheetId="27">#REF!</definedName>
    <definedName name="_DAT2" localSheetId="30">#REF!</definedName>
    <definedName name="_DAT2" localSheetId="31">#REF!</definedName>
    <definedName name="_DAT2" localSheetId="18">#REF!</definedName>
    <definedName name="_DAT2">#REF!</definedName>
    <definedName name="_DAT3" localSheetId="19">#REF!</definedName>
    <definedName name="_DAT3" localSheetId="20">#REF!</definedName>
    <definedName name="_DAT3" localSheetId="21">#REF!</definedName>
    <definedName name="_DAT3" localSheetId="27">#REF!</definedName>
    <definedName name="_DAT3" localSheetId="18">#REF!</definedName>
    <definedName name="_DAT3">#REF!</definedName>
    <definedName name="_DAT4" localSheetId="19">#REF!</definedName>
    <definedName name="_DAT4" localSheetId="20">#REF!</definedName>
    <definedName name="_DAT4" localSheetId="21">#REF!</definedName>
    <definedName name="_DAT4" localSheetId="27">#REF!</definedName>
    <definedName name="_DAT4" localSheetId="18">#REF!</definedName>
    <definedName name="_DAT4">#REF!</definedName>
    <definedName name="_DAT5" localSheetId="19">#REF!</definedName>
    <definedName name="_DAT5" localSheetId="20">#REF!</definedName>
    <definedName name="_DAT5" localSheetId="21">#REF!</definedName>
    <definedName name="_DAT5" localSheetId="27">#REF!</definedName>
    <definedName name="_DAT5" localSheetId="18">#REF!</definedName>
    <definedName name="_DAT5">#REF!</definedName>
    <definedName name="_DAT6" localSheetId="19">#REF!</definedName>
    <definedName name="_DAT6" localSheetId="20">#REF!</definedName>
    <definedName name="_DAT6" localSheetId="21">#REF!</definedName>
    <definedName name="_DAT6" localSheetId="27">#REF!</definedName>
    <definedName name="_DAT6" localSheetId="18">#REF!</definedName>
    <definedName name="_DAT6">#REF!</definedName>
    <definedName name="_DAT7" localSheetId="19">#REF!</definedName>
    <definedName name="_DAT7" localSheetId="20">#REF!</definedName>
    <definedName name="_DAT7" localSheetId="21">#REF!</definedName>
    <definedName name="_DAT7" localSheetId="27">#REF!</definedName>
    <definedName name="_DAT7" localSheetId="18">#REF!</definedName>
    <definedName name="_DAT7">#REF!</definedName>
    <definedName name="_DAT8" localSheetId="19">#REF!</definedName>
    <definedName name="_DAT8" localSheetId="20">#REF!</definedName>
    <definedName name="_DAT8" localSheetId="21">#REF!</definedName>
    <definedName name="_DAT8" localSheetId="27">#REF!</definedName>
    <definedName name="_DAT8" localSheetId="18">#REF!</definedName>
    <definedName name="_DAT8">#REF!</definedName>
    <definedName name="_DAT9" localSheetId="19">#REF!</definedName>
    <definedName name="_DAT9" localSheetId="20">#REF!</definedName>
    <definedName name="_DAT9" localSheetId="21">#REF!</definedName>
    <definedName name="_DAT9" localSheetId="27">#REF!</definedName>
    <definedName name="_DAT9" localSheetId="18">#REF!</definedName>
    <definedName name="_DAT9">#REF!</definedName>
    <definedName name="_Dist_Values" localSheetId="19" hidden="1">#REF!</definedName>
    <definedName name="_Dist_Values" localSheetId="20" hidden="1">#REF!</definedName>
    <definedName name="_Dist_Values" localSheetId="21" hidden="1">#REF!</definedName>
    <definedName name="_Dist_Values" localSheetId="27" hidden="1">#REF!</definedName>
    <definedName name="_Dist_Values" localSheetId="18" hidden="1">#REF!</definedName>
    <definedName name="_Dist_Values" hidden="1">#REF!</definedName>
    <definedName name="_eir12" localSheetId="19">#REF!</definedName>
    <definedName name="_eir12" localSheetId="20">#REF!</definedName>
    <definedName name="_eir12" localSheetId="21">#REF!</definedName>
    <definedName name="_eir12" localSheetId="27">#REF!</definedName>
    <definedName name="_eir12" localSheetId="18">#REF!</definedName>
    <definedName name="_eir12">#REF!</definedName>
    <definedName name="_EMP8210" localSheetId="27">#REF!</definedName>
    <definedName name="_EMP8210">#REF!</definedName>
    <definedName name="_EMP9009">[2]EMP9010!$A$4:$S$93</definedName>
    <definedName name="_EMP9010" localSheetId="27">#REF!</definedName>
    <definedName name="_EMP9010" localSheetId="30">#REF!</definedName>
    <definedName name="_EMP9010" localSheetId="31">#REF!</definedName>
    <definedName name="_EMP9010">#REF!</definedName>
    <definedName name="_FEM8210" localSheetId="27">#REF!</definedName>
    <definedName name="_FEM8210" localSheetId="31">#REF!</definedName>
    <definedName name="_FEM8210">#REF!</definedName>
    <definedName name="_FEM9009" localSheetId="27">#REF!</definedName>
    <definedName name="_FEM9009" localSheetId="31">#REF!</definedName>
    <definedName name="_FEM9009">#REF!</definedName>
    <definedName name="_FEM9010" localSheetId="27">#REF!</definedName>
    <definedName name="_FEM9010">#REF!</definedName>
    <definedName name="_Fill" localSheetId="19" hidden="1">#REF!</definedName>
    <definedName name="_Fill" localSheetId="20" hidden="1">#REF!</definedName>
    <definedName name="_Fill" localSheetId="21" hidden="1">#REF!</definedName>
    <definedName name="_Fill" localSheetId="27" hidden="1">#REF!</definedName>
    <definedName name="_Fill" localSheetId="18" hidden="1">#REF!</definedName>
    <definedName name="_Fill" hidden="1">#REF!</definedName>
    <definedName name="_xlnm._FilterDatabase" localSheetId="19">#REF!</definedName>
    <definedName name="_xlnm._FilterDatabase" localSheetId="20">#REF!</definedName>
    <definedName name="_xlnm._FilterDatabase" localSheetId="21">#REF!</definedName>
    <definedName name="_xlnm._FilterDatabase" localSheetId="27">#REF!</definedName>
    <definedName name="_xlnm._FilterDatabase" localSheetId="18">#REF!</definedName>
    <definedName name="_xlnm._FilterDatabase">#REF!</definedName>
    <definedName name="_ggg4" localSheetId="19">#REF!</definedName>
    <definedName name="_ggg4" localSheetId="20">#REF!</definedName>
    <definedName name="_ggg4" localSheetId="21">#REF!</definedName>
    <definedName name="_ggg4" localSheetId="27">#REF!</definedName>
    <definedName name="_ggg4" localSheetId="18">#REF!</definedName>
    <definedName name="_ggg4">#REF!</definedName>
    <definedName name="_Hlk202889240" localSheetId="22">'Fig 2.19'!$A$1</definedName>
    <definedName name="_Hlk207806417" localSheetId="28">'Tab 2.3'!$B$26</definedName>
    <definedName name="_kk1" localSheetId="19">#REF!</definedName>
    <definedName name="_kk1" localSheetId="20">#REF!</definedName>
    <definedName name="_kk1" localSheetId="21">#REF!</definedName>
    <definedName name="_kk1" localSheetId="27">#REF!</definedName>
    <definedName name="_kk1" localSheetId="18">#REF!</definedName>
    <definedName name="_kk1">#REF!</definedName>
    <definedName name="_kk10" localSheetId="19">#REF!</definedName>
    <definedName name="_kk10" localSheetId="20">#REF!</definedName>
    <definedName name="_kk10" localSheetId="21">#REF!</definedName>
    <definedName name="_kk10" localSheetId="27">#REF!</definedName>
    <definedName name="_kk10" localSheetId="18">#REF!</definedName>
    <definedName name="_kk10">#REF!</definedName>
    <definedName name="_kk12" localSheetId="19">#REF!</definedName>
    <definedName name="_kk12" localSheetId="20">#REF!</definedName>
    <definedName name="_kk12" localSheetId="21">#REF!</definedName>
    <definedName name="_kk12" localSheetId="27">#REF!</definedName>
    <definedName name="_kk12" localSheetId="18">#REF!</definedName>
    <definedName name="_kk12">#REF!</definedName>
    <definedName name="_kk13" localSheetId="19">#REF!</definedName>
    <definedName name="_kk13" localSheetId="20">#REF!</definedName>
    <definedName name="_kk13" localSheetId="21">#REF!</definedName>
    <definedName name="_kk13" localSheetId="27">#REF!</definedName>
    <definedName name="_kk13" localSheetId="18">#REF!</definedName>
    <definedName name="_kk13">#REF!</definedName>
    <definedName name="_kk2" localSheetId="19">#REF!</definedName>
    <definedName name="_kk2" localSheetId="20">#REF!</definedName>
    <definedName name="_kk2" localSheetId="21">#REF!</definedName>
    <definedName name="_kk2" localSheetId="27">#REF!</definedName>
    <definedName name="_kk2" localSheetId="18">#REF!</definedName>
    <definedName name="_kk2">#REF!</definedName>
    <definedName name="_kk3" localSheetId="19">#REF!</definedName>
    <definedName name="_kk3" localSheetId="20">#REF!</definedName>
    <definedName name="_kk3" localSheetId="21">#REF!</definedName>
    <definedName name="_kk3" localSheetId="27">#REF!</definedName>
    <definedName name="_kk3" localSheetId="18">#REF!</definedName>
    <definedName name="_kk3">#REF!</definedName>
    <definedName name="_kk4" localSheetId="19">#REF!</definedName>
    <definedName name="_kk4" localSheetId="20">#REF!</definedName>
    <definedName name="_kk4" localSheetId="21">#REF!</definedName>
    <definedName name="_kk4" localSheetId="27">#REF!</definedName>
    <definedName name="_kk4" localSheetId="18">#REF!</definedName>
    <definedName name="_kk4">#REF!</definedName>
    <definedName name="_kk5" localSheetId="19">#REF!</definedName>
    <definedName name="_kk5" localSheetId="20">#REF!</definedName>
    <definedName name="_kk5" localSheetId="21">#REF!</definedName>
    <definedName name="_kk5" localSheetId="27">#REF!</definedName>
    <definedName name="_kk5" localSheetId="18">#REF!</definedName>
    <definedName name="_kk5">#REF!</definedName>
    <definedName name="_kk6" localSheetId="19">#REF!</definedName>
    <definedName name="_kk6" localSheetId="20">#REF!</definedName>
    <definedName name="_kk6" localSheetId="21">#REF!</definedName>
    <definedName name="_kk6" localSheetId="27">#REF!</definedName>
    <definedName name="_kk6" localSheetId="18">#REF!</definedName>
    <definedName name="_kk6">#REF!</definedName>
    <definedName name="_kk7" localSheetId="19">#REF!</definedName>
    <definedName name="_kk7" localSheetId="20">#REF!</definedName>
    <definedName name="_kk7" localSheetId="21">#REF!</definedName>
    <definedName name="_kk7" localSheetId="27">#REF!</definedName>
    <definedName name="_kk7" localSheetId="18">#REF!</definedName>
    <definedName name="_kk7">#REF!</definedName>
    <definedName name="_kk8" localSheetId="19">#REF!</definedName>
    <definedName name="_kk8" localSheetId="20">#REF!</definedName>
    <definedName name="_kk8" localSheetId="21">#REF!</definedName>
    <definedName name="_kk8" localSheetId="27">#REF!</definedName>
    <definedName name="_kk8" localSheetId="18">#REF!</definedName>
    <definedName name="_kk8">#REF!</definedName>
    <definedName name="_kk9" localSheetId="19">#REF!</definedName>
    <definedName name="_kk9" localSheetId="20">#REF!</definedName>
    <definedName name="_kk9" localSheetId="21">#REF!</definedName>
    <definedName name="_kk9" localSheetId="27">#REF!</definedName>
    <definedName name="_kk9" localSheetId="18">#REF!</definedName>
    <definedName name="_kk9">#REF!</definedName>
    <definedName name="_NES9307" localSheetId="27">#REF!</definedName>
    <definedName name="_NES9307">#REF!</definedName>
    <definedName name="_NES9308" localSheetId="27">#REF!</definedName>
    <definedName name="_NES9308">#REF!</definedName>
    <definedName name="_Order1" hidden="1">0</definedName>
    <definedName name="_Regression_Out" localSheetId="19" hidden="1">#REF!</definedName>
    <definedName name="_Regression_Out" localSheetId="20" hidden="1">#REF!</definedName>
    <definedName name="_Regression_Out" localSheetId="21" hidden="1">#REF!</definedName>
    <definedName name="_Regression_Out" localSheetId="27" hidden="1">#REF!</definedName>
    <definedName name="_Regression_Out" localSheetId="30" hidden="1">#REF!</definedName>
    <definedName name="_Regression_Out" localSheetId="31" hidden="1">#REF!</definedName>
    <definedName name="_Regression_Out" localSheetId="18" hidden="1">#REF!</definedName>
    <definedName name="_Regression_Out" hidden="1">#REF!</definedName>
    <definedName name="_Regression_X" localSheetId="19" hidden="1">#REF!</definedName>
    <definedName name="_Regression_X" localSheetId="20" hidden="1">#REF!</definedName>
    <definedName name="_Regression_X" localSheetId="21" hidden="1">#REF!</definedName>
    <definedName name="_Regression_X" localSheetId="27" hidden="1">#REF!</definedName>
    <definedName name="_Regression_X" localSheetId="18" hidden="1">#REF!</definedName>
    <definedName name="_Regression_X" hidden="1">#REF!</definedName>
    <definedName name="_Regression_Y" localSheetId="19" hidden="1">#REF!</definedName>
    <definedName name="_Regression_Y" localSheetId="20" hidden="1">#REF!</definedName>
    <definedName name="_Regression_Y" localSheetId="21" hidden="1">#REF!</definedName>
    <definedName name="_Regression_Y" localSheetId="27" hidden="1">#REF!</definedName>
    <definedName name="_Regression_Y" localSheetId="18" hidden="1">#REF!</definedName>
    <definedName name="_Regression_Y" hidden="1">#REF!</definedName>
    <definedName name="_T1" localSheetId="19">#REF!</definedName>
    <definedName name="_T1" localSheetId="20">#REF!</definedName>
    <definedName name="_T1" localSheetId="21">#REF!</definedName>
    <definedName name="_T1" localSheetId="27">#REF!</definedName>
    <definedName name="_T1" localSheetId="18">#REF!</definedName>
    <definedName name="_t1">#REF!</definedName>
    <definedName name="_t11" localSheetId="19">#REF!</definedName>
    <definedName name="_t11" localSheetId="20">#REF!</definedName>
    <definedName name="_t11" localSheetId="21">#REF!</definedName>
    <definedName name="_t11" localSheetId="27">#REF!</definedName>
    <definedName name="_t11" localSheetId="18">#REF!</definedName>
    <definedName name="_t11">#REF!</definedName>
    <definedName name="_T2" localSheetId="19">#REF!</definedName>
    <definedName name="_T2" localSheetId="20">#REF!</definedName>
    <definedName name="_T2" localSheetId="21">#REF!</definedName>
    <definedName name="_T2" localSheetId="27">#REF!</definedName>
    <definedName name="_T2" localSheetId="18">#REF!</definedName>
    <definedName name="_T2">#REF!</definedName>
    <definedName name="_T5" localSheetId="19">#REF!</definedName>
    <definedName name="_T5" localSheetId="20">#REF!</definedName>
    <definedName name="_T5" localSheetId="21">#REF!</definedName>
    <definedName name="_T5" localSheetId="27">#REF!</definedName>
    <definedName name="_T5" localSheetId="18">#REF!</definedName>
    <definedName name="_T5">#REF!</definedName>
    <definedName name="_tab1" localSheetId="19">#REF!</definedName>
    <definedName name="_tab1" localSheetId="20">#REF!</definedName>
    <definedName name="_tab1" localSheetId="21">#REF!</definedName>
    <definedName name="_tab1" localSheetId="27">#REF!</definedName>
    <definedName name="_tab1" localSheetId="18">#REF!</definedName>
    <definedName name="_tab1">#REF!</definedName>
    <definedName name="_TAB3">#N/A</definedName>
    <definedName name="_ut100" localSheetId="27">#REF!</definedName>
    <definedName name="_ut100" localSheetId="30">#REF!</definedName>
    <definedName name="_ut100" localSheetId="31">#REF!</definedName>
    <definedName name="_ut100">#REF!</definedName>
    <definedName name="_ut67" localSheetId="27">#REF!</definedName>
    <definedName name="_ut67" localSheetId="31">#REF!</definedName>
    <definedName name="_ut67">#REF!</definedName>
    <definedName name="A" localSheetId="19">[16]input!#REF!</definedName>
    <definedName name="A" localSheetId="20">[16]input!#REF!</definedName>
    <definedName name="A" localSheetId="21">[16]input!#REF!</definedName>
    <definedName name="A" localSheetId="27">[16]input!#REF!</definedName>
    <definedName name="A" localSheetId="30">[16]input!#REF!</definedName>
    <definedName name="A" localSheetId="31">[16]input!#REF!</definedName>
    <definedName name="A" localSheetId="18">[16]input!#REF!</definedName>
    <definedName name="a" hidden="1">{"TABL1",#N/A,TRUE,"TABLX";"TABL2",#N/A,TRUE,"TABLX"}</definedName>
    <definedName name="A1." localSheetId="27">#REF!</definedName>
    <definedName name="A1." localSheetId="30">#REF!</definedName>
    <definedName name="A1." localSheetId="31">#REF!</definedName>
    <definedName name="A1.">#REF!</definedName>
    <definedName name="A2." localSheetId="27">#REF!</definedName>
    <definedName name="A2." localSheetId="31">#REF!</definedName>
    <definedName name="A2.">#REF!</definedName>
    <definedName name="A3." localSheetId="27">#REF!</definedName>
    <definedName name="A3." localSheetId="31">#REF!</definedName>
    <definedName name="A3.">#REF!</definedName>
    <definedName name="A4." localSheetId="27">#REF!</definedName>
    <definedName name="A4.">#REF!</definedName>
    <definedName name="A5." localSheetId="27">#REF!</definedName>
    <definedName name="A5.">#REF!</definedName>
    <definedName name="aa" localSheetId="19" hidden="1">{"g95_96m1",#N/A,FALSE,"Graf(95+96)M";"g95_96m2",#N/A,FALSE,"Graf(95+96)M";"g95_96mb1",#N/A,FALSE,"Graf(95+96)Mb";"g95_96mb2",#N/A,FALSE,"Graf(95+96)Mb";"g95_96f1",#N/A,FALSE,"Graf(95+96)F";"g95_96f2",#N/A,FALSE,"Graf(95+96)F";"g95_96fb1",#N/A,FALSE,"Graf(95+96)Fb";"g95_96fb2",#N/A,FALSE,"Graf(95+96)Fb"}</definedName>
    <definedName name="aa" localSheetId="20" hidden="1">{"g95_96m1",#N/A,FALSE,"Graf(95+96)M";"g95_96m2",#N/A,FALSE,"Graf(95+96)M";"g95_96mb1",#N/A,FALSE,"Graf(95+96)Mb";"g95_96mb2",#N/A,FALSE,"Graf(95+96)Mb";"g95_96f1",#N/A,FALSE,"Graf(95+96)F";"g95_96f2",#N/A,FALSE,"Graf(95+96)F";"g95_96fb1",#N/A,FALSE,"Graf(95+96)Fb";"g95_96fb2",#N/A,FALSE,"Graf(95+96)Fb"}</definedName>
    <definedName name="aa" localSheetId="21" hidden="1">{"g95_96m1",#N/A,FALSE,"Graf(95+96)M";"g95_96m2",#N/A,FALSE,"Graf(95+96)M";"g95_96mb1",#N/A,FALSE,"Graf(95+96)Mb";"g95_96mb2",#N/A,FALSE,"Graf(95+96)Mb";"g95_96f1",#N/A,FALSE,"Graf(95+96)F";"g95_96f2",#N/A,FALSE,"Graf(95+96)F";"g95_96fb1",#N/A,FALSE,"Graf(95+96)Fb";"g95_96fb2",#N/A,FALSE,"Graf(95+96)Fb"}</definedName>
    <definedName name="aa" localSheetId="30" hidden="1">{"g95_96m1",#N/A,FALSE,"Graf(95+96)M";"g95_96m2",#N/A,FALSE,"Graf(95+96)M";"g95_96mb1",#N/A,FALSE,"Graf(95+96)Mb";"g95_96mb2",#N/A,FALSE,"Graf(95+96)Mb";"g95_96f1",#N/A,FALSE,"Graf(95+96)F";"g95_96f2",#N/A,FALSE,"Graf(95+96)F";"g95_96fb1",#N/A,FALSE,"Graf(95+96)Fb";"g95_96fb2",#N/A,FALSE,"Graf(95+96)Fb"}</definedName>
    <definedName name="aa" localSheetId="31" hidden="1">{"g95_96m1",#N/A,FALSE,"Graf(95+96)M";"g95_96m2",#N/A,FALSE,"Graf(95+96)M";"g95_96mb1",#N/A,FALSE,"Graf(95+96)Mb";"g95_96mb2",#N/A,FALSE,"Graf(95+96)Mb";"g95_96f1",#N/A,FALSE,"Graf(95+96)F";"g95_96f2",#N/A,FALSE,"Graf(95+96)F";"g95_96fb1",#N/A,FALSE,"Graf(95+96)Fb";"g95_96fb2",#N/A,FALSE,"Graf(95+96)Fb"}</definedName>
    <definedName name="aa" localSheetId="18"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27" hidden="1">'[4]Time series'!#REF!</definedName>
    <definedName name="aaa" localSheetId="30" hidden="1">'[4]Time series'!#REF!</definedName>
    <definedName name="aaa" localSheetId="31" hidden="1">'[4]Time series'!#REF!</definedName>
    <definedName name="aaa" hidden="1">'[4]Time series'!#REF!</definedName>
    <definedName name="aaaaa" localSheetId="27">'[1]Time series'!#REF!</definedName>
    <definedName name="aaaaa">'[1]Time series'!#REF!</definedName>
    <definedName name="ab" localSheetId="27">#REF!</definedName>
    <definedName name="ab" localSheetId="30">#REF!</definedName>
    <definedName name="ab" localSheetId="31">#REF!</definedName>
    <definedName name="ab">#REF!</definedName>
    <definedName name="abcde" localSheetId="27">'[17]B-1.1.1'!#REF!</definedName>
    <definedName name="abcde" localSheetId="30">'[17]B-1.1.1'!#REF!</definedName>
    <definedName name="abcde">'[17]B-1.1.1'!#REF!</definedName>
    <definedName name="adults">'[18]Figure 4.'!$B$81:$E$99</definedName>
    <definedName name="AGE">#REF!</definedName>
    <definedName name="ageliq_reg" localSheetId="19">#REF!</definedName>
    <definedName name="ageliq_reg" localSheetId="20">#REF!</definedName>
    <definedName name="ageliq_reg" localSheetId="21">#REF!</definedName>
    <definedName name="ageliq_reg" localSheetId="27">#REF!</definedName>
    <definedName name="ageliq_reg" localSheetId="30">#REF!</definedName>
    <definedName name="ageliq_reg" localSheetId="31">#REF!</definedName>
    <definedName name="ageliq_reg" localSheetId="18">#REF!</definedName>
    <definedName name="ageliq_reg">#REF!</definedName>
    <definedName name="ageliq_sres" localSheetId="19">#REF!</definedName>
    <definedName name="ageliq_sres" localSheetId="20">#REF!</definedName>
    <definedName name="ageliq_sres" localSheetId="21">#REF!</definedName>
    <definedName name="ageliq_sres" localSheetId="27">#REF!</definedName>
    <definedName name="ageliq_sres" localSheetId="18">#REF!</definedName>
    <definedName name="ageliq_sres">#REF!</definedName>
    <definedName name="ageliq_sres2" localSheetId="27">#REF!</definedName>
    <definedName name="ageliq_sres2">#REF!</definedName>
    <definedName name="agemoy_reg" localSheetId="19">#REF!</definedName>
    <definedName name="agemoy_reg" localSheetId="20">#REF!</definedName>
    <definedName name="agemoy_reg" localSheetId="21">#REF!</definedName>
    <definedName name="agemoy_reg" localSheetId="27">#REF!</definedName>
    <definedName name="agemoy_reg" localSheetId="18">#REF!</definedName>
    <definedName name="agemoy_reg">#REF!</definedName>
    <definedName name="agemoy_reg2" localSheetId="27">#REF!</definedName>
    <definedName name="agemoy_reg2">#REF!</definedName>
    <definedName name="Agirc" localSheetId="19">[19]RecapAGIRCm0m7!$A$9:$AZ$50</definedName>
    <definedName name="Agirc" localSheetId="20">[19]RecapAGIRCm0m7!$A$9:$AZ$50</definedName>
    <definedName name="Agirc" localSheetId="21">[19]RecapAGIRCm0m7!$A$9:$AZ$50</definedName>
    <definedName name="Agirc" localSheetId="30">[19]RecapAGIRCm0m7!$A$9:$AZ$50</definedName>
    <definedName name="Agirc" localSheetId="31">[19]RecapAGIRCm0m7!$A$9:$AZ$50</definedName>
    <definedName name="Agirc" localSheetId="18">[19]RecapAGIRCm0m7!$A$9:$AZ$50</definedName>
    <definedName name="Agirc">[20]RecapAGIRCm0m7!$A$9:$AZ$50</definedName>
    <definedName name="AGIRC_BRUT" localSheetId="27">#REF!</definedName>
    <definedName name="AGIRC_BRUT" localSheetId="30">#REF!</definedName>
    <definedName name="AGIRC_BRUT" localSheetId="31">#REF!</definedName>
    <definedName name="AGIRC_BRUT">#REF!</definedName>
    <definedName name="AGIRC_BRUT_REEL" localSheetId="27">#REF!</definedName>
    <definedName name="AGIRC_BRUT_REEL" localSheetId="31">#REF!</definedName>
    <definedName name="AGIRC_BRUT_REEL">#REF!</definedName>
    <definedName name="AGIRC_NET" localSheetId="27">#REF!</definedName>
    <definedName name="AGIRC_NET" localSheetId="31">#REF!</definedName>
    <definedName name="AGIRC_NET">#REF!</definedName>
    <definedName name="AGIRC_NET_REEL" localSheetId="27">#REF!</definedName>
    <definedName name="AGIRC_NET_REEL">#REF!</definedName>
    <definedName name="AgircArrco" localSheetId="19">[19]RecapRUm0m7!$A$9:$AZ$50</definedName>
    <definedName name="AgircArrco" localSheetId="20">[19]RecapRUm0m7!$A$9:$AZ$50</definedName>
    <definedName name="AgircArrco" localSheetId="21">[19]RecapRUm0m7!$A$9:$AZ$50</definedName>
    <definedName name="AgircArrco" localSheetId="30">[19]RecapRUm0m7!$A$9:$AZ$50</definedName>
    <definedName name="AgircArrco" localSheetId="31">[19]RecapRUm0m7!$A$9:$AZ$50</definedName>
    <definedName name="AgircArrco" localSheetId="18">[19]RecapRUm0m7!$A$9:$AZ$50</definedName>
    <definedName name="AgircArrco">[20]RecapRUm0m7!$A$9:$AZ$50</definedName>
    <definedName name="alt" localSheetId="19">#REF!</definedName>
    <definedName name="alt" localSheetId="20">#REF!</definedName>
    <definedName name="alt" localSheetId="21">#REF!</definedName>
    <definedName name="alt" localSheetId="27">#REF!</definedName>
    <definedName name="alt" localSheetId="30">#REF!</definedName>
    <definedName name="alt" localSheetId="31">#REF!</definedName>
    <definedName name="alt" localSheetId="18">#REF!</definedName>
    <definedName name="alt">#REF!</definedName>
    <definedName name="ancetre" localSheetId="19">#REF!</definedName>
    <definedName name="ancetre" localSheetId="20">#REF!</definedName>
    <definedName name="ancetre" localSheetId="21">#REF!</definedName>
    <definedName name="ancetre" localSheetId="27">#REF!</definedName>
    <definedName name="ancetre" localSheetId="18">#REF!</definedName>
    <definedName name="ancetre">#REF!</definedName>
    <definedName name="ANCETRE_2" localSheetId="19">#REF!</definedName>
    <definedName name="ANCETRE_2" localSheetId="20">#REF!</definedName>
    <definedName name="ANCETRE_2" localSheetId="21">#REF!</definedName>
    <definedName name="ANCETRE_2" localSheetId="27">#REF!</definedName>
    <definedName name="ANCETRE_2" localSheetId="18">#REF!</definedName>
    <definedName name="ANCETRE_2">#REF!</definedName>
    <definedName name="ANCETRE_2009_control" localSheetId="19">#REF!</definedName>
    <definedName name="ANCETRE_2009_control" localSheetId="20">#REF!</definedName>
    <definedName name="ANCETRE_2009_control" localSheetId="21">#REF!</definedName>
    <definedName name="ANCETRE_2009_control" localSheetId="27">#REF!</definedName>
    <definedName name="ANCETRE_2009_control" localSheetId="18">#REF!</definedName>
    <definedName name="ANCETRE_2009_control">#REF!</definedName>
    <definedName name="ANCETRE_2010_control" localSheetId="19">#REF!</definedName>
    <definedName name="ANCETRE_2010_control" localSheetId="20">#REF!</definedName>
    <definedName name="ANCETRE_2010_control" localSheetId="21">#REF!</definedName>
    <definedName name="ANCETRE_2010_control" localSheetId="27">#REF!</definedName>
    <definedName name="ANCETRE_2010_control" localSheetId="18">#REF!</definedName>
    <definedName name="ANCETRE_2010_control">#REF!</definedName>
    <definedName name="ANCETRE_2011" localSheetId="19">#REF!</definedName>
    <definedName name="ANCETRE_2011" localSheetId="20">#REF!</definedName>
    <definedName name="ANCETRE_2011" localSheetId="21">#REF!</definedName>
    <definedName name="ANCETRE_2011" localSheetId="27">#REF!</definedName>
    <definedName name="ANCETRE_2011" localSheetId="18">#REF!</definedName>
    <definedName name="ANCETRE_2011">#REF!</definedName>
    <definedName name="ANCETRE_2011_control" localSheetId="19">#REF!</definedName>
    <definedName name="ANCETRE_2011_control" localSheetId="20">#REF!</definedName>
    <definedName name="ANCETRE_2011_control" localSheetId="21">#REF!</definedName>
    <definedName name="ANCETRE_2011_control" localSheetId="27">#REF!</definedName>
    <definedName name="ANCETRE_2011_control" localSheetId="18">#REF!</definedName>
    <definedName name="ANCETRE_2011_control">#REF!</definedName>
    <definedName name="ANCETRE_2012" localSheetId="19">#REF!</definedName>
    <definedName name="ANCETRE_2012" localSheetId="20">#REF!</definedName>
    <definedName name="ANCETRE_2012" localSheetId="21">#REF!</definedName>
    <definedName name="ANCETRE_2012" localSheetId="27">#REF!</definedName>
    <definedName name="ANCETRE_2012" localSheetId="18">#REF!</definedName>
    <definedName name="ANCETRE_2012">#REF!</definedName>
    <definedName name="ANCETRE_2012_control" localSheetId="19">#REF!</definedName>
    <definedName name="ANCETRE_2012_control" localSheetId="20">#REF!</definedName>
    <definedName name="ANCETRE_2012_control" localSheetId="21">#REF!</definedName>
    <definedName name="ANCETRE_2012_control" localSheetId="27">#REF!</definedName>
    <definedName name="ANCETRE_2012_control" localSheetId="18">#REF!</definedName>
    <definedName name="ANCETRE_2012_control">#REF!</definedName>
    <definedName name="ANCETRE_control" localSheetId="19">#REF!</definedName>
    <definedName name="ANCETRE_control" localSheetId="20">#REF!</definedName>
    <definedName name="ANCETRE_control" localSheetId="21">#REF!</definedName>
    <definedName name="ANCETRE_control" localSheetId="27">#REF!</definedName>
    <definedName name="ANCETRE_control" localSheetId="18">#REF!</definedName>
    <definedName name="ANCETRE_control">#REF!</definedName>
    <definedName name="ancetre_t3_1" localSheetId="19">#REF!</definedName>
    <definedName name="ancetre_t3_1" localSheetId="20">#REF!</definedName>
    <definedName name="ancetre_t3_1" localSheetId="21">#REF!</definedName>
    <definedName name="ancetre_t3_1" localSheetId="27">#REF!</definedName>
    <definedName name="ancetre_t3_1" localSheetId="18">#REF!</definedName>
    <definedName name="ancetre_t3_1">#REF!</definedName>
    <definedName name="ancetre_t3_2" localSheetId="19">#REF!</definedName>
    <definedName name="ancetre_t3_2" localSheetId="20">#REF!</definedName>
    <definedName name="ancetre_t3_2" localSheetId="21">#REF!</definedName>
    <definedName name="ancetre_t3_2" localSheetId="27">#REF!</definedName>
    <definedName name="ancetre_t3_2" localSheetId="18">#REF!</definedName>
    <definedName name="ancetre_t3_2">#REF!</definedName>
    <definedName name="ancetre2" localSheetId="19">#REF!</definedName>
    <definedName name="ancetre2" localSheetId="20">#REF!</definedName>
    <definedName name="ancetre2" localSheetId="21">#REF!</definedName>
    <definedName name="ancetre2" localSheetId="27">#REF!</definedName>
    <definedName name="ancetre2" localSheetId="18">#REF!</definedName>
    <definedName name="ancetre2">#REF!</definedName>
    <definedName name="ANNEE">[21]ACTUEL!$A$10</definedName>
    <definedName name="Année" localSheetId="31">[22]TX!$C$8</definedName>
    <definedName name="Année">[22]TX!$C$8</definedName>
    <definedName name="annéean" localSheetId="19">[23]txcot!#REF!</definedName>
    <definedName name="annéean" localSheetId="20">[23]txcot!#REF!</definedName>
    <definedName name="annéean" localSheetId="21">[23]txcot!#REF!</definedName>
    <definedName name="annéean" localSheetId="27">[23]txcot!#REF!</definedName>
    <definedName name="annéean" localSheetId="30">[23]txcot!#REF!</definedName>
    <definedName name="annéean" localSheetId="31">[23]txcot!#REF!</definedName>
    <definedName name="annéean" localSheetId="18">[23]txcot!#REF!</definedName>
    <definedName name="annéean">[23]txcot!#REF!</definedName>
    <definedName name="AppName">[24]Macro_Param!$A$1</definedName>
    <definedName name="ar" localSheetId="19">#REF!</definedName>
    <definedName name="ar" localSheetId="20">#REF!</definedName>
    <definedName name="ar" localSheetId="21">#REF!</definedName>
    <definedName name="ar" localSheetId="27">#REF!</definedName>
    <definedName name="ar" localSheetId="30">#REF!</definedName>
    <definedName name="ar" localSheetId="31">#REF!</definedName>
    <definedName name="ar" localSheetId="18">#REF!</definedName>
    <definedName name="ar">#REF!</definedName>
    <definedName name="ARM" localSheetId="27">#REF!</definedName>
    <definedName name="ARM">#REF!</definedName>
    <definedName name="Arrco" localSheetId="19">[19]RecapARRCOm0m7!$A$9:$AZ$50</definedName>
    <definedName name="Arrco" localSheetId="20">[19]RecapARRCOm0m7!$A$9:$AZ$50</definedName>
    <definedName name="Arrco" localSheetId="21">[19]RecapARRCOm0m7!$A$9:$AZ$50</definedName>
    <definedName name="Arrco" localSheetId="30">[19]RecapARRCOm0m7!$A$9:$AZ$50</definedName>
    <definedName name="Arrco" localSheetId="31">[19]RecapARRCOm0m7!$A$9:$AZ$50</definedName>
    <definedName name="Arrco" localSheetId="18">[19]RecapARRCOm0m7!$A$9:$AZ$50</definedName>
    <definedName name="Arrco">[20]RecapARRCOm0m7!$A$9:$AZ$50</definedName>
    <definedName name="ARRCO_BRUT" localSheetId="27">#REF!</definedName>
    <definedName name="ARRCO_BRUT" localSheetId="30">#REF!</definedName>
    <definedName name="ARRCO_BRUT" localSheetId="31">#REF!</definedName>
    <definedName name="ARRCO_BRUT">#REF!</definedName>
    <definedName name="ARRCO_BRUT_REEL" localSheetId="27">#REF!</definedName>
    <definedName name="ARRCO_BRUT_REEL" localSheetId="31">#REF!</definedName>
    <definedName name="ARRCO_BRUT_REEL">#REF!</definedName>
    <definedName name="ARRCO_NET" localSheetId="27">#REF!</definedName>
    <definedName name="ARRCO_NET" localSheetId="31">#REF!</definedName>
    <definedName name="ARRCO_NET">#REF!</definedName>
    <definedName name="ARRCO_NET_REEL" localSheetId="27">#REF!</definedName>
    <definedName name="ARRCO_NET_REEL">#REF!</definedName>
    <definedName name="arth" localSheetId="19">#REF!</definedName>
    <definedName name="arth" localSheetId="20">#REF!</definedName>
    <definedName name="arth" localSheetId="21">#REF!</definedName>
    <definedName name="arth" localSheetId="27">#REF!</definedName>
    <definedName name="arth" localSheetId="18">#REF!</definedName>
    <definedName name="arth">#REF!</definedName>
    <definedName name="ASIA_B" localSheetId="27">#REF!</definedName>
    <definedName name="ASIA_B">#REF!</definedName>
    <definedName name="AUS_GR" localSheetId="27">#REF!</definedName>
    <definedName name="AUS_GR">#REF!</definedName>
    <definedName name="Australia">[25]Age!$AR$2:$AX$10</definedName>
    <definedName name="AVAbase_charges" localSheetId="27">#REF!</definedName>
    <definedName name="AVAbase_charges" localSheetId="30">#REF!</definedName>
    <definedName name="AVAbase_charges" localSheetId="31">#REF!</definedName>
    <definedName name="AVAbase_charges">#REF!</definedName>
    <definedName name="AVAbase_chargesdiv" localSheetId="27">#REF!</definedName>
    <definedName name="AVAbase_chargesdiv" localSheetId="31">#REF!</definedName>
    <definedName name="AVAbase_chargesdiv">#REF!</definedName>
    <definedName name="AVAbase_chargesexcep" localSheetId="27">#REF!</definedName>
    <definedName name="AVAbase_chargesexcep" localSheetId="31">#REF!</definedName>
    <definedName name="AVAbase_chargesexcep">#REF!</definedName>
    <definedName name="AVAbase_chargesfi" localSheetId="27">#REF!</definedName>
    <definedName name="AVAbase_chargesfi">#REF!</definedName>
    <definedName name="AVAbase_chargesgestion" localSheetId="27">#REF!</definedName>
    <definedName name="AVAbase_chargesgestion">#REF!</definedName>
    <definedName name="AVAbase_chargestech" localSheetId="27">#REF!</definedName>
    <definedName name="AVAbase_chargestech">#REF!</definedName>
    <definedName name="AVAbase_compens" localSheetId="27">#REF!</definedName>
    <definedName name="AVAbase_compens">#REF!</definedName>
    <definedName name="AVAbase_cotEtat" localSheetId="27">#REF!</definedName>
    <definedName name="AVAbase_cotEtat">#REF!</definedName>
    <definedName name="AVAbase_cotFSV" localSheetId="27">#REF!</definedName>
    <definedName name="AVAbase_cotFSV">#REF!</definedName>
    <definedName name="AVAbase_cotitaf" localSheetId="27">#REF!</definedName>
    <definedName name="AVAbase_cotitaf">#REF!</definedName>
    <definedName name="AVAbase_cotsoc" localSheetId="27">#REF!</definedName>
    <definedName name="AVAbase_cotsoc">#REF!</definedName>
    <definedName name="AVAbase_dd" localSheetId="27">#REF!</definedName>
    <definedName name="AVAbase_dd">#REF!</definedName>
    <definedName name="AVAbase_deptech" localSheetId="27">#REF!</definedName>
    <definedName name="AVAbase_deptech">#REF!</definedName>
    <definedName name="AVAbase_dotprov" localSheetId="27">#REF!</definedName>
    <definedName name="AVAbase_dotprov">#REF!</definedName>
    <definedName name="AVAbase_dp" localSheetId="27">#REF!</definedName>
    <definedName name="AVAbase_dp">#REF!</definedName>
    <definedName name="AVAbase_ITAF" localSheetId="27">#REF!</definedName>
    <definedName name="AVAbase_ITAF">#REF!</definedName>
    <definedName name="AVAbase_prestextra" localSheetId="27">#REF!</definedName>
    <definedName name="AVAbase_prestextra">#REF!</definedName>
    <definedName name="AVAbase_prestFSV" localSheetId="27">#REF!</definedName>
    <definedName name="AVAbase_prestFSV">#REF!</definedName>
    <definedName name="AVAbase_prestlegv" localSheetId="27">#REF!</definedName>
    <definedName name="AVAbase_prestlegv">#REF!</definedName>
    <definedName name="AVAbase_prestsoc" localSheetId="27">#REF!</definedName>
    <definedName name="AVAbase_prestsoc">#REF!</definedName>
    <definedName name="AVAbase_proddiv" localSheetId="27">#REF!</definedName>
    <definedName name="AVAbase_proddiv">#REF!</definedName>
    <definedName name="AVAbase_prodexcep" localSheetId="27">#REF!</definedName>
    <definedName name="AVAbase_prodexcep">#REF!</definedName>
    <definedName name="AVAbase_prodfi" localSheetId="27">#REF!</definedName>
    <definedName name="AVAbase_prodfi">#REF!</definedName>
    <definedName name="AVAbase_prodgestion" localSheetId="27">#REF!</definedName>
    <definedName name="AVAbase_prodgestion">#REF!</definedName>
    <definedName name="AVAbase_prodtech" localSheetId="27">#REF!</definedName>
    <definedName name="AVAbase_prodtech">#REF!</definedName>
    <definedName name="AVAbase_produits" localSheetId="27">#REF!</definedName>
    <definedName name="AVAbase_produits">#REF!</definedName>
    <definedName name="AVAbase_reprisesprov" localSheetId="27">#REF!</definedName>
    <definedName name="AVAbase_reprisesprov">#REF!</definedName>
    <definedName name="AVAbase_resstech" localSheetId="27">#REF!</definedName>
    <definedName name="AVAbase_resstech">#REF!</definedName>
    <definedName name="AVAbase_resultatnet" localSheetId="27">#REF!</definedName>
    <definedName name="AVAbase_resultatnet">#REF!</definedName>
    <definedName name="AVAbase_ST" localSheetId="27">#REF!</definedName>
    <definedName name="AVAbase_ST">#REF!</definedName>
    <definedName name="AVAcomp_charges" localSheetId="27">#REF!</definedName>
    <definedName name="AVAcomp_charges">#REF!</definedName>
    <definedName name="AVAcomp_chargesdiv" localSheetId="27">#REF!</definedName>
    <definedName name="AVAcomp_chargesdiv">#REF!</definedName>
    <definedName name="AVAcomp_chargesexcep" localSheetId="27">#REF!</definedName>
    <definedName name="AVAcomp_chargesexcep">#REF!</definedName>
    <definedName name="AVAcomp_chargesfi" localSheetId="27">#REF!</definedName>
    <definedName name="AVAcomp_chargesfi">#REF!</definedName>
    <definedName name="AVAcomp_chargesgestion" localSheetId="27">#REF!</definedName>
    <definedName name="AVAcomp_chargesgestion">#REF!</definedName>
    <definedName name="AVAcomp_chargestech" localSheetId="27">#REF!</definedName>
    <definedName name="AVAcomp_chargestech">#REF!</definedName>
    <definedName name="AVAcomp_cotEtat" localSheetId="27">#REF!</definedName>
    <definedName name="AVAcomp_cotEtat">#REF!</definedName>
    <definedName name="AVAcomp_cotItaf" localSheetId="27">#REF!</definedName>
    <definedName name="AVAcomp_cotItaf">#REF!</definedName>
    <definedName name="AVAcomp_cotsoc" localSheetId="27">#REF!</definedName>
    <definedName name="AVAcomp_cotsoc">#REF!</definedName>
    <definedName name="AVAcomp_dd" localSheetId="27">#REF!</definedName>
    <definedName name="AVAcomp_dd">#REF!</definedName>
    <definedName name="AVAcomp_deptech" localSheetId="27">#REF!</definedName>
    <definedName name="AVAcomp_deptech">#REF!</definedName>
    <definedName name="AVAcomp_dotprov" localSheetId="27">#REF!</definedName>
    <definedName name="AVAcomp_dotprov">#REF!</definedName>
    <definedName name="AVAcomp_dp" localSheetId="27">#REF!</definedName>
    <definedName name="AVAcomp_dp">#REF!</definedName>
    <definedName name="AVAcomp_prestextra" localSheetId="27">#REF!</definedName>
    <definedName name="AVAcomp_prestextra">#REF!</definedName>
    <definedName name="AVAcomp_prestlegv" localSheetId="27">#REF!</definedName>
    <definedName name="AVAcomp_prestlegv">#REF!</definedName>
    <definedName name="AVAcomp_prestsoc" localSheetId="27">#REF!</definedName>
    <definedName name="AVAcomp_prestsoc">#REF!</definedName>
    <definedName name="AVAcomp_proddiv" localSheetId="27">#REF!</definedName>
    <definedName name="AVAcomp_proddiv">#REF!</definedName>
    <definedName name="AVAcomp_prodexcep" localSheetId="27">#REF!</definedName>
    <definedName name="AVAcomp_prodexcep">#REF!</definedName>
    <definedName name="AVAcomp_prodfi" localSheetId="27">#REF!</definedName>
    <definedName name="AVAcomp_prodfi">#REF!</definedName>
    <definedName name="AVAcomp_prodgestion" localSheetId="27">#REF!</definedName>
    <definedName name="AVAcomp_prodgestion">#REF!</definedName>
    <definedName name="AVAcomp_prodtech" localSheetId="27">#REF!</definedName>
    <definedName name="AVAcomp_prodtech">#REF!</definedName>
    <definedName name="AVAcomp_produits" localSheetId="27">#REF!</definedName>
    <definedName name="AVAcomp_produits">#REF!</definedName>
    <definedName name="AVAcomp_reprisesprov" localSheetId="27">#REF!</definedName>
    <definedName name="AVAcomp_reprisesprov">#REF!</definedName>
    <definedName name="AVAcomp_resstech" localSheetId="27">#REF!</definedName>
    <definedName name="AVAcomp_resstech">#REF!</definedName>
    <definedName name="AVAcomp_resultatnet" localSheetId="27">#REF!</definedName>
    <definedName name="AVAcomp_resultatnet">#REF!</definedName>
    <definedName name="AVAcomp_ST" localSheetId="27">#REF!</definedName>
    <definedName name="AVAcomp_ST">#REF!</definedName>
    <definedName name="AVICbase_charges" localSheetId="27">#REF!</definedName>
    <definedName name="AVICbase_charges">#REF!</definedName>
    <definedName name="AVICbase_chargesdiv" localSheetId="27">#REF!</definedName>
    <definedName name="AVICbase_chargesdiv">#REF!</definedName>
    <definedName name="AVICbase_chargesexcep" localSheetId="27">#REF!</definedName>
    <definedName name="AVICbase_chargesexcep">#REF!</definedName>
    <definedName name="AVICbase_chargesfi" localSheetId="27">#REF!</definedName>
    <definedName name="AVICbase_chargesfi">#REF!</definedName>
    <definedName name="AVICbase_chargesgestion" localSheetId="27">#REF!</definedName>
    <definedName name="AVICbase_chargesgestion">#REF!</definedName>
    <definedName name="AVICbase_chargestech" localSheetId="27">#REF!</definedName>
    <definedName name="AVICbase_chargestech">#REF!</definedName>
    <definedName name="AVICbase_compens" localSheetId="27">#REF!</definedName>
    <definedName name="AVICbase_compens">#REF!</definedName>
    <definedName name="AVICbase_cotEtat" localSheetId="27">#REF!</definedName>
    <definedName name="AVICbase_cotEtat">#REF!</definedName>
    <definedName name="AVICbase_cotFSV" localSheetId="27">#REF!</definedName>
    <definedName name="AVICbase_cotFSV">#REF!</definedName>
    <definedName name="AVICbase_cotitaf" localSheetId="27">#REF!</definedName>
    <definedName name="AVICbase_cotitaf">#REF!</definedName>
    <definedName name="AVICbase_cotsoc" localSheetId="27">#REF!</definedName>
    <definedName name="AVICbase_cotsoc">#REF!</definedName>
    <definedName name="AVICbase_dd" localSheetId="27">#REF!</definedName>
    <definedName name="AVICbase_dd">#REF!</definedName>
    <definedName name="AVICbase_deptech" localSheetId="27">#REF!</definedName>
    <definedName name="AVICbase_deptech">#REF!</definedName>
    <definedName name="AVICbase_dotprov" localSheetId="27">#REF!</definedName>
    <definedName name="AVICbase_dotprov">#REF!</definedName>
    <definedName name="AVICbase_dp" localSheetId="27">#REF!</definedName>
    <definedName name="AVICbase_dp">#REF!</definedName>
    <definedName name="AVICbase_ITAF" localSheetId="27">#REF!</definedName>
    <definedName name="AVICbase_ITAF">#REF!</definedName>
    <definedName name="AVICbase_prestextra" localSheetId="27">#REF!</definedName>
    <definedName name="AVICbase_prestextra">#REF!</definedName>
    <definedName name="AVICbase_prestFSV" localSheetId="27">#REF!</definedName>
    <definedName name="AVICbase_prestFSV">#REF!</definedName>
    <definedName name="AVICbase_prestlegv" localSheetId="27">#REF!</definedName>
    <definedName name="AVICbase_prestlegv">#REF!</definedName>
    <definedName name="AVICbase_prestsoc" localSheetId="27">#REF!</definedName>
    <definedName name="AVICbase_prestsoc">#REF!</definedName>
    <definedName name="AVICbase_proddiv" localSheetId="27">#REF!</definedName>
    <definedName name="AVICbase_proddiv">#REF!</definedName>
    <definedName name="AVICbase_prodexcep" localSheetId="27">#REF!</definedName>
    <definedName name="AVICbase_prodexcep">#REF!</definedName>
    <definedName name="AVICbase_prodfi" localSheetId="27">#REF!</definedName>
    <definedName name="AVICbase_prodfi">#REF!</definedName>
    <definedName name="AVICbase_prodgestion" localSheetId="27">#REF!</definedName>
    <definedName name="AVICbase_prodgestion">#REF!</definedName>
    <definedName name="AVICbase_prodtech" localSheetId="27">#REF!</definedName>
    <definedName name="AVICbase_prodtech">#REF!</definedName>
    <definedName name="AVICbase_produits" localSheetId="27">#REF!</definedName>
    <definedName name="AVICbase_produits">#REF!</definedName>
    <definedName name="AVICbase_reprisesprov" localSheetId="27">#REF!</definedName>
    <definedName name="AVICbase_reprisesprov">#REF!</definedName>
    <definedName name="AVICbase_resstech" localSheetId="27">#REF!</definedName>
    <definedName name="AVICbase_resstech">#REF!</definedName>
    <definedName name="AVICbase_resultatnet" localSheetId="27">#REF!</definedName>
    <definedName name="AVICbase_resultatnet">#REF!</definedName>
    <definedName name="AVICbase_ST" localSheetId="27">#REF!</definedName>
    <definedName name="AVICbase_ST">#REF!</definedName>
    <definedName name="AVICcomp_charges" localSheetId="27">#REF!</definedName>
    <definedName name="AVICcomp_charges">#REF!</definedName>
    <definedName name="AVICcomp_chargesdiv" localSheetId="27">#REF!</definedName>
    <definedName name="AVICcomp_chargesdiv">#REF!</definedName>
    <definedName name="AVICcomp_chargesexcep" localSheetId="27">#REF!</definedName>
    <definedName name="AVICcomp_chargesexcep">#REF!</definedName>
    <definedName name="AVICcomp_chargesfi" localSheetId="27">#REF!</definedName>
    <definedName name="AVICcomp_chargesfi">#REF!</definedName>
    <definedName name="AVICcomp_chargesgestion" localSheetId="27">#REF!</definedName>
    <definedName name="AVICcomp_chargesgestion">#REF!</definedName>
    <definedName name="AVICcomp_chargestech" localSheetId="27">#REF!</definedName>
    <definedName name="AVICcomp_chargestech">#REF!</definedName>
    <definedName name="AVICcomp_cotEtat" localSheetId="27">#REF!</definedName>
    <definedName name="AVICcomp_cotEtat">#REF!</definedName>
    <definedName name="AVICcomp_cotItaf" localSheetId="27">#REF!</definedName>
    <definedName name="AVICcomp_cotItaf">#REF!</definedName>
    <definedName name="AVICcomp_cotsoc" localSheetId="27">#REF!</definedName>
    <definedName name="AVICcomp_cotsoc">#REF!</definedName>
    <definedName name="AVICcomp_dd" localSheetId="27">#REF!</definedName>
    <definedName name="AVICcomp_dd">#REF!</definedName>
    <definedName name="AVICcomp_dotprov" localSheetId="27">#REF!</definedName>
    <definedName name="AVICcomp_dotprov">#REF!</definedName>
    <definedName name="AVICcomp_dp" localSheetId="27">#REF!</definedName>
    <definedName name="AVICcomp_dp">#REF!</definedName>
    <definedName name="AVICcomp_prestextra" localSheetId="27">#REF!</definedName>
    <definedName name="AVICcomp_prestextra">#REF!</definedName>
    <definedName name="AVICcomp_prestlegv" localSheetId="27">#REF!</definedName>
    <definedName name="AVICcomp_prestlegv">#REF!</definedName>
    <definedName name="AVICcomp_prestsoc" localSheetId="27">#REF!</definedName>
    <definedName name="AVICcomp_prestsoc">#REF!</definedName>
    <definedName name="AVICcomp_proddiv" localSheetId="27">#REF!</definedName>
    <definedName name="AVICcomp_proddiv">#REF!</definedName>
    <definedName name="AVICcomp_prodexcep" localSheetId="27">#REF!</definedName>
    <definedName name="AVICcomp_prodexcep">#REF!</definedName>
    <definedName name="AVICcomp_prodfi" localSheetId="27">#REF!</definedName>
    <definedName name="AVICcomp_prodfi">#REF!</definedName>
    <definedName name="AVICcomp_prodgestion" localSheetId="27">#REF!</definedName>
    <definedName name="AVICcomp_prodgestion">#REF!</definedName>
    <definedName name="AVICcomp_prodtech" localSheetId="27">#REF!</definedName>
    <definedName name="AVICcomp_prodtech">#REF!</definedName>
    <definedName name="AVICcomp_produits" localSheetId="27">#REF!</definedName>
    <definedName name="AVICcomp_produits">#REF!</definedName>
    <definedName name="AVICcomp_reprisesprov" localSheetId="27">#REF!</definedName>
    <definedName name="AVICcomp_reprisesprov">#REF!</definedName>
    <definedName name="AVICcomp_resultatnet" localSheetId="27">#REF!</definedName>
    <definedName name="AVICcomp_resultatnet">#REF!</definedName>
    <definedName name="b" localSheetId="19" hidden="1">{"TABL1",#N/A,TRUE,"TABLX";"TABL2",#N/A,TRUE,"TABLX"}</definedName>
    <definedName name="b" localSheetId="20" hidden="1">{"TABL1",#N/A,TRUE,"TABLX";"TABL2",#N/A,TRUE,"TABLX"}</definedName>
    <definedName name="b" localSheetId="21" hidden="1">{"TABL1",#N/A,TRUE,"TABLX";"TABL2",#N/A,TRUE,"TABLX"}</definedName>
    <definedName name="b" localSheetId="30" hidden="1">{"TABL1",#N/A,TRUE,"TABLX";"TABL2",#N/A,TRUE,"TABLX"}</definedName>
    <definedName name="b" localSheetId="31" hidden="1">{"TABL1",#N/A,TRUE,"TABLX";"TABL2",#N/A,TRUE,"TABLX"}</definedName>
    <definedName name="b" localSheetId="18" hidden="1">{"TABL1",#N/A,TRUE,"TABLX";"TABL2",#N/A,TRUE,"TABLX"}</definedName>
    <definedName name="b" hidden="1">{"Page1",#N/A,FALSE,"ARA M&amp;F&amp;T";"Page2",#N/A,FALSE,"ARA M&amp;F&amp;T";"Page3",#N/A,FALSE,"ARA M&amp;F&amp;T"}</definedName>
    <definedName name="b__ANCETRE_2012_control" localSheetId="19">#REF!</definedName>
    <definedName name="b__ANCETRE_2012_control" localSheetId="20">#REF!</definedName>
    <definedName name="b__ANCETRE_2012_control" localSheetId="21">#REF!</definedName>
    <definedName name="b__ANCETRE_2012_control" localSheetId="27">#REF!</definedName>
    <definedName name="b__ANCETRE_2012_control" localSheetId="30">#REF!</definedName>
    <definedName name="b__ANCETRE_2012_control" localSheetId="31">#REF!</definedName>
    <definedName name="b__ANCETRE_2012_control" localSheetId="18">#REF!</definedName>
    <definedName name="b__ANCETRE_2012_control">#REF!</definedName>
    <definedName name="b_eacr" localSheetId="19">#REF!</definedName>
    <definedName name="b_eacr" localSheetId="20">#REF!</definedName>
    <definedName name="b_eacr" localSheetId="21">#REF!</definedName>
    <definedName name="b_eacr" localSheetId="27">#REF!</definedName>
    <definedName name="b_eacr" localSheetId="18">#REF!</definedName>
    <definedName name="b_eacr">#REF!</definedName>
    <definedName name="bande1">[26]ACTUEL!$A$3</definedName>
    <definedName name="bande2">[26]ACTUEL!$L$3</definedName>
    <definedName name="Base_de_datos" localSheetId="19">#REF!</definedName>
    <definedName name="Base_de_datos" localSheetId="20">#REF!</definedName>
    <definedName name="Base_de_datos" localSheetId="21">#REF!</definedName>
    <definedName name="Base_de_datos" localSheetId="27">#REF!</definedName>
    <definedName name="Base_de_datos" localSheetId="30">#REF!</definedName>
    <definedName name="Base_de_datos" localSheetId="31">#REF!</definedName>
    <definedName name="Base_de_datos" localSheetId="18">#REF!</definedName>
    <definedName name="Base_de_datos">#REF!</definedName>
    <definedName name="_xlnm.Database" localSheetId="19">#REF!</definedName>
    <definedName name="_xlnm.Database" localSheetId="20">#REF!</definedName>
    <definedName name="_xlnm.Database" localSheetId="21">#REF!</definedName>
    <definedName name="_xlnm.Database" localSheetId="27">#REF!</definedName>
    <definedName name="_xlnm.Database" localSheetId="18">#REF!</definedName>
    <definedName name="_xlnm.Database">#REF!</definedName>
    <definedName name="base100_80_pxsal">'[27]prix - salaires moyens'!$AG$1:$AM$36</definedName>
    <definedName name="BDF_charges" localSheetId="27">#REF!</definedName>
    <definedName name="BDF_charges" localSheetId="30">#REF!</definedName>
    <definedName name="BDF_charges" localSheetId="31">#REF!</definedName>
    <definedName name="BDF_charges">#REF!</definedName>
    <definedName name="BDF_chargesdiv" localSheetId="27">#REF!</definedName>
    <definedName name="BDF_chargesdiv" localSheetId="31">#REF!</definedName>
    <definedName name="BDF_chargesdiv">#REF!</definedName>
    <definedName name="BDF_chargesexcep" localSheetId="27">#REF!</definedName>
    <definedName name="BDF_chargesexcep" localSheetId="31">#REF!</definedName>
    <definedName name="BDF_chargesexcep">#REF!</definedName>
    <definedName name="BDF_chargesfi" localSheetId="27">#REF!</definedName>
    <definedName name="BDF_chargesfi">#REF!</definedName>
    <definedName name="BDF_chargesgestion" localSheetId="27">#REF!</definedName>
    <definedName name="BDF_chargesgestion">#REF!</definedName>
    <definedName name="BDF_chargestech" localSheetId="27">#REF!</definedName>
    <definedName name="BDF_chargestech">#REF!</definedName>
    <definedName name="BDF_compens" localSheetId="27">#REF!</definedName>
    <definedName name="BDF_compens">#REF!</definedName>
    <definedName name="BDF_cotEtat" localSheetId="27">#REF!</definedName>
    <definedName name="BDF_cotEtat">#REF!</definedName>
    <definedName name="BDF_cotitaf" localSheetId="27">#REF!</definedName>
    <definedName name="BDF_cotitaf">#REF!</definedName>
    <definedName name="BDF_cotsoc" localSheetId="27">#REF!</definedName>
    <definedName name="BDF_cotsoc">#REF!</definedName>
    <definedName name="BDF_dd" localSheetId="27">#REF!</definedName>
    <definedName name="BDF_dd">#REF!</definedName>
    <definedName name="BDF_deptech" localSheetId="27">#REF!</definedName>
    <definedName name="BDF_deptech">#REF!</definedName>
    <definedName name="BDF_dotprov" localSheetId="27">#REF!</definedName>
    <definedName name="BDF_dotprov">#REF!</definedName>
    <definedName name="BDF_dp" localSheetId="27">#REF!</definedName>
    <definedName name="BDF_dp">#REF!</definedName>
    <definedName name="BDF_prestlegi" localSheetId="27">#REF!</definedName>
    <definedName name="BDF_prestlegi">#REF!</definedName>
    <definedName name="BDF_prestlegv" localSheetId="27">#REF!</definedName>
    <definedName name="BDF_prestlegv">#REF!</definedName>
    <definedName name="BDF_prestsoc" localSheetId="27">#REF!</definedName>
    <definedName name="BDF_prestsoc">#REF!</definedName>
    <definedName name="BDF_proddiv" localSheetId="27">#REF!</definedName>
    <definedName name="BDF_proddiv">#REF!</definedName>
    <definedName name="BDF_prodexcep" localSheetId="27">#REF!</definedName>
    <definedName name="BDF_prodexcep">#REF!</definedName>
    <definedName name="BDF_prodfi" localSheetId="27">#REF!</definedName>
    <definedName name="BDF_prodfi">#REF!</definedName>
    <definedName name="BDF_prodgestion" localSheetId="27">#REF!</definedName>
    <definedName name="BDF_prodgestion">#REF!</definedName>
    <definedName name="BDF_prodtech" localSheetId="27">#REF!</definedName>
    <definedName name="BDF_prodtech">#REF!</definedName>
    <definedName name="BDF_produits" localSheetId="27">#REF!</definedName>
    <definedName name="BDF_produits">#REF!</definedName>
    <definedName name="BDF_reprisesprov" localSheetId="27">#REF!</definedName>
    <definedName name="BDF_reprisesprov">#REF!</definedName>
    <definedName name="BDF_resstech" localSheetId="27">#REF!</definedName>
    <definedName name="BDF_resstech">#REF!</definedName>
    <definedName name="BDF_resultatnet" localSheetId="27">#REF!</definedName>
    <definedName name="BDF_resultatnet">#REF!</definedName>
    <definedName name="BDF_ST" localSheetId="27">#REF!</definedName>
    <definedName name="BDF_ST">#REF!</definedName>
    <definedName name="BDF_subveq_ST" localSheetId="27">#REF!</definedName>
    <definedName name="BDF_subveq_ST">#REF!</definedName>
    <definedName name="beacr" localSheetId="19">#REF!</definedName>
    <definedName name="beacr" localSheetId="20">#REF!</definedName>
    <definedName name="beacr" localSheetId="21">#REF!</definedName>
    <definedName name="beacr" localSheetId="27">#REF!</definedName>
    <definedName name="beacr" localSheetId="18">#REF!</definedName>
    <definedName name="beacr">#REF!</definedName>
    <definedName name="BEL">#N/A</definedName>
    <definedName name="bisous" localSheetId="19" hidden="1">{"TABL1",#N/A,TRUE,"TABLX";"TABL2",#N/A,TRUE,"TABLX"}</definedName>
    <definedName name="bisous" localSheetId="20" hidden="1">{"TABL1",#N/A,TRUE,"TABLX";"TABL2",#N/A,TRUE,"TABLX"}</definedName>
    <definedName name="bisous" localSheetId="21" hidden="1">{"TABL1",#N/A,TRUE,"TABLX";"TABL2",#N/A,TRUE,"TABLX"}</definedName>
    <definedName name="bisous" localSheetId="30" hidden="1">{"TABL1",#N/A,TRUE,"TABLX";"TABL2",#N/A,TRUE,"TABLX"}</definedName>
    <definedName name="bisous" localSheetId="31" hidden="1">{"TABL1",#N/A,TRUE,"TABLX";"TABL2",#N/A,TRUE,"TABLX"}</definedName>
    <definedName name="bisous" localSheetId="18" hidden="1">{"TABL1",#N/A,TRUE,"TABLX";"TABL2",#N/A,TRUE,"TABLX"}</definedName>
    <definedName name="bisous" hidden="1">{"TABL1",#N/A,TRUE,"TABLX";"TABL2",#N/A,TRUE,"TABLX"}</definedName>
    <definedName name="blabla" localSheetId="19" hidden="1">{"TABL1",#N/A,TRUE,"TABLX";"TABL2",#N/A,TRUE,"TABLX"}</definedName>
    <definedName name="blabla" localSheetId="20" hidden="1">{"TABL1",#N/A,TRUE,"TABLX";"TABL2",#N/A,TRUE,"TABLX"}</definedName>
    <definedName name="blabla" localSheetId="21" hidden="1">{"TABL1",#N/A,TRUE,"TABLX";"TABL2",#N/A,TRUE,"TABLX"}</definedName>
    <definedName name="blabla" localSheetId="30" hidden="1">{"TABL1",#N/A,TRUE,"TABLX";"TABL2",#N/A,TRUE,"TABLX"}</definedName>
    <definedName name="blabla" localSheetId="31" hidden="1">{"TABL1",#N/A,TRUE,"TABLX";"TABL2",#N/A,TRUE,"TABLX"}</definedName>
    <definedName name="blabla" localSheetId="18" hidden="1">{"TABL1",#N/A,TRUE,"TABLX";"TABL2",#N/A,TRUE,"TABLX"}</definedName>
    <definedName name="blabla" hidden="1">{"TABL1",#N/A,TRUE,"TABLX";"TABL2",#N/A,TRUE,"TABLX"}</definedName>
    <definedName name="blabla2" localSheetId="19" hidden="1">{"TABL1",#N/A,TRUE,"TABLX";"TABL2",#N/A,TRUE,"TABLX"}</definedName>
    <definedName name="blabla2" localSheetId="20" hidden="1">{"TABL1",#N/A,TRUE,"TABLX";"TABL2",#N/A,TRUE,"TABLX"}</definedName>
    <definedName name="blabla2" localSheetId="21" hidden="1">{"TABL1",#N/A,TRUE,"TABLX";"TABL2",#N/A,TRUE,"TABLX"}</definedName>
    <definedName name="blabla2" localSheetId="30" hidden="1">{"TABL1",#N/A,TRUE,"TABLX";"TABL2",#N/A,TRUE,"TABLX"}</definedName>
    <definedName name="blabla2" localSheetId="31" hidden="1">{"TABL1",#N/A,TRUE,"TABLX";"TABL2",#N/A,TRUE,"TABLX"}</definedName>
    <definedName name="blabla2" localSheetId="18" hidden="1">{"TABL1",#N/A,TRUE,"TABLX";"TABL2",#N/A,TRUE,"TABLX"}</definedName>
    <definedName name="blabla2" hidden="1">{"TABL1",#N/A,TRUE,"TABLX";"TABL2",#N/A,TRUE,"TABLX"}</definedName>
    <definedName name="BMASKeyIsInplace">FALSE</definedName>
    <definedName name="BODY" localSheetId="34">'Fig 2.28'!#REF!</definedName>
    <definedName name="BODY" localSheetId="35">'Fig 2.29'!#REF!</definedName>
    <definedName name="BODY" localSheetId="36">'Fig 2.30'!#REF!</definedName>
    <definedName name="BODY" localSheetId="37">'Fig 2.31'!#REF!</definedName>
    <definedName name="BODY480" localSheetId="34">'Fig 2.28'!#REF!</definedName>
    <definedName name="BODY490" localSheetId="35">'Fig 2.29'!#REF!</definedName>
    <definedName name="BODY580" localSheetId="36">'Fig 2.30'!#REF!</definedName>
    <definedName name="BODY580" localSheetId="37">'Fig 2.31'!#REF!</definedName>
    <definedName name="brut_graph2" localSheetId="19">#REF!</definedName>
    <definedName name="brut_graph2" localSheetId="20">#REF!</definedName>
    <definedName name="brut_graph2" localSheetId="21">#REF!</definedName>
    <definedName name="brut_graph2" localSheetId="27">#REF!</definedName>
    <definedName name="brut_graph2" localSheetId="30">#REF!</definedName>
    <definedName name="brut_graph2" localSheetId="31">#REF!</definedName>
    <definedName name="brut_graph2" localSheetId="18">#REF!</definedName>
    <definedName name="brut_graph2">#REF!</definedName>
    <definedName name="brut_mt" localSheetId="19">#REF!</definedName>
    <definedName name="brut_mt" localSheetId="20">#REF!</definedName>
    <definedName name="brut_mt" localSheetId="21">#REF!</definedName>
    <definedName name="brut_mt" localSheetId="27">#REF!</definedName>
    <definedName name="brut_mt" localSheetId="18">#REF!</definedName>
    <definedName name="brut_mt">#REF!</definedName>
    <definedName name="brut_tab1" localSheetId="19">#REF!</definedName>
    <definedName name="brut_tab1" localSheetId="20">#REF!</definedName>
    <definedName name="brut_tab1" localSheetId="21">#REF!</definedName>
    <definedName name="brut_tab1" localSheetId="27">#REF!</definedName>
    <definedName name="brut_tab1" localSheetId="18">#REF!</definedName>
    <definedName name="brut_tab1">#REF!</definedName>
    <definedName name="brut_txplein" localSheetId="19">#REF!</definedName>
    <definedName name="brut_txplein" localSheetId="20">#REF!</definedName>
    <definedName name="brut_txplein" localSheetId="21">#REF!</definedName>
    <definedName name="brut_txplein" localSheetId="27">#REF!</definedName>
    <definedName name="brut_txplein" localSheetId="18">#REF!</definedName>
    <definedName name="brut_txplein">#REF!</definedName>
    <definedName name="C2.1" localSheetId="27">'[28]C-1.2.1-2'!#REF!</definedName>
    <definedName name="C2.1" localSheetId="30">'[28]C-1.2.1-2'!#REF!</definedName>
    <definedName name="C2.1" localSheetId="31">'[28]C-1.2.1-2'!#REF!</definedName>
    <definedName name="C2.1">'[28]C-1.2.1-2'!#REF!</definedName>
    <definedName name="CADRE_BRUT" localSheetId="27">#REF!</definedName>
    <definedName name="CADRE_BRUT" localSheetId="30">#REF!</definedName>
    <definedName name="CADRE_BRUT" localSheetId="31">#REF!</definedName>
    <definedName name="CADRE_BRUT">#REF!</definedName>
    <definedName name="CADRE_NET" localSheetId="27">#REF!</definedName>
    <definedName name="CADRE_NET" localSheetId="31">#REF!</definedName>
    <definedName name="CADRE_NET">#REF!</definedName>
    <definedName name="calcul">'[29]Calcul_B1.1'!$A$1:$L$37</definedName>
    <definedName name="CALCULO_INICIAL_2008" localSheetId="19">#REF!</definedName>
    <definedName name="CALCULO_INICIAL_2008" localSheetId="20">#REF!</definedName>
    <definedName name="CALCULO_INICIAL_2008" localSheetId="21">#REF!</definedName>
    <definedName name="CALCULO_INICIAL_2008" localSheetId="27">#REF!</definedName>
    <definedName name="CALCULO_INICIAL_2008" localSheetId="30">#REF!</definedName>
    <definedName name="CALCULO_INICIAL_2008" localSheetId="31">#REF!</definedName>
    <definedName name="CALCULO_INICIAL_2008" localSheetId="18">#REF!</definedName>
    <definedName name="CALCULO_INICIAL_2008">#REF!</definedName>
    <definedName name="caliper">[30]data_Caliper!$B$4:$BK$8</definedName>
    <definedName name="Canada">[25]Age!$AE$2:$AI$9</definedName>
    <definedName name="CANSSM_charges" localSheetId="27">#REF!</definedName>
    <definedName name="CANSSM_charges" localSheetId="30">#REF!</definedName>
    <definedName name="CANSSM_charges" localSheetId="31">#REF!</definedName>
    <definedName name="CANSSM_charges">#REF!</definedName>
    <definedName name="CANSSM_chargesdiv" localSheetId="27">#REF!</definedName>
    <definedName name="CANSSM_chargesdiv" localSheetId="31">#REF!</definedName>
    <definedName name="CANSSM_chargesdiv">#REF!</definedName>
    <definedName name="CANSSM_chargesexcep" localSheetId="27">#REF!</definedName>
    <definedName name="CANSSM_chargesexcep" localSheetId="31">#REF!</definedName>
    <definedName name="CANSSM_chargesexcep">#REF!</definedName>
    <definedName name="CANSSM_chargesfi" localSheetId="27">#REF!</definedName>
    <definedName name="CANSSM_chargesfi">#REF!</definedName>
    <definedName name="CANSSM_chargesgestion" localSheetId="27">#REF!</definedName>
    <definedName name="CANSSM_chargesgestion">#REF!</definedName>
    <definedName name="CANSSM_chargestech" localSheetId="27">#REF!</definedName>
    <definedName name="CANSSM_chargestech">#REF!</definedName>
    <definedName name="CANSSM_compens" localSheetId="27">#REF!</definedName>
    <definedName name="CANSSM_compens">#REF!</definedName>
    <definedName name="CANSSM_cotitaf" localSheetId="27">#REF!</definedName>
    <definedName name="CANSSM_cotitaf">#REF!</definedName>
    <definedName name="CANSSM_cotsoc" localSheetId="27">#REF!</definedName>
    <definedName name="CANSSM_cotsoc">#REF!</definedName>
    <definedName name="CANSSM_dd" localSheetId="27">#REF!</definedName>
    <definedName name="CANSSM_dd">#REF!</definedName>
    <definedName name="CANSSM_deptech" localSheetId="27">#REF!</definedName>
    <definedName name="CANSSM_deptech">#REF!</definedName>
    <definedName name="CANSSM_dotprov" localSheetId="27">#REF!</definedName>
    <definedName name="CANSSM_dotprov">#REF!</definedName>
    <definedName name="CANSSM_dp" localSheetId="27">#REF!</definedName>
    <definedName name="CANSSM_dp">#REF!</definedName>
    <definedName name="CANSSM_itaf" localSheetId="27">#REF!</definedName>
    <definedName name="CANSSM_itaf">#REF!</definedName>
    <definedName name="CANSSM_prestlegv" localSheetId="27">#REF!</definedName>
    <definedName name="CANSSM_prestlegv">#REF!</definedName>
    <definedName name="CANSSM_prestsoc" localSheetId="27">#REF!</definedName>
    <definedName name="CANSSM_prestsoc">#REF!</definedName>
    <definedName name="CANSSM_proddiv" localSheetId="27">#REF!</definedName>
    <definedName name="CANSSM_proddiv">#REF!</definedName>
    <definedName name="CANSSM_prodexcep" localSheetId="27">#REF!</definedName>
    <definedName name="CANSSM_prodexcep">#REF!</definedName>
    <definedName name="CANSSM_prodfi" localSheetId="27">#REF!</definedName>
    <definedName name="CANSSM_prodfi">#REF!</definedName>
    <definedName name="CANSSM_prodgestion" localSheetId="27">#REF!</definedName>
    <definedName name="CANSSM_prodgestion">#REF!</definedName>
    <definedName name="CANSSM_prodtech" localSheetId="27">#REF!</definedName>
    <definedName name="CANSSM_prodtech">#REF!</definedName>
    <definedName name="CANSSM_produits" localSheetId="27">#REF!</definedName>
    <definedName name="CANSSM_produits">#REF!</definedName>
    <definedName name="CANSSM_reprisesprov" localSheetId="27">#REF!</definedName>
    <definedName name="CANSSM_reprisesprov">#REF!</definedName>
    <definedName name="CANSSM_resstech" localSheetId="27">#REF!</definedName>
    <definedName name="CANSSM_resstech">#REF!</definedName>
    <definedName name="CANSSM_resultatnet" localSheetId="27">#REF!</definedName>
    <definedName name="CANSSM_resultatnet">#REF!</definedName>
    <definedName name="CANSSM_ST" localSheetId="27">#REF!</definedName>
    <definedName name="CANSSM_ST">#REF!</definedName>
    <definedName name="CANSSM_subveq_ST" localSheetId="27">#REF!</definedName>
    <definedName name="CANSSM_subveq_ST">#REF!</definedName>
    <definedName name="carrières_longues">[31]Macro1!$B$35:$C$35</definedName>
    <definedName name="carrières_longues_F_M">[32]Macro1!$B$206:$C$206</definedName>
    <definedName name="carrières_longues_F_P">[32]Macro1!$B$181:$C$181</definedName>
    <definedName name="carrières_longues_H_M">[32]Macro1!$B$121:$C$121</definedName>
    <definedName name="carrières_longues_H_P">[32]Macro1!$B$96:$C$96</definedName>
    <definedName name="cb" localSheetId="19">#REF!</definedName>
    <definedName name="cb" localSheetId="20">#REF!</definedName>
    <definedName name="cb" localSheetId="21">#REF!</definedName>
    <definedName name="cb" localSheetId="27">#REF!</definedName>
    <definedName name="cb" localSheetId="30">#REF!</definedName>
    <definedName name="cb" localSheetId="31">#REF!</definedName>
    <definedName name="cb" localSheetId="18">#REF!</definedName>
    <definedName name="cb">#REF!</definedName>
    <definedName name="cc" localSheetId="19">#REF!</definedName>
    <definedName name="cc" localSheetId="20">#REF!</definedName>
    <definedName name="cc" localSheetId="21">#REF!</definedName>
    <definedName name="cc" localSheetId="27">#REF!</definedName>
    <definedName name="cc" localSheetId="18">#REF!</definedName>
    <definedName name="cc">#REF!</definedName>
    <definedName name="CC_10" localSheetId="19">#REF!</definedName>
    <definedName name="CC_10" localSheetId="20">#REF!</definedName>
    <definedName name="CC_10" localSheetId="21">#REF!</definedName>
    <definedName name="CC_10" localSheetId="27">#REF!</definedName>
    <definedName name="CC_10" localSheetId="18">#REF!</definedName>
    <definedName name="CC_10">#REF!</definedName>
    <definedName name="cc_10_2" localSheetId="19">#REF!</definedName>
    <definedName name="cc_10_2" localSheetId="20">#REF!</definedName>
    <definedName name="cc_10_2" localSheetId="21">#REF!</definedName>
    <definedName name="cc_10_2" localSheetId="27">#REF!</definedName>
    <definedName name="cc_10_2" localSheetId="18">#REF!</definedName>
    <definedName name="cc_10_2">#REF!</definedName>
    <definedName name="CEEUR_GR" localSheetId="27">#REF!</definedName>
    <definedName name="CEEUR_GR">#REF!</definedName>
    <definedName name="Cent" localSheetId="31">'[33]PF  PIB'!$A$4</definedName>
    <definedName name="Cent">'[33]PF  PIB'!$A$4</definedName>
    <definedName name="CHO_INAC_FLUX_ECHANT" localSheetId="19">#REF!</definedName>
    <definedName name="CHO_INAC_FLUX_ECHANT" localSheetId="20">#REF!</definedName>
    <definedName name="CHO_INAC_FLUX_ECHANT" localSheetId="21">#REF!</definedName>
    <definedName name="CHO_INAC_FLUX_ECHANT" localSheetId="27">#REF!</definedName>
    <definedName name="CHO_INAC_FLUX_ECHANT" localSheetId="30">#REF!</definedName>
    <definedName name="CHO_INAC_FLUX_ECHANT" localSheetId="31">#REF!</definedName>
    <definedName name="CHO_INAC_FLUX_ECHANT" localSheetId="18">#REF!</definedName>
    <definedName name="CHO_INAC_FLUX_ECHANT">#REF!</definedName>
    <definedName name="Classification">'[34]F.3 Classification (action)'!$J$3:$M$44</definedName>
    <definedName name="ClassTable">'[34]F.3 Classification (action)'!$I$3:$I$54</definedName>
    <definedName name="cm" localSheetId="19">#REF!</definedName>
    <definedName name="cm" localSheetId="20">#REF!</definedName>
    <definedName name="cm" localSheetId="21">#REF!</definedName>
    <definedName name="cm" localSheetId="27">#REF!</definedName>
    <definedName name="cm" localSheetId="30">#REF!</definedName>
    <definedName name="cm" localSheetId="31">#REF!</definedName>
    <definedName name="cm" localSheetId="18">#REF!</definedName>
    <definedName name="cm">#REF!</definedName>
    <definedName name="CNAV_BRUT" localSheetId="27">#REF!</definedName>
    <definedName name="CNAV_BRUT">#REF!</definedName>
    <definedName name="CNAV_BRUT_REEL" localSheetId="27">#REF!</definedName>
    <definedName name="CNAV_BRUT_REEL">#REF!</definedName>
    <definedName name="CNAV_NET" localSheetId="27">#REF!</definedName>
    <definedName name="CNAV_NET">#REF!</definedName>
    <definedName name="CNAV_NET_REEL" localSheetId="27">#REF!</definedName>
    <definedName name="CNAV_NET_REEL">#REF!</definedName>
    <definedName name="CNAVPL_charges" localSheetId="27">#REF!</definedName>
    <definedName name="CNAVPL_charges">#REF!</definedName>
    <definedName name="CNAVPL_chargesdiv" localSheetId="27">#REF!</definedName>
    <definedName name="CNAVPL_chargesdiv">#REF!</definedName>
    <definedName name="CNAVPL_chargesexcep" localSheetId="27">#REF!</definedName>
    <definedName name="CNAVPL_chargesexcep">#REF!</definedName>
    <definedName name="CNAVPL_chargesfi" localSheetId="27">#REF!</definedName>
    <definedName name="CNAVPL_chargesfi">#REF!</definedName>
    <definedName name="CNAVPL_chargesgestion" localSheetId="27">#REF!</definedName>
    <definedName name="CNAVPL_chargesgestion">#REF!</definedName>
    <definedName name="CNAVPL_chargestech" localSheetId="27">#REF!</definedName>
    <definedName name="CNAVPL_chargestech">#REF!</definedName>
    <definedName name="CNAVPL_compens" localSheetId="27">#REF!</definedName>
    <definedName name="CNAVPL_compens">#REF!</definedName>
    <definedName name="CNAVPL_cotEtat" localSheetId="27">#REF!</definedName>
    <definedName name="CNAVPL_cotEtat">#REF!</definedName>
    <definedName name="CNAVPL_cotitaf" localSheetId="27">#REF!</definedName>
    <definedName name="CNAVPL_cotitaf">#REF!</definedName>
    <definedName name="CNAVPL_cotsoc" localSheetId="27">#REF!</definedName>
    <definedName name="CNAVPL_cotsoc">#REF!</definedName>
    <definedName name="CNAVPL_dd" localSheetId="27">#REF!</definedName>
    <definedName name="CNAVPL_dd">#REF!</definedName>
    <definedName name="CNAVPL_deptech" localSheetId="27">#REF!</definedName>
    <definedName name="CNAVPL_deptech">#REF!</definedName>
    <definedName name="CNAVPL_dotprov" localSheetId="27">#REF!</definedName>
    <definedName name="CNAVPL_dotprov">#REF!</definedName>
    <definedName name="CNAVPL_dp" localSheetId="27">#REF!</definedName>
    <definedName name="CNAVPL_dp">#REF!</definedName>
    <definedName name="CNAVPL_prestextra" localSheetId="27">#REF!</definedName>
    <definedName name="CNAVPL_prestextra">#REF!</definedName>
    <definedName name="CNAVPL_prestlegv" localSheetId="27">#REF!</definedName>
    <definedName name="CNAVPL_prestlegv">#REF!</definedName>
    <definedName name="CNAVPL_prestsoc" localSheetId="27">#REF!</definedName>
    <definedName name="CNAVPL_prestsoc">#REF!</definedName>
    <definedName name="CNAVPL_proddiv" localSheetId="27">#REF!</definedName>
    <definedName name="CNAVPL_proddiv">#REF!</definedName>
    <definedName name="CNAVPL_prodexcep" localSheetId="27">#REF!</definedName>
    <definedName name="CNAVPL_prodexcep">#REF!</definedName>
    <definedName name="CNAVPL_prodfi" localSheetId="27">#REF!</definedName>
    <definedName name="CNAVPL_prodfi">#REF!</definedName>
    <definedName name="CNAVPL_prodgestion" localSheetId="27">#REF!</definedName>
    <definedName name="CNAVPL_prodgestion">#REF!</definedName>
    <definedName name="CNAVPL_prodtech" localSheetId="27">#REF!</definedName>
    <definedName name="CNAVPL_prodtech">#REF!</definedName>
    <definedName name="CNAVPL_produits" localSheetId="27">#REF!</definedName>
    <definedName name="CNAVPL_produits">#REF!</definedName>
    <definedName name="CNAVPL_reprisesprov" localSheetId="27">#REF!</definedName>
    <definedName name="CNAVPL_reprisesprov">#REF!</definedName>
    <definedName name="CNAVPL_resstech" localSheetId="27">#REF!</definedName>
    <definedName name="CNAVPL_resstech">#REF!</definedName>
    <definedName name="CNAVPL_resultatnet" localSheetId="27">#REF!</definedName>
    <definedName name="CNAVPL_resultatnet">#REF!</definedName>
    <definedName name="CNAVPL_ST" localSheetId="27">#REF!</definedName>
    <definedName name="CNAVPL_ST">#REF!</definedName>
    <definedName name="CNAVPLcomp_charges" localSheetId="27">#REF!</definedName>
    <definedName name="CNAVPLcomp_charges">#REF!</definedName>
    <definedName name="CNAVPLcomp_chargesdiv" localSheetId="27">#REF!</definedName>
    <definedName name="CNAVPLcomp_chargesdiv">#REF!</definedName>
    <definedName name="CNAVPLcomp_chargesexcep" localSheetId="27">#REF!</definedName>
    <definedName name="CNAVPLcomp_chargesexcep">#REF!</definedName>
    <definedName name="CNAVPLcomp_chargesfi" localSheetId="27">#REF!</definedName>
    <definedName name="CNAVPLcomp_chargesfi">#REF!</definedName>
    <definedName name="CNAVPLcomp_chargesgestion" localSheetId="27">#REF!</definedName>
    <definedName name="CNAVPLcomp_chargesgestion">#REF!</definedName>
    <definedName name="CNAVPLcomp_chargestech" localSheetId="27">#REF!</definedName>
    <definedName name="CNAVPLcomp_chargestech">#REF!</definedName>
    <definedName name="CNAVPLcomp_cotEtat" localSheetId="27">#REF!</definedName>
    <definedName name="CNAVPLcomp_cotEtat">#REF!</definedName>
    <definedName name="CNAVPLcomp_cotItaf" localSheetId="27">#REF!</definedName>
    <definedName name="CNAVPLcomp_cotItaf">#REF!</definedName>
    <definedName name="CNAVPLcomp_cotsoc" localSheetId="27">#REF!</definedName>
    <definedName name="CNAVPLcomp_cotsoc">#REF!</definedName>
    <definedName name="CNAVPLcomp_dd" localSheetId="27">#REF!</definedName>
    <definedName name="CNAVPLcomp_dd">#REF!</definedName>
    <definedName name="CNAVPLcomp_deptech" localSheetId="27">#REF!</definedName>
    <definedName name="CNAVPLcomp_deptech">#REF!</definedName>
    <definedName name="CNAVPLcomp_dotprov" localSheetId="27">#REF!</definedName>
    <definedName name="CNAVPLcomp_dotprov">#REF!</definedName>
    <definedName name="CNAVPLcomp_dp" localSheetId="27">#REF!</definedName>
    <definedName name="CNAVPLcomp_dp">#REF!</definedName>
    <definedName name="CNAVPLcomp_prestextra" localSheetId="27">#REF!</definedName>
    <definedName name="CNAVPLcomp_prestextra">#REF!</definedName>
    <definedName name="CNAVPLcomp_prestlegv" localSheetId="27">#REF!</definedName>
    <definedName name="CNAVPLcomp_prestlegv">#REF!</definedName>
    <definedName name="CNAVPLcomp_prestsoc" localSheetId="27">#REF!</definedName>
    <definedName name="CNAVPLcomp_prestsoc">#REF!</definedName>
    <definedName name="CNAVPLcomp_proddiv" localSheetId="27">#REF!</definedName>
    <definedName name="CNAVPLcomp_proddiv">#REF!</definedName>
    <definedName name="CNAVPLcomp_prodexcep" localSheetId="27">#REF!</definedName>
    <definedName name="CNAVPLcomp_prodexcep">#REF!</definedName>
    <definedName name="CNAVPLcomp_prodfi" localSheetId="27">#REF!</definedName>
    <definedName name="CNAVPLcomp_prodfi">#REF!</definedName>
    <definedName name="CNAVPLcomp_prodgestion" localSheetId="27">#REF!</definedName>
    <definedName name="CNAVPLcomp_prodgestion">#REF!</definedName>
    <definedName name="CNAVPLcomp_prodtech" localSheetId="27">#REF!</definedName>
    <definedName name="CNAVPLcomp_prodtech">#REF!</definedName>
    <definedName name="CNAVPLcomp_produits" localSheetId="27">#REF!</definedName>
    <definedName name="CNAVPLcomp_produits">#REF!</definedName>
    <definedName name="CNAVPLcomp_reprisesprov" localSheetId="27">#REF!</definedName>
    <definedName name="CNAVPLcomp_reprisesprov">#REF!</definedName>
    <definedName name="CNAVPLcomp_resstech" localSheetId="27">#REF!</definedName>
    <definedName name="CNAVPLcomp_resstech">#REF!</definedName>
    <definedName name="CNAVPLcomp_resultatnet" localSheetId="27">#REF!</definedName>
    <definedName name="CNAVPLcomp_resultatnet">#REF!</definedName>
    <definedName name="CNAVPLcomp_ST" localSheetId="27">#REF!</definedName>
    <definedName name="CNAVPLcomp_ST">#REF!</definedName>
    <definedName name="CNBF_charges" localSheetId="27">#REF!</definedName>
    <definedName name="CNBF_charges">#REF!</definedName>
    <definedName name="CNBF_chargesdiv" localSheetId="27">#REF!</definedName>
    <definedName name="CNBF_chargesdiv">#REF!</definedName>
    <definedName name="CNBF_chargesexcep" localSheetId="27">#REF!</definedName>
    <definedName name="CNBF_chargesexcep">#REF!</definedName>
    <definedName name="CNBF_chargesfi" localSheetId="27">#REF!</definedName>
    <definedName name="CNBF_chargesfi">#REF!</definedName>
    <definedName name="CNBF_chargesgestion" localSheetId="27">#REF!</definedName>
    <definedName name="CNBF_chargesgestion">#REF!</definedName>
    <definedName name="CNBF_chargestech" localSheetId="27">#REF!</definedName>
    <definedName name="CNBF_chargestech">#REF!</definedName>
    <definedName name="CNBF_compens" localSheetId="27">#REF!</definedName>
    <definedName name="CNBF_compens">#REF!</definedName>
    <definedName name="CNBF_cotItaf" localSheetId="27">#REF!</definedName>
    <definedName name="CNBF_cotItaf">#REF!</definedName>
    <definedName name="CNBF_cotsoc" localSheetId="27">#REF!</definedName>
    <definedName name="CNBF_cotsoc">#REF!</definedName>
    <definedName name="CNBF_dd" localSheetId="27">#REF!</definedName>
    <definedName name="CNBF_dd">#REF!</definedName>
    <definedName name="CNBF_deptech" localSheetId="27">#REF!</definedName>
    <definedName name="CNBF_deptech">#REF!</definedName>
    <definedName name="CNBF_dotprov" localSheetId="27">#REF!</definedName>
    <definedName name="CNBF_dotprov">#REF!</definedName>
    <definedName name="CNBF_dp" localSheetId="27">#REF!</definedName>
    <definedName name="CNBF_dp">#REF!</definedName>
    <definedName name="CNBF_Itaf" localSheetId="27">#REF!</definedName>
    <definedName name="CNBF_Itaf">#REF!</definedName>
    <definedName name="CNBF_prestlegv" localSheetId="27">#REF!</definedName>
    <definedName name="CNBF_prestlegv">#REF!</definedName>
    <definedName name="CNBF_prestsoc" localSheetId="27">#REF!</definedName>
    <definedName name="CNBF_prestsoc">#REF!</definedName>
    <definedName name="CNBF_proddiv" localSheetId="27">#REF!</definedName>
    <definedName name="CNBF_proddiv">#REF!</definedName>
    <definedName name="CNBF_prodexcep" localSheetId="27">#REF!</definedName>
    <definedName name="CNBF_prodexcep">#REF!</definedName>
    <definedName name="CNBF_prodfi" localSheetId="27">#REF!</definedName>
    <definedName name="CNBF_prodfi">#REF!</definedName>
    <definedName name="CNBF_prodgestion" localSheetId="27">#REF!</definedName>
    <definedName name="CNBF_prodgestion">#REF!</definedName>
    <definedName name="CNBF_prodtech" localSheetId="27">#REF!</definedName>
    <definedName name="CNBF_prodtech">#REF!</definedName>
    <definedName name="CNBF_produits" localSheetId="27">#REF!</definedName>
    <definedName name="CNBF_produits">#REF!</definedName>
    <definedName name="CNBF_reprisesprov" localSheetId="27">#REF!</definedName>
    <definedName name="CNBF_reprisesprov">#REF!</definedName>
    <definedName name="CNBF_resstech" localSheetId="27">#REF!</definedName>
    <definedName name="CNBF_resstech">#REF!</definedName>
    <definedName name="CNBF_resultatnet" localSheetId="27">#REF!</definedName>
    <definedName name="CNBF_resultatnet">#REF!</definedName>
    <definedName name="CNBF_ST" localSheetId="27">#REF!</definedName>
    <definedName name="CNBF_ST">#REF!</definedName>
    <definedName name="CNBFcomp_charges" localSheetId="27">#REF!</definedName>
    <definedName name="CNBFcomp_charges">#REF!</definedName>
    <definedName name="CNBFcomp_chargesdiv" localSheetId="27">#REF!</definedName>
    <definedName name="CNBFcomp_chargesdiv">#REF!</definedName>
    <definedName name="CNBFcomp_chargesexcep" localSheetId="27">#REF!</definedName>
    <definedName name="CNBFcomp_chargesexcep">#REF!</definedName>
    <definedName name="CNBFcomp_chargesfi" localSheetId="27">#REF!</definedName>
    <definedName name="CNBFcomp_chargesfi">#REF!</definedName>
    <definedName name="CNBFcomp_chargesgestion" localSheetId="27">#REF!</definedName>
    <definedName name="CNBFcomp_chargesgestion">#REF!</definedName>
    <definedName name="CNBFcomp_chargestech" localSheetId="27">#REF!</definedName>
    <definedName name="CNBFcomp_chargestech">#REF!</definedName>
    <definedName name="CNBFcomp_cotitaf" localSheetId="27">#REF!</definedName>
    <definedName name="CNBFcomp_cotitaf">#REF!</definedName>
    <definedName name="CNBFcomp_cotsoc" localSheetId="27">#REF!</definedName>
    <definedName name="CNBFcomp_cotsoc">#REF!</definedName>
    <definedName name="CNBFcomp_dd" localSheetId="27">#REF!</definedName>
    <definedName name="CNBFcomp_dd">#REF!</definedName>
    <definedName name="CNBFcomp_deptech" localSheetId="27">#REF!</definedName>
    <definedName name="CNBFcomp_deptech">#REF!</definedName>
    <definedName name="CNBFcomp_dotprov" localSheetId="27">#REF!</definedName>
    <definedName name="CNBFcomp_dotprov">#REF!</definedName>
    <definedName name="CNBFcomp_dp" localSheetId="27">#REF!</definedName>
    <definedName name="CNBFcomp_dp">#REF!</definedName>
    <definedName name="CNBFcomp_prestlegv" localSheetId="27">#REF!</definedName>
    <definedName name="CNBFcomp_prestlegv">#REF!</definedName>
    <definedName name="CNBFcomp_prestsoc" localSheetId="27">#REF!</definedName>
    <definedName name="CNBFcomp_prestsoc">#REF!</definedName>
    <definedName name="CNBFcomp_prodexcep" localSheetId="27">#REF!</definedName>
    <definedName name="CNBFcomp_prodexcep">#REF!</definedName>
    <definedName name="CNBFcomp_prodfi" localSheetId="27">#REF!</definedName>
    <definedName name="CNBFcomp_prodfi">#REF!</definedName>
    <definedName name="CNBFcomp_prodgestion" localSheetId="27">#REF!</definedName>
    <definedName name="CNBFcomp_prodgestion">#REF!</definedName>
    <definedName name="CNBFcomp_produits" localSheetId="27">#REF!</definedName>
    <definedName name="CNBFcomp_produits">#REF!</definedName>
    <definedName name="CNBFcomp_reprisesprov" localSheetId="27">#REF!</definedName>
    <definedName name="CNBFcomp_reprisesprov">#REF!</definedName>
    <definedName name="CNBFcomp_resstech" localSheetId="27">#REF!</definedName>
    <definedName name="CNBFcomp_resstech">#REF!</definedName>
    <definedName name="CNBFcomp_resultatnet" localSheetId="27">#REF!</definedName>
    <definedName name="CNBFcomp_resultatnet">#REF!</definedName>
    <definedName name="CNBFcomp_ST" localSheetId="27">#REF!</definedName>
    <definedName name="CNBFcomp_ST">#REF!</definedName>
    <definedName name="CNIEG_charges" localSheetId="27">#REF!</definedName>
    <definedName name="CNIEG_charges">#REF!</definedName>
    <definedName name="CNIEG_chargesdiv" localSheetId="27">#REF!</definedName>
    <definedName name="CNIEG_chargesdiv">#REF!</definedName>
    <definedName name="CNIEG_chargesexcep" localSheetId="27">#REF!</definedName>
    <definedName name="CNIEG_chargesexcep">#REF!</definedName>
    <definedName name="CNIEG_chargesfi" localSheetId="27">#REF!</definedName>
    <definedName name="CNIEG_chargesfi">#REF!</definedName>
    <definedName name="CNIEG_chargesgestion" localSheetId="27">#REF!</definedName>
    <definedName name="CNIEG_chargesgestion">#REF!</definedName>
    <definedName name="CNIEG_chargestech" localSheetId="27">#REF!</definedName>
    <definedName name="CNIEG_chargestech">#REF!</definedName>
    <definedName name="CNIEG_compens" localSheetId="27">#REF!</definedName>
    <definedName name="CNIEG_compens">#REF!</definedName>
    <definedName name="CNIEG_cotitaf" localSheetId="27">#REF!</definedName>
    <definedName name="CNIEG_cotitaf">#REF!</definedName>
    <definedName name="CNIEG_cotsoc" localSheetId="27">#REF!</definedName>
    <definedName name="CNIEG_cotsoc">#REF!</definedName>
    <definedName name="CNIEG_dd" localSheetId="27">#REF!</definedName>
    <definedName name="CNIEG_dd">#REF!</definedName>
    <definedName name="CNIEG_deptech" localSheetId="27">#REF!</definedName>
    <definedName name="CNIEG_deptech">#REF!</definedName>
    <definedName name="CNIEG_dotprov" localSheetId="27">#REF!</definedName>
    <definedName name="CNIEG_dotprov">#REF!</definedName>
    <definedName name="CNIEG_dp" localSheetId="27">#REF!</definedName>
    <definedName name="CNIEG_dp">#REF!</definedName>
    <definedName name="CNIEG_pchargprest" localSheetId="27">#REF!</definedName>
    <definedName name="CNIEG_pchargprest">#REF!</definedName>
    <definedName name="CNIEG_prestextra" localSheetId="27">#REF!</definedName>
    <definedName name="CNIEG_prestextra">#REF!</definedName>
    <definedName name="CNIEG_prestlegv" localSheetId="27">#REF!</definedName>
    <definedName name="CNIEG_prestlegv">#REF!</definedName>
    <definedName name="CNIEG_prestsoc" localSheetId="27">#REF!</definedName>
    <definedName name="CNIEG_prestsoc">#REF!</definedName>
    <definedName name="CNIEG_proddiv" localSheetId="27">#REF!</definedName>
    <definedName name="CNIEG_proddiv">#REF!</definedName>
    <definedName name="CNIEG_prodexcep" localSheetId="27">#REF!</definedName>
    <definedName name="CNIEG_prodexcep">#REF!</definedName>
    <definedName name="CNIEG_prodfi" localSheetId="27">#REF!</definedName>
    <definedName name="CNIEG_prodfi">#REF!</definedName>
    <definedName name="CNIEG_prodgestion" localSheetId="27">#REF!</definedName>
    <definedName name="CNIEG_prodgestion">#REF!</definedName>
    <definedName name="CNIEG_prodtech" localSheetId="27">#REF!</definedName>
    <definedName name="CNIEG_prodtech">#REF!</definedName>
    <definedName name="CNIEG_produits" localSheetId="27">#REF!</definedName>
    <definedName name="CNIEG_produits">#REF!</definedName>
    <definedName name="CNIEG_reprisesprov" localSheetId="27">#REF!</definedName>
    <definedName name="CNIEG_reprisesprov">#REF!</definedName>
    <definedName name="CNIEG_resstech" localSheetId="27">#REF!</definedName>
    <definedName name="CNIEG_resstech">#REF!</definedName>
    <definedName name="CNIEG_resultatnet" localSheetId="27">#REF!</definedName>
    <definedName name="CNIEG_resultatnet">#REF!</definedName>
    <definedName name="CNIEG_ST" localSheetId="27">#REF!</definedName>
    <definedName name="CNIEG_ST">#REF!</definedName>
    <definedName name="CNRACL_charges" localSheetId="27">#REF!</definedName>
    <definedName name="CNRACL_charges">#REF!</definedName>
    <definedName name="CNRACL_chargesdiv" localSheetId="27">#REF!</definedName>
    <definedName name="CNRACL_chargesdiv">#REF!</definedName>
    <definedName name="CNRACL_chargesexcep" localSheetId="27">#REF!</definedName>
    <definedName name="CNRACL_chargesexcep">#REF!</definedName>
    <definedName name="CNRACL_chargesfi" localSheetId="27">#REF!</definedName>
    <definedName name="CNRACL_chargesfi">#REF!</definedName>
    <definedName name="CNRACL_chargesgestion" localSheetId="27">#REF!</definedName>
    <definedName name="CNRACL_chargesgestion">#REF!</definedName>
    <definedName name="CNRACL_chargestech" localSheetId="27">#REF!</definedName>
    <definedName name="CNRACL_chargestech">#REF!</definedName>
    <definedName name="CNRACL_compens" localSheetId="27">#REF!</definedName>
    <definedName name="CNRACL_compens">#REF!</definedName>
    <definedName name="CNRACL_cotitaf" localSheetId="27">#REF!</definedName>
    <definedName name="CNRACL_cotitaf">#REF!</definedName>
    <definedName name="CNRACL_cotsoc" localSheetId="27">#REF!</definedName>
    <definedName name="CNRACL_cotsoc">#REF!</definedName>
    <definedName name="CNRACL_dd" localSheetId="27">#REF!</definedName>
    <definedName name="CNRACL_dd">#REF!</definedName>
    <definedName name="CNRACL_deptech" localSheetId="27">#REF!</definedName>
    <definedName name="CNRACL_deptech">#REF!</definedName>
    <definedName name="CNRACL_dotprov" localSheetId="27">#REF!</definedName>
    <definedName name="CNRACL_dotprov">#REF!</definedName>
    <definedName name="CNRACL_dp" localSheetId="27">#REF!</definedName>
    <definedName name="CNRACL_dp">#REF!</definedName>
    <definedName name="CNRACL_ITAF" localSheetId="27">#REF!</definedName>
    <definedName name="CNRACL_ITAF">#REF!</definedName>
    <definedName name="CNRACL_prestextra" localSheetId="27">#REF!</definedName>
    <definedName name="CNRACL_prestextra">#REF!</definedName>
    <definedName name="CNRACL_prestleg" localSheetId="27">#REF!</definedName>
    <definedName name="CNRACL_prestleg">#REF!</definedName>
    <definedName name="CNRACL_prestlegi" localSheetId="27">#REF!</definedName>
    <definedName name="CNRACL_prestlegi">#REF!</definedName>
    <definedName name="CNRACL_prestlegv" localSheetId="27">#REF!</definedName>
    <definedName name="CNRACL_prestlegv">#REF!</definedName>
    <definedName name="CNRACL_prestsoc" localSheetId="27">#REF!</definedName>
    <definedName name="CNRACL_prestsoc">#REF!</definedName>
    <definedName name="CNRACL_proddiv" localSheetId="27">#REF!</definedName>
    <definedName name="CNRACL_proddiv">#REF!</definedName>
    <definedName name="CNRACL_prodexcep" localSheetId="27">#REF!</definedName>
    <definedName name="CNRACL_prodexcep">#REF!</definedName>
    <definedName name="CNRACL_prodfi" localSheetId="27">#REF!</definedName>
    <definedName name="CNRACL_prodfi">#REF!</definedName>
    <definedName name="CNRACL_prodgestion" localSheetId="27">#REF!</definedName>
    <definedName name="CNRACL_prodgestion">#REF!</definedName>
    <definedName name="CNRACL_prodtech" localSheetId="27">#REF!</definedName>
    <definedName name="CNRACL_prodtech">#REF!</definedName>
    <definedName name="CNRACL_produits" localSheetId="27">#REF!</definedName>
    <definedName name="CNRACL_produits">#REF!</definedName>
    <definedName name="CNRACL_reprisesprov" localSheetId="27">#REF!</definedName>
    <definedName name="CNRACL_reprisesprov">#REF!</definedName>
    <definedName name="CNRACL_resstech" localSheetId="27">#REF!</definedName>
    <definedName name="CNRACL_resstech">#REF!</definedName>
    <definedName name="CNRACL_resultatnet" localSheetId="27">#REF!</definedName>
    <definedName name="CNRACL_resultatnet">#REF!</definedName>
    <definedName name="CNRACL_ST" localSheetId="27">#REF!</definedName>
    <definedName name="CNRACL_ST">#REF!</definedName>
    <definedName name="COHERENCE" localSheetId="19">#REF!</definedName>
    <definedName name="COHERENCE" localSheetId="20">#REF!</definedName>
    <definedName name="COHERENCE" localSheetId="21">#REF!</definedName>
    <definedName name="COHERENCE" localSheetId="27">#REF!</definedName>
    <definedName name="COHERENCE" localSheetId="18">#REF!</definedName>
    <definedName name="COHERENCE">#REF!</definedName>
    <definedName name="COHERENCE_FLUX_ECHANT" localSheetId="19">#REF!</definedName>
    <definedName name="COHERENCE_FLUX_ECHANT" localSheetId="20">#REF!</definedName>
    <definedName name="COHERENCE_FLUX_ECHANT" localSheetId="21">#REF!</definedName>
    <definedName name="COHERENCE_FLUX_ECHANT" localSheetId="27">#REF!</definedName>
    <definedName name="COHERENCE_FLUX_ECHANT" localSheetId="18">#REF!</definedName>
    <definedName name="COHERENCE_FLUX_ECHANT">#REF!</definedName>
    <definedName name="CoherenceInterval">[35]HiddenSettings!$B$4</definedName>
    <definedName name="COM" localSheetId="27">#REF!</definedName>
    <definedName name="COM" localSheetId="30">#REF!</definedName>
    <definedName name="COM" localSheetId="31">#REF!</definedName>
    <definedName name="COM">#REF!</definedName>
    <definedName name="COMPARAISON_FLUXECHAN" localSheetId="19">#REF!</definedName>
    <definedName name="COMPARAISON_FLUXECHAN" localSheetId="20">#REF!</definedName>
    <definedName name="COMPARAISON_FLUXECHAN" localSheetId="21">#REF!</definedName>
    <definedName name="COMPARAISON_FLUXECHAN" localSheetId="27">#REF!</definedName>
    <definedName name="COMPARAISON_FLUXECHAN" localSheetId="18">#REF!</definedName>
    <definedName name="COMPARAISON_FLUXECHAN">#REF!</definedName>
    <definedName name="COMPROBACIÓN" localSheetId="19">#REF!</definedName>
    <definedName name="COMPROBACIÓN" localSheetId="20">#REF!</definedName>
    <definedName name="COMPROBACIÓN" localSheetId="21">#REF!</definedName>
    <definedName name="COMPROBACIÓN" localSheetId="27">#REF!</definedName>
    <definedName name="COMPROBACIÓN" localSheetId="18">#REF!</definedName>
    <definedName name="COMPROBACIÓN">#REF!</definedName>
    <definedName name="COMPTE_D_EXPLOITATION_PAR_BRANCHE" localSheetId="27">#REF!</definedName>
    <definedName name="COMPTE_D_EXPLOITATION_PAR_BRANCHE">#REF!</definedName>
    <definedName name="CONSULTA_EVALUACION" localSheetId="19">#REF!</definedName>
    <definedName name="CONSULTA_EVALUACION" localSheetId="20">#REF!</definedName>
    <definedName name="CONSULTA_EVALUACION" localSheetId="21">#REF!</definedName>
    <definedName name="CONSULTA_EVALUACION" localSheetId="27">#REF!</definedName>
    <definedName name="CONSULTA_EVALUACION" localSheetId="18">#REF!</definedName>
    <definedName name="CONSULTA_EVALUACION">#REF!</definedName>
    <definedName name="Consulta_Evaluación" localSheetId="19">#REF!</definedName>
    <definedName name="Consulta_Evaluación" localSheetId="20">#REF!</definedName>
    <definedName name="Consulta_Evaluación" localSheetId="21">#REF!</definedName>
    <definedName name="Consulta_Evaluación" localSheetId="27">#REF!</definedName>
    <definedName name="Consulta_Evaluación" localSheetId="18">#REF!</definedName>
    <definedName name="Consulta_Evaluación">#REF!</definedName>
    <definedName name="Consulta5" localSheetId="19">#REF!</definedName>
    <definedName name="Consulta5" localSheetId="20">#REF!</definedName>
    <definedName name="Consulta5" localSheetId="21">#REF!</definedName>
    <definedName name="Consulta5" localSheetId="27">#REF!</definedName>
    <definedName name="Consulta5" localSheetId="18">#REF!</definedName>
    <definedName name="Consulta5">#REF!</definedName>
    <definedName name="COT_GEN_M_NON_SAL">#REF!</definedName>
    <definedName name="COT_SPE_V">#REF!</definedName>
    <definedName name="Country_Mean" localSheetId="27">[36]!Country_Mean</definedName>
    <definedName name="Country_Mean" localSheetId="33">[36]!Country_Mean</definedName>
    <definedName name="Country_Mean">[36]!Country_Mean</definedName>
    <definedName name="_xlnm.Criteria">[37]TRASPL!$H$81</definedName>
    <definedName name="CRPCEN_charges" localSheetId="27">#REF!</definedName>
    <definedName name="CRPCEN_charges" localSheetId="30">#REF!</definedName>
    <definedName name="CRPCEN_charges" localSheetId="31">#REF!</definedName>
    <definedName name="CRPCEN_charges">#REF!</definedName>
    <definedName name="CRPCEN_chargesdiv" localSheetId="27">#REF!</definedName>
    <definedName name="CRPCEN_chargesdiv" localSheetId="31">#REF!</definedName>
    <definedName name="CRPCEN_chargesdiv">#REF!</definedName>
    <definedName name="CRPCEN_chargesexcep" localSheetId="27">#REF!</definedName>
    <definedName name="CRPCEN_chargesexcep" localSheetId="31">#REF!</definedName>
    <definedName name="CRPCEN_chargesexcep">#REF!</definedName>
    <definedName name="CRPCEN_chargesfi" localSheetId="27">#REF!</definedName>
    <definedName name="CRPCEN_chargesfi">#REF!</definedName>
    <definedName name="CRPCEN_chargesgestion" localSheetId="27">#REF!</definedName>
    <definedName name="CRPCEN_chargesgestion">#REF!</definedName>
    <definedName name="CRPCEN_chargestech" localSheetId="27">#REF!</definedName>
    <definedName name="CRPCEN_chargestech">#REF!</definedName>
    <definedName name="CRPCEN_compens" localSheetId="27">#REF!</definedName>
    <definedName name="CRPCEN_compens">#REF!</definedName>
    <definedName name="CRPCEN_cotEtat" localSheetId="27">#REF!</definedName>
    <definedName name="CRPCEN_cotEtat">#REF!</definedName>
    <definedName name="CRPCEN_cotitaf" localSheetId="27">#REF!</definedName>
    <definedName name="CRPCEN_cotitaf">#REF!</definedName>
    <definedName name="CRPCEN_cotsoc" localSheetId="27">#REF!</definedName>
    <definedName name="CRPCEN_cotsoc">#REF!</definedName>
    <definedName name="CRPCEN_dd" localSheetId="27">#REF!</definedName>
    <definedName name="CRPCEN_dd">#REF!</definedName>
    <definedName name="CRPCEN_deptech" localSheetId="27">#REF!</definedName>
    <definedName name="CRPCEN_deptech">#REF!</definedName>
    <definedName name="CRPCEN_dotprov" localSheetId="27">#REF!</definedName>
    <definedName name="CRPCEN_dotprov">#REF!</definedName>
    <definedName name="CRPCEN_dp" localSheetId="27">#REF!</definedName>
    <definedName name="CRPCEN_dp">#REF!</definedName>
    <definedName name="CRPCEN_ITAF" localSheetId="27">#REF!</definedName>
    <definedName name="CRPCEN_ITAF">#REF!</definedName>
    <definedName name="CRPCEN_prestextra" localSheetId="27">#REF!</definedName>
    <definedName name="CRPCEN_prestextra">#REF!</definedName>
    <definedName name="CRPCEN_prestlegv" localSheetId="27">#REF!</definedName>
    <definedName name="CRPCEN_prestlegv">#REF!</definedName>
    <definedName name="CRPCEN_prestsoc" localSheetId="27">#REF!</definedName>
    <definedName name="CRPCEN_prestsoc">#REF!</definedName>
    <definedName name="CRPCEN_proddiv" localSheetId="27">#REF!</definedName>
    <definedName name="CRPCEN_proddiv">#REF!</definedName>
    <definedName name="CRPCEN_prodexcep" localSheetId="27">#REF!</definedName>
    <definedName name="CRPCEN_prodexcep">#REF!</definedName>
    <definedName name="CRPCEN_prodfi" localSheetId="27">#REF!</definedName>
    <definedName name="CRPCEN_prodfi">#REF!</definedName>
    <definedName name="CRPCEN_prodgestion" localSheetId="27">#REF!</definedName>
    <definedName name="CRPCEN_prodgestion">#REF!</definedName>
    <definedName name="CRPCEN_prodtech" localSheetId="27">#REF!</definedName>
    <definedName name="CRPCEN_prodtech">#REF!</definedName>
    <definedName name="CRPCEN_produits" localSheetId="27">#REF!</definedName>
    <definedName name="CRPCEN_produits">#REF!</definedName>
    <definedName name="CRPCEN_reprisesprov" localSheetId="27">#REF!</definedName>
    <definedName name="CRPCEN_reprisesprov">#REF!</definedName>
    <definedName name="CRPCEN_resstech" localSheetId="27">#REF!</definedName>
    <definedName name="CRPCEN_resstech">#REF!</definedName>
    <definedName name="CRPCEN_resultatnet" localSheetId="27">#REF!</definedName>
    <definedName name="CRPCEN_resultatnet">#REF!</definedName>
    <definedName name="CRPCEN_ST" localSheetId="27">#REF!</definedName>
    <definedName name="CRPCEN_ST">#REF!</definedName>
    <definedName name="D" localSheetId="19">#REF!</definedName>
    <definedName name="D" localSheetId="20">#REF!</definedName>
    <definedName name="D" localSheetId="21">#REF!</definedName>
    <definedName name="D" localSheetId="27">#REF!</definedName>
    <definedName name="D" localSheetId="18">#REF!</definedName>
    <definedName name="D">#REF!</definedName>
    <definedName name="D_UC" localSheetId="27">#REF!</definedName>
    <definedName name="D_UC">#REF!</definedName>
    <definedName name="D1_liq" localSheetId="19">#REF!</definedName>
    <definedName name="D1_liq" localSheetId="20">#REF!</definedName>
    <definedName name="D1_liq" localSheetId="21">#REF!</definedName>
    <definedName name="D1_liq" localSheetId="27">#REF!</definedName>
    <definedName name="D1_liq" localSheetId="18">#REF!</definedName>
    <definedName name="D1_liq">#REF!</definedName>
    <definedName name="DA" localSheetId="19">#REF!</definedName>
    <definedName name="DA" localSheetId="20">#REF!</definedName>
    <definedName name="DA" localSheetId="21">#REF!</definedName>
    <definedName name="DA" localSheetId="27">#REF!</definedName>
    <definedName name="DA" localSheetId="18">#REF!</definedName>
    <definedName name="DA">#REF!</definedName>
    <definedName name="dat" localSheetId="19">#REF!</definedName>
    <definedName name="dat" localSheetId="20">#REF!</definedName>
    <definedName name="dat" localSheetId="21">#REF!</definedName>
    <definedName name="dat" localSheetId="27">#REF!</definedName>
    <definedName name="dat" localSheetId="18">#REF!</definedName>
    <definedName name="dat">#REF!</definedName>
    <definedName name="Data" localSheetId="19">#REF!</definedName>
    <definedName name="Data" localSheetId="20">#REF!</definedName>
    <definedName name="Data" localSheetId="21">#REF!</definedName>
    <definedName name="Data" localSheetId="27">#REF!</definedName>
    <definedName name="Data" localSheetId="18">#REF!</definedName>
    <definedName name="Data">#REF!</definedName>
    <definedName name="Data_regimes" localSheetId="19">#REF!</definedName>
    <definedName name="Data_regimes" localSheetId="20">#REF!</definedName>
    <definedName name="Data_regimes" localSheetId="21">#REF!</definedName>
    <definedName name="Data_regimes" localSheetId="27">#REF!</definedName>
    <definedName name="Data_regimes" localSheetId="18">#REF!</definedName>
    <definedName name="Data_regimes">#REF!</definedName>
    <definedName name="DATABASE_2012INP" localSheetId="27">#REF!</definedName>
    <definedName name="DATABASE_2012INP">#REF!</definedName>
    <definedName name="DATE" localSheetId="27">[38]A11!#REF!</definedName>
    <definedName name="DATE" localSheetId="30">[38]A11!#REF!</definedName>
    <definedName name="DATE" localSheetId="31">[38]A11!#REF!</definedName>
    <definedName name="DATE">[38]A11!#REF!</definedName>
    <definedName name="date_var" localSheetId="27">#REF!</definedName>
    <definedName name="date_var" localSheetId="30">#REF!</definedName>
    <definedName name="date_var" localSheetId="31">#REF!</definedName>
    <definedName name="date_var">#REF!</definedName>
    <definedName name="dates" localSheetId="27">#REF!</definedName>
    <definedName name="dates" localSheetId="31">#REF!</definedName>
    <definedName name="dates">#REF!</definedName>
    <definedName name="DATOS" localSheetId="19">[39]rangos!$E$2:$H$26</definedName>
    <definedName name="DATOS" localSheetId="20">[39]rangos!$E$2:$H$26</definedName>
    <definedName name="DATOS" localSheetId="21">[39]rangos!$E$2:$H$26</definedName>
    <definedName name="DATOS" localSheetId="30">[39]rangos!$E$2:$H$26</definedName>
    <definedName name="DATOS" localSheetId="31">[39]rangos!$E$2:$H$26</definedName>
    <definedName name="DATOS" localSheetId="18">[39]rangos!$E$2:$H$26</definedName>
    <definedName name="DATOS">[40]rangos!$E$2:$H$26</definedName>
    <definedName name="ddd" localSheetId="19">#REF!</definedName>
    <definedName name="ddd" localSheetId="20">#REF!</definedName>
    <definedName name="ddd" localSheetId="21">#REF!</definedName>
    <definedName name="ddd" localSheetId="27">#REF!</definedName>
    <definedName name="ddd" localSheetId="30">#REF!</definedName>
    <definedName name="ddd" localSheetId="31">#REF!</definedName>
    <definedName name="ddd" localSheetId="18">#REF!</definedName>
    <definedName name="ddd">#REF!</definedName>
    <definedName name="dddd" localSheetId="19">#REF!</definedName>
    <definedName name="dddd" localSheetId="20">#REF!</definedName>
    <definedName name="dddd" localSheetId="21">#REF!</definedName>
    <definedName name="dddd" localSheetId="27">#REF!</definedName>
    <definedName name="dddd" localSheetId="18">#REF!</definedName>
    <definedName name="dddd">#REF!</definedName>
    <definedName name="dder" localSheetId="19">#REF!</definedName>
    <definedName name="dder" localSheetId="20">#REF!</definedName>
    <definedName name="dder" localSheetId="21">#REF!</definedName>
    <definedName name="dder" localSheetId="27">#REF!</definedName>
    <definedName name="dder" localSheetId="18">#REF!</definedName>
    <definedName name="dder">#REF!</definedName>
    <definedName name="dder2016" localSheetId="19">#REF!</definedName>
    <definedName name="dder2016" localSheetId="20">#REF!</definedName>
    <definedName name="dder2016" localSheetId="21">#REF!</definedName>
    <definedName name="dder2016" localSheetId="27">#REF!</definedName>
    <definedName name="dder2016" localSheetId="18">#REF!</definedName>
    <definedName name="dder2016">#REF!</definedName>
    <definedName name="ddir" localSheetId="19">#REF!</definedName>
    <definedName name="ddir" localSheetId="20">#REF!</definedName>
    <definedName name="ddir" localSheetId="21">#REF!</definedName>
    <definedName name="ddir" localSheetId="27">#REF!</definedName>
    <definedName name="ddir" localSheetId="18">#REF!</definedName>
    <definedName name="ddir">#REF!</definedName>
    <definedName name="ddir_b" localSheetId="19">#REF!</definedName>
    <definedName name="ddir_b" localSheetId="20">#REF!</definedName>
    <definedName name="ddir_b" localSheetId="21">#REF!</definedName>
    <definedName name="ddir_b" localSheetId="27">#REF!</definedName>
    <definedName name="ddir_b" localSheetId="18">#REF!</definedName>
    <definedName name="ddir_b">#REF!</definedName>
    <definedName name="ddir2016" localSheetId="19">#REF!</definedName>
    <definedName name="ddir2016" localSheetId="20">#REF!</definedName>
    <definedName name="ddir2016" localSheetId="21">#REF!</definedName>
    <definedName name="ddir2016" localSheetId="27">#REF!</definedName>
    <definedName name="ddir2016" localSheetId="18">#REF!</definedName>
    <definedName name="ddir2016">#REF!</definedName>
    <definedName name="de" localSheetId="19">#REF!</definedName>
    <definedName name="de" localSheetId="20">#REF!</definedName>
    <definedName name="de" localSheetId="21">#REF!</definedName>
    <definedName name="de" localSheetId="27">#REF!</definedName>
    <definedName name="de" localSheetId="18">#REF!</definedName>
    <definedName name="de">#REF!</definedName>
    <definedName name="décalag1">'[41]gestion des dates'!$C$1</definedName>
    <definedName name="décalage" localSheetId="27">#REF!</definedName>
    <definedName name="décalage" localSheetId="30">#REF!</definedName>
    <definedName name="décalage" localSheetId="31">#REF!</definedName>
    <definedName name="décalage">#REF!</definedName>
    <definedName name="DECILE_PENS">#REF!</definedName>
    <definedName name="DECOMPO_DUREE">#REF!</definedName>
    <definedName name="decompo_revdisp" localSheetId="27">#REF!</definedName>
    <definedName name="decompo_revdisp">#REF!</definedName>
    <definedName name="décote">[31]Macro1!$B$23:$C$23</definedName>
    <definedName name="décote_F_M">[32]Macro1!$B$194:$C$194</definedName>
    <definedName name="décote_F_P">[32]Macro1!$B$169:$C$169</definedName>
    <definedName name="décote_H_M">[32]Macro1!$B$109:$C$109</definedName>
    <definedName name="décote_H_P">[32]Macro1!$B$84:$C$84</definedName>
    <definedName name="deee" localSheetId="19">#REF!</definedName>
    <definedName name="deee" localSheetId="20">#REF!</definedName>
    <definedName name="deee" localSheetId="21">#REF!</definedName>
    <definedName name="deee" localSheetId="27">#REF!</definedName>
    <definedName name="deee" localSheetId="30">#REF!</definedName>
    <definedName name="deee" localSheetId="31">#REF!</definedName>
    <definedName name="deee" localSheetId="18">#REF!</definedName>
    <definedName name="deee">#REF!</definedName>
    <definedName name="départs_normaux">[31]Macro1!$B$38:$C$38</definedName>
    <definedName name="départs_normaux_F_M">[32]Macro1!$B$209:$C$209</definedName>
    <definedName name="départs_normaux_F_P">[32]Macro1!$B$184:$C$184</definedName>
    <definedName name="départs_normaux_H_M">[32]Macro1!$B$124:$C$124</definedName>
    <definedName name="départs_normaux_H_P">[32]Macro1!$B$99:$C$99</definedName>
    <definedName name="DESLIZAMIENTO_ANTIG_TOTAL" localSheetId="19">#REF!</definedName>
    <definedName name="DESLIZAMIENTO_ANTIG_TOTAL" localSheetId="20">#REF!</definedName>
    <definedName name="DESLIZAMIENTO_ANTIG_TOTAL" localSheetId="21">#REF!</definedName>
    <definedName name="DESLIZAMIENTO_ANTIG_TOTAL" localSheetId="27">#REF!</definedName>
    <definedName name="DESLIZAMIENTO_ANTIG_TOTAL" localSheetId="30">#REF!</definedName>
    <definedName name="DESLIZAMIENTO_ANTIG_TOTAL" localSheetId="31">#REF!</definedName>
    <definedName name="DESLIZAMIENTO_ANTIG_TOTAL" localSheetId="18">#REF!</definedName>
    <definedName name="DESLIZAMIENTO_ANTIG_TOTAL">#REF!</definedName>
    <definedName name="DME_BeforeCloseCompleted">"False"</definedName>
    <definedName name="DME_Dirty">"False"</definedName>
    <definedName name="DME_LocalFile">"True"</definedName>
    <definedName name="donnee" localSheetId="30">[42]France!$A$11:$E$112</definedName>
    <definedName name="donnee" localSheetId="31">[42]France!$A$11:$E$112</definedName>
    <definedName name="donnee">[42]France!$A$11:$E$112</definedName>
    <definedName name="DUREE_VAL_MOY">#REF!</definedName>
    <definedName name="dv" localSheetId="19">#REF!</definedName>
    <definedName name="dv" localSheetId="20">#REF!</definedName>
    <definedName name="dv" localSheetId="21">#REF!</definedName>
    <definedName name="dv" localSheetId="27">#REF!</definedName>
    <definedName name="dv" localSheetId="30">#REF!</definedName>
    <definedName name="dv" localSheetId="31">#REF!</definedName>
    <definedName name="dv" localSheetId="18">#REF!</definedName>
    <definedName name="dv">#REF!</definedName>
    <definedName name="E" localSheetId="19">#REF!</definedName>
    <definedName name="E" localSheetId="20">#REF!</definedName>
    <definedName name="E" localSheetId="21">#REF!</definedName>
    <definedName name="E" localSheetId="27">#REF!</definedName>
    <definedName name="E" localSheetId="18">#REF!</definedName>
    <definedName name="e">#REF!</definedName>
    <definedName name="E12_B" localSheetId="27">#REF!</definedName>
    <definedName name="E12_B">#REF!</definedName>
    <definedName name="E12_D" localSheetId="27">#REF!</definedName>
    <definedName name="E12_D">#REF!</definedName>
    <definedName name="E12_DK" localSheetId="27">#REF!</definedName>
    <definedName name="E12_DK">#REF!</definedName>
    <definedName name="E12_E" localSheetId="27">#REF!</definedName>
    <definedName name="E12_E">#REF!</definedName>
    <definedName name="E12_GR" localSheetId="27">#REF!</definedName>
    <definedName name="E12_GR">#REF!</definedName>
    <definedName name="eacr" localSheetId="19">#REF!</definedName>
    <definedName name="eacr" localSheetId="20">#REF!</definedName>
    <definedName name="eacr" localSheetId="21">#REF!</definedName>
    <definedName name="eacr" localSheetId="27">#REF!</definedName>
    <definedName name="eacr" localSheetId="18">#REF!</definedName>
    <definedName name="eacr">#REF!</definedName>
    <definedName name="EACR_2" localSheetId="19">#REF!</definedName>
    <definedName name="EACR_2" localSheetId="20">#REF!</definedName>
    <definedName name="EACR_2" localSheetId="21">#REF!</definedName>
    <definedName name="EACR_2" localSheetId="27">#REF!</definedName>
    <definedName name="EACR_2" localSheetId="18">#REF!</definedName>
    <definedName name="EACR_2">#REF!</definedName>
    <definedName name="EACR_b" localSheetId="19">#REF!</definedName>
    <definedName name="EACR_b" localSheetId="20">#REF!</definedName>
    <definedName name="EACR_b" localSheetId="21">#REF!</definedName>
    <definedName name="EACR_b" localSheetId="27">#REF!</definedName>
    <definedName name="EACR_b" localSheetId="18">#REF!</definedName>
    <definedName name="EACR_b">#REF!</definedName>
    <definedName name="eacr_bis" localSheetId="19">#REF!</definedName>
    <definedName name="eacr_bis" localSheetId="20">#REF!</definedName>
    <definedName name="eacr_bis" localSheetId="21">#REF!</definedName>
    <definedName name="eacr_bis" localSheetId="27">#REF!</definedName>
    <definedName name="eacr_bis" localSheetId="18">#REF!</definedName>
    <definedName name="eacr_bis">#REF!</definedName>
    <definedName name="eacr_graph" localSheetId="19">#REF!</definedName>
    <definedName name="eacr_graph" localSheetId="20">#REF!</definedName>
    <definedName name="eacr_graph" localSheetId="21">#REF!</definedName>
    <definedName name="eacr_graph" localSheetId="27">#REF!</definedName>
    <definedName name="eacr_graph" localSheetId="18">#REF!</definedName>
    <definedName name="eacr_graph">#REF!</definedName>
    <definedName name="eacr_ter" localSheetId="19">#REF!</definedName>
    <definedName name="eacr_ter" localSheetId="20">#REF!</definedName>
    <definedName name="eacr_ter" localSheetId="21">#REF!</definedName>
    <definedName name="eacr_ter" localSheetId="27">#REF!</definedName>
    <definedName name="eacr_ter" localSheetId="18">#REF!</definedName>
    <definedName name="eacr_ter">#REF!</definedName>
    <definedName name="eacr2" localSheetId="19">#REF!</definedName>
    <definedName name="eacr2" localSheetId="20">#REF!</definedName>
    <definedName name="eacr2" localSheetId="21">#REF!</definedName>
    <definedName name="eacr2" localSheetId="27">#REF!</definedName>
    <definedName name="eacr2" localSheetId="18">#REF!</definedName>
    <definedName name="eacr2">#REF!</definedName>
    <definedName name="eacr3" localSheetId="19">#REF!</definedName>
    <definedName name="eacr3" localSheetId="20">#REF!</definedName>
    <definedName name="eacr3" localSheetId="21">#REF!</definedName>
    <definedName name="eacr3" localSheetId="27">#REF!</definedName>
    <definedName name="eacr3" localSheetId="18">#REF!</definedName>
    <definedName name="eacr3">#REF!</definedName>
    <definedName name="ed" localSheetId="19">#REF!</definedName>
    <definedName name="ed" localSheetId="20">#REF!</definedName>
    <definedName name="ed" localSheetId="21">#REF!</definedName>
    <definedName name="ed" localSheetId="27">#REF!</definedName>
    <definedName name="ed" localSheetId="18">#REF!</definedName>
    <definedName name="ed">#REF!</definedName>
    <definedName name="edades" localSheetId="19">#REF!</definedName>
    <definedName name="edades" localSheetId="20">#REF!</definedName>
    <definedName name="edades" localSheetId="21">#REF!</definedName>
    <definedName name="edades" localSheetId="27">#REF!</definedName>
    <definedName name="edades" localSheetId="18">#REF!</definedName>
    <definedName name="edades">#REF!</definedName>
    <definedName name="EF_FAMI" localSheetId="19">#REF!</definedName>
    <definedName name="EF_FAMI" localSheetId="20">#REF!</definedName>
    <definedName name="EF_FAMI" localSheetId="21">#REF!</definedName>
    <definedName name="EF_FAMI" localSheetId="27">#REF!</definedName>
    <definedName name="EF_FAMI" localSheetId="18">#REF!</definedName>
    <definedName name="EF_FAMI">#REF!</definedName>
    <definedName name="Eff_derive" localSheetId="19">#REF!</definedName>
    <definedName name="Eff_derive" localSheetId="20">#REF!</definedName>
    <definedName name="Eff_derive" localSheetId="21">#REF!</definedName>
    <definedName name="Eff_derive" localSheetId="27">#REF!</definedName>
    <definedName name="Eff_derive" localSheetId="18">#REF!</definedName>
    <definedName name="Eff_derive">#REF!</definedName>
    <definedName name="effectif" localSheetId="19">[31]Macro1!#REF!</definedName>
    <definedName name="effectif" localSheetId="20">[31]Macro1!#REF!</definedName>
    <definedName name="effectif" localSheetId="21">[31]Macro1!#REF!</definedName>
    <definedName name="effectif" localSheetId="27">[31]Macro1!#REF!</definedName>
    <definedName name="effectif" localSheetId="30">[31]Macro1!#REF!</definedName>
    <definedName name="effectif" localSheetId="31">[31]Macro1!#REF!</definedName>
    <definedName name="effectif" localSheetId="18">[31]Macro1!#REF!</definedName>
    <definedName name="effectif">[31]Macro1!#REF!</definedName>
    <definedName name="effectifE" localSheetId="19">[31]Macro1!#REF!</definedName>
    <definedName name="effectifE" localSheetId="20">[31]Macro1!#REF!</definedName>
    <definedName name="effectifE" localSheetId="21">[31]Macro1!#REF!</definedName>
    <definedName name="effectifE" localSheetId="27">[31]Macro1!#REF!</definedName>
    <definedName name="effectifE" localSheetId="30">[31]Macro1!#REF!</definedName>
    <definedName name="effectifE" localSheetId="31">[31]Macro1!#REF!</definedName>
    <definedName name="effectifE" localSheetId="18">[31]Macro1!#REF!</definedName>
    <definedName name="effectifE">[31]Macro1!#REF!</definedName>
    <definedName name="effectifE2005" localSheetId="19">[31]Macro1!#REF!</definedName>
    <definedName name="effectifE2005" localSheetId="20">[31]Macro1!#REF!</definedName>
    <definedName name="effectifE2005" localSheetId="21">[31]Macro1!#REF!</definedName>
    <definedName name="effectifE2005" localSheetId="27">[31]Macro1!#REF!</definedName>
    <definedName name="effectifE2005" localSheetId="18">[31]Macro1!#REF!</definedName>
    <definedName name="effectifE2005">[31]Macro1!#REF!</definedName>
    <definedName name="effectifE2006" localSheetId="19">[31]Macro1!#REF!</definedName>
    <definedName name="effectifE2006" localSheetId="20">[31]Macro1!#REF!</definedName>
    <definedName name="effectifE2006" localSheetId="21">[31]Macro1!#REF!</definedName>
    <definedName name="effectifE2006" localSheetId="27">[31]Macro1!#REF!</definedName>
    <definedName name="effectifE2006" localSheetId="18">[31]Macro1!#REF!</definedName>
    <definedName name="effectifE2006">[31]Macro1!#REF!</definedName>
    <definedName name="effectifF" localSheetId="27">[31]Macro1!#REF!</definedName>
    <definedName name="effectifF">[31]Macro1!#REF!</definedName>
    <definedName name="effectifF2005" localSheetId="27">[31]Macro1!#REF!</definedName>
    <definedName name="effectifF2005">[31]Macro1!#REF!</definedName>
    <definedName name="effectifF2006" localSheetId="27">[31]Macro1!#REF!</definedName>
    <definedName name="effectifF2006">[31]Macro1!#REF!</definedName>
    <definedName name="effectifH" localSheetId="27">[31]Macro1!#REF!</definedName>
    <definedName name="effectifH">[31]Macro1!#REF!</definedName>
    <definedName name="effectifH2005" localSheetId="27">[31]Macro1!#REF!</definedName>
    <definedName name="effectifH2005">[31]Macro1!#REF!</definedName>
    <definedName name="effectifH2006" localSheetId="27">[31]Macro1!#REF!</definedName>
    <definedName name="effectifH2006">[31]Macro1!#REF!</definedName>
    <definedName name="EFTA_GR" localSheetId="27">#REF!</definedName>
    <definedName name="EFTA_GR" localSheetId="30">#REF!</definedName>
    <definedName name="EFTA_GR" localSheetId="31">#REF!</definedName>
    <definedName name="EFTA_GR">#REF!</definedName>
    <definedName name="EIP" localSheetId="19">#REF!</definedName>
    <definedName name="EIP" localSheetId="20">#REF!</definedName>
    <definedName name="EIP" localSheetId="21">#REF!</definedName>
    <definedName name="EIP" localSheetId="27">#REF!</definedName>
    <definedName name="EIP" localSheetId="18">#REF!</definedName>
    <definedName name="EIP">#REF!</definedName>
    <definedName name="EJUBI" localSheetId="19">#REF!</definedName>
    <definedName name="EJUBI" localSheetId="20">#REF!</definedName>
    <definedName name="EJUBI" localSheetId="21">#REF!</definedName>
    <definedName name="EJUBI" localSheetId="27">#REF!</definedName>
    <definedName name="EJUBI" localSheetId="18">#REF!</definedName>
    <definedName name="EJUBI">#REF!</definedName>
    <definedName name="EMPRETNES379308">[43]EMPRETNES379308!$A$4:$Q$43</definedName>
    <definedName name="EMPRETNES37U9308" localSheetId="27">#REF!</definedName>
    <definedName name="EMPRETNES37U9308" localSheetId="30">#REF!</definedName>
    <definedName name="EMPRETNES37U9308" localSheetId="31">#REF!</definedName>
    <definedName name="EMPRETNES37U9308">#REF!</definedName>
    <definedName name="EMPRETNES389308" localSheetId="27">#REF!</definedName>
    <definedName name="EMPRETNES389308" localSheetId="31">#REF!</definedName>
    <definedName name="EMPRETNES389308">#REF!</definedName>
    <definedName name="EMPRETNES38U9308" localSheetId="27">#REF!</definedName>
    <definedName name="EMPRETNES38U9308" localSheetId="31">#REF!</definedName>
    <definedName name="EMPRETNES38U9308">#REF!</definedName>
    <definedName name="ENERO" localSheetId="19">#REF!</definedName>
    <definedName name="ENERO" localSheetId="20">#REF!</definedName>
    <definedName name="ENERO" localSheetId="21">#REF!</definedName>
    <definedName name="ENERO" localSheetId="27">#REF!</definedName>
    <definedName name="ENERO" localSheetId="18">#REF!</definedName>
    <definedName name="ENERO">#REF!</definedName>
    <definedName name="ENIM_charges" localSheetId="27">#REF!</definedName>
    <definedName name="ENIM_charges">#REF!</definedName>
    <definedName name="ENIM_chargesdiv" localSheetId="27">#REF!</definedName>
    <definedName name="ENIM_chargesdiv">#REF!</definedName>
    <definedName name="ENIM_chargesexcep" localSheetId="27">#REF!</definedName>
    <definedName name="ENIM_chargesexcep">#REF!</definedName>
    <definedName name="ENIM_chargesfi" localSheetId="27">#REF!</definedName>
    <definedName name="ENIM_chargesfi">#REF!</definedName>
    <definedName name="ENIM_chargesgestion" localSheetId="27">#REF!</definedName>
    <definedName name="ENIM_chargesgestion">#REF!</definedName>
    <definedName name="ENIM_chargestech" localSheetId="27">#REF!</definedName>
    <definedName name="ENIM_chargestech">#REF!</definedName>
    <definedName name="ENIM_compens" localSheetId="27">#REF!</definedName>
    <definedName name="ENIM_compens">#REF!</definedName>
    <definedName name="ENIM_cotEtat" localSheetId="27">#REF!</definedName>
    <definedName name="ENIM_cotEtat">#REF!</definedName>
    <definedName name="ENIM_cotitaf" localSheetId="27">#REF!</definedName>
    <definedName name="ENIM_cotitaf">#REF!</definedName>
    <definedName name="ENIM_cotsoc" localSheetId="27">#REF!</definedName>
    <definedName name="ENIM_cotsoc">#REF!</definedName>
    <definedName name="ENIM_dd" localSheetId="27">#REF!</definedName>
    <definedName name="ENIM_dd">#REF!</definedName>
    <definedName name="ENIM_deptech" localSheetId="27">#REF!</definedName>
    <definedName name="ENIM_deptech">#REF!</definedName>
    <definedName name="ENIM_dotprov" localSheetId="27">#REF!</definedName>
    <definedName name="ENIM_dotprov">#REF!</definedName>
    <definedName name="ENIM_dp" localSheetId="27">#REF!</definedName>
    <definedName name="ENIM_dp">#REF!</definedName>
    <definedName name="ENIM_ITAF" localSheetId="27">#REF!</definedName>
    <definedName name="ENIM_ITAF">#REF!</definedName>
    <definedName name="ENIM_prestextra" localSheetId="27">#REF!</definedName>
    <definedName name="ENIM_prestextra">#REF!</definedName>
    <definedName name="ENIM_prestlegv" localSheetId="27">#REF!</definedName>
    <definedName name="ENIM_prestlegv">#REF!</definedName>
    <definedName name="ENIM_prestsoc" localSheetId="27">#REF!</definedName>
    <definedName name="ENIM_prestsoc">#REF!</definedName>
    <definedName name="ENIM_proddiv" localSheetId="27">#REF!</definedName>
    <definedName name="ENIM_proddiv">#REF!</definedName>
    <definedName name="ENIM_prodexcep" localSheetId="27">#REF!</definedName>
    <definedName name="ENIM_prodexcep">#REF!</definedName>
    <definedName name="ENIM_prodfi" localSheetId="27">#REF!</definedName>
    <definedName name="ENIM_prodfi">#REF!</definedName>
    <definedName name="ENIM_prodgestion" localSheetId="27">#REF!</definedName>
    <definedName name="ENIM_prodgestion">#REF!</definedName>
    <definedName name="ENIM_prodtech" localSheetId="27">#REF!</definedName>
    <definedName name="ENIM_prodtech">#REF!</definedName>
    <definedName name="ENIM_produits" localSheetId="27">#REF!</definedName>
    <definedName name="ENIM_produits">#REF!</definedName>
    <definedName name="ENIM_reprisesprov" localSheetId="27">#REF!</definedName>
    <definedName name="ENIM_reprisesprov">#REF!</definedName>
    <definedName name="ENIM_resstech" localSheetId="27">#REF!</definedName>
    <definedName name="ENIM_resstech">#REF!</definedName>
    <definedName name="ENIM_resultatnet" localSheetId="27">#REF!</definedName>
    <definedName name="ENIM_resultatnet">#REF!</definedName>
    <definedName name="ENIM_ST" localSheetId="27">#REF!</definedName>
    <definedName name="ENIM_ST">#REF!</definedName>
    <definedName name="ENIM_subveq_ST" localSheetId="27">#REF!</definedName>
    <definedName name="ENIM_subveq_ST">#REF!</definedName>
    <definedName name="ENTRANTES" localSheetId="19">#REF!</definedName>
    <definedName name="ENTRANTES" localSheetId="20">#REF!</definedName>
    <definedName name="ENTRANTES" localSheetId="21">#REF!</definedName>
    <definedName name="ENTRANTES" localSheetId="27">#REF!</definedName>
    <definedName name="ENTRANTES" localSheetId="18">#REF!</definedName>
    <definedName name="ENTRANTES">#REF!</definedName>
    <definedName name="EORFANDAD" localSheetId="19">#REF!</definedName>
    <definedName name="EORFANDAD" localSheetId="20">#REF!</definedName>
    <definedName name="EORFANDAD" localSheetId="21">#REF!</definedName>
    <definedName name="EORFANDAD" localSheetId="27">#REF!</definedName>
    <definedName name="EORFANDAD" localSheetId="18">#REF!</definedName>
    <definedName name="EORFANDAD">#REF!</definedName>
    <definedName name="ETSIS" localSheetId="19">#REF!</definedName>
    <definedName name="ETSIS" localSheetId="20">#REF!</definedName>
    <definedName name="ETSIS" localSheetId="21">#REF!</definedName>
    <definedName name="ETSIS" localSheetId="27">#REF!</definedName>
    <definedName name="ETSIS" localSheetId="18">#REF!</definedName>
    <definedName name="ETSIS">#REF!</definedName>
    <definedName name="EUR_B" localSheetId="27">#REF!</definedName>
    <definedName name="EUR_B">#REF!</definedName>
    <definedName name="EUR_D" localSheetId="27">#REF!</definedName>
    <definedName name="EUR_D">#REF!</definedName>
    <definedName name="EUR_DK" localSheetId="27">#REF!</definedName>
    <definedName name="EUR_DK">#REF!</definedName>
    <definedName name="EUR_E" localSheetId="27">#REF!</definedName>
    <definedName name="EUR_E">#REF!</definedName>
    <definedName name="euro" localSheetId="30">[44]SOMMAIRE!$C$131</definedName>
    <definedName name="euro" localSheetId="31">[44]SOMMAIRE!$C$131</definedName>
    <definedName name="euro">[44]SOMMAIRE!$C$131</definedName>
    <definedName name="EVIUDEDAD" localSheetId="19">#REF!</definedName>
    <definedName name="EVIUDEDAD" localSheetId="20">#REF!</definedName>
    <definedName name="EVIUDEDAD" localSheetId="21">#REF!</definedName>
    <definedName name="EVIUDEDAD" localSheetId="27">#REF!</definedName>
    <definedName name="EVIUDEDAD" localSheetId="30">#REF!</definedName>
    <definedName name="EVIUDEDAD" localSheetId="31">#REF!</definedName>
    <definedName name="EVIUDEDAD" localSheetId="18">#REF!</definedName>
    <definedName name="EVIUDEDAD">#REF!</definedName>
    <definedName name="evo" localSheetId="19">#REF!</definedName>
    <definedName name="evo" localSheetId="20">#REF!</definedName>
    <definedName name="evo" localSheetId="21">#REF!</definedName>
    <definedName name="evo" localSheetId="27">#REF!</definedName>
    <definedName name="evo" localSheetId="18">#REF!</definedName>
    <definedName name="evo">#REF!</definedName>
    <definedName name="EVOL0305" localSheetId="27">#REF!</definedName>
    <definedName name="EVOL0305">#REF!</definedName>
    <definedName name="EVOL9002SANT" localSheetId="27">#REF!</definedName>
    <definedName name="EVOL9002SANT">#REF!</definedName>
    <definedName name="EVOL9503" localSheetId="27">#REF!</definedName>
    <definedName name="EVOL9503">#REF!</definedName>
    <definedName name="EVOLFAP0310" localSheetId="27">#REF!</definedName>
    <definedName name="EVOLFAP0310">#REF!</definedName>
    <definedName name="EVOLFAPR0310" localSheetId="27">#REF!</definedName>
    <definedName name="EVOLFAPR0310">#REF!</definedName>
    <definedName name="EVOLPAV0310" localSheetId="27">#REF!</definedName>
    <definedName name="EVOLPAV0310">#REF!</definedName>
    <definedName name="EVOLPCS0309">[45]PCS!$A$4:$L$492</definedName>
    <definedName name="EVOLPCS0310" localSheetId="27">#REF!</definedName>
    <definedName name="EVOLPCS0310" localSheetId="30">#REF!</definedName>
    <definedName name="EVOLPCS0310" localSheetId="31">#REF!</definedName>
    <definedName name="EVOLPCS0310">#REF!</definedName>
    <definedName name="EVOLR0305" localSheetId="27">#REF!</definedName>
    <definedName name="EVOLR0305" localSheetId="31">#REF!</definedName>
    <definedName name="EVOLR0305">#REF!</definedName>
    <definedName name="EVOLR0308" localSheetId="27">#REF!</definedName>
    <definedName name="EVOLR0308" localSheetId="31">#REF!</definedName>
    <definedName name="EVOLR0308">#REF!</definedName>
    <definedName name="EVOLR0308A" localSheetId="27">#REF!</definedName>
    <definedName name="EVOLR0308A">#REF!</definedName>
    <definedName name="EVOLR8210">[46]EVOLR8210!$A$1:$AE$91</definedName>
    <definedName name="EVOLR9010" localSheetId="27">#REF!</definedName>
    <definedName name="EVOLR9010" localSheetId="30">#REF!</definedName>
    <definedName name="EVOLR9010" localSheetId="31">#REF!</definedName>
    <definedName name="EVOLR9010">#REF!</definedName>
    <definedName name="EVOLR9503" localSheetId="27">#REF!</definedName>
    <definedName name="EVOLR9503" localSheetId="31">#REF!</definedName>
    <definedName name="EVOLR9503">#REF!</definedName>
    <definedName name="ex_invalide">[31]Macro1!$B$26:$C$26</definedName>
    <definedName name="ex_invalide_F_M">[32]Macro1!$B$197:$C$197</definedName>
    <definedName name="ex_invalide_F_P">[32]Macro1!$B$172:$C$172</definedName>
    <definedName name="ex_invalide_H_M">[32]Macro1!$B$112:$C$112</definedName>
    <definedName name="ex_invalide_H_P">[32]Macro1!$B$87:$C$87</definedName>
    <definedName name="EXAbase_charges" localSheetId="27">#REF!</definedName>
    <definedName name="EXAbase_charges" localSheetId="30">#REF!</definedName>
    <definedName name="EXAbase_charges" localSheetId="31">#REF!</definedName>
    <definedName name="EXAbase_charges">#REF!</definedName>
    <definedName name="EXAbase_chargesdiv" localSheetId="27">#REF!</definedName>
    <definedName name="EXAbase_chargesdiv" localSheetId="31">#REF!</definedName>
    <definedName name="EXAbase_chargesdiv">#REF!</definedName>
    <definedName name="EXAbase_chargesexcep" localSheetId="27">#REF!</definedName>
    <definedName name="EXAbase_chargesexcep" localSheetId="31">#REF!</definedName>
    <definedName name="EXAbase_chargesexcep">#REF!</definedName>
    <definedName name="EXAbase_chargesfi" localSheetId="27">#REF!</definedName>
    <definedName name="EXAbase_chargesfi">#REF!</definedName>
    <definedName name="EXAbase_chargesgestion" localSheetId="27">#REF!</definedName>
    <definedName name="EXAbase_chargesgestion">#REF!</definedName>
    <definedName name="EXAbase_chargestech" localSheetId="27">#REF!</definedName>
    <definedName name="EXAbase_chargestech">#REF!</definedName>
    <definedName name="EXAbase_compens" localSheetId="27">#REF!</definedName>
    <definedName name="EXAbase_compens">#REF!</definedName>
    <definedName name="EXAbase_cotEtat" localSheetId="27">#REF!</definedName>
    <definedName name="EXAbase_cotEtat">#REF!</definedName>
    <definedName name="EXAbase_cotitaf" localSheetId="27">#REF!</definedName>
    <definedName name="EXAbase_cotitaf">#REF!</definedName>
    <definedName name="EXAbase_cotsoc" localSheetId="27">#REF!</definedName>
    <definedName name="EXAbase_cotsoc">#REF!</definedName>
    <definedName name="EXAbase_dd" localSheetId="27">#REF!</definedName>
    <definedName name="EXAbase_dd">#REF!</definedName>
    <definedName name="EXAbase_deptech" localSheetId="27">#REF!</definedName>
    <definedName name="EXAbase_deptech">#REF!</definedName>
    <definedName name="EXAbase_dotprov" localSheetId="27">#REF!</definedName>
    <definedName name="EXAbase_dotprov">#REF!</definedName>
    <definedName name="EXAbase_dp" localSheetId="27">#REF!</definedName>
    <definedName name="EXAbase_dp">#REF!</definedName>
    <definedName name="EXAbase_ITAF" localSheetId="27">#REF!</definedName>
    <definedName name="EXAbase_ITAF">#REF!</definedName>
    <definedName name="EXAbase_prestextra" localSheetId="27">#REF!</definedName>
    <definedName name="EXAbase_prestextra">#REF!</definedName>
    <definedName name="EXAbase_prestFSV" localSheetId="27">#REF!</definedName>
    <definedName name="EXAbase_prestFSV">#REF!</definedName>
    <definedName name="EXAbase_prestleg" localSheetId="27">#REF!</definedName>
    <definedName name="EXAbase_prestleg">#REF!</definedName>
    <definedName name="EXAbase_prestlegv" localSheetId="27">#REF!</definedName>
    <definedName name="EXAbase_prestlegv">#REF!</definedName>
    <definedName name="EXAbase_prestsoc" localSheetId="27">#REF!</definedName>
    <definedName name="EXAbase_prestsoc">#REF!</definedName>
    <definedName name="EXAbase_proddiv" localSheetId="27">#REF!</definedName>
    <definedName name="EXAbase_proddiv">#REF!</definedName>
    <definedName name="EXAbase_prodexcep" localSheetId="27">#REF!</definedName>
    <definedName name="EXAbase_prodexcep">#REF!</definedName>
    <definedName name="EXAbase_prodfi" localSheetId="27">#REF!</definedName>
    <definedName name="EXAbase_prodfi">#REF!</definedName>
    <definedName name="EXAbase_prodgestion" localSheetId="27">#REF!</definedName>
    <definedName name="EXAbase_prodgestion">#REF!</definedName>
    <definedName name="EXAbase_prodtech" localSheetId="27">#REF!</definedName>
    <definedName name="EXAbase_prodtech">#REF!</definedName>
    <definedName name="EXAbase_produits" localSheetId="27">#REF!</definedName>
    <definedName name="EXAbase_produits">#REF!</definedName>
    <definedName name="EXAbase_reprisesprov" localSheetId="27">#REF!</definedName>
    <definedName name="EXAbase_reprisesprov">#REF!</definedName>
    <definedName name="EXAbase_resstech" localSheetId="27">#REF!</definedName>
    <definedName name="EXAbase_resstech">#REF!</definedName>
    <definedName name="EXAbase_resultatnet" localSheetId="27">#REF!</definedName>
    <definedName name="EXAbase_resultatnet">#REF!</definedName>
    <definedName name="EXAbase_ST" localSheetId="27">#REF!</definedName>
    <definedName name="EXAbase_ST">#REF!</definedName>
    <definedName name="EXAcomp_charges" localSheetId="27">#REF!</definedName>
    <definedName name="EXAcomp_charges">#REF!</definedName>
    <definedName name="EXAcomp_chargesdiv" localSheetId="27">#REF!</definedName>
    <definedName name="EXAcomp_chargesdiv">#REF!</definedName>
    <definedName name="EXAcomp_chargesexcep" localSheetId="27">#REF!</definedName>
    <definedName name="EXAcomp_chargesexcep">#REF!</definedName>
    <definedName name="EXAcomp_chargesfi" localSheetId="27">#REF!</definedName>
    <definedName name="EXAcomp_chargesfi">#REF!</definedName>
    <definedName name="EXAcomp_chargesgestion" localSheetId="27">#REF!</definedName>
    <definedName name="EXAcomp_chargesgestion">#REF!</definedName>
    <definedName name="EXAcomp_chargestech" localSheetId="27">#REF!</definedName>
    <definedName name="EXAcomp_chargestech">#REF!</definedName>
    <definedName name="EXAcomp_cotItaf" localSheetId="27">#REF!</definedName>
    <definedName name="EXAcomp_cotItaf">#REF!</definedName>
    <definedName name="EXAcomp_cotsoc" localSheetId="27">#REF!</definedName>
    <definedName name="EXAcomp_cotsoc">#REF!</definedName>
    <definedName name="EXAcomp_dd" localSheetId="27">#REF!</definedName>
    <definedName name="EXAcomp_dd">#REF!</definedName>
    <definedName name="EXAcomp_deptech" localSheetId="27">#REF!</definedName>
    <definedName name="EXAcomp_deptech">#REF!</definedName>
    <definedName name="EXAcomp_dotprov" localSheetId="27">#REF!</definedName>
    <definedName name="EXAcomp_dotprov">#REF!</definedName>
    <definedName name="EXAcomp_dp" localSheetId="27">#REF!</definedName>
    <definedName name="EXAcomp_dp">#REF!</definedName>
    <definedName name="EXAcomp_itaf" localSheetId="27">#REF!</definedName>
    <definedName name="EXAcomp_itaf">#REF!</definedName>
    <definedName name="EXAcomp_prestlegv" localSheetId="27">#REF!</definedName>
    <definedName name="EXAcomp_prestlegv">#REF!</definedName>
    <definedName name="EXAcomp_prestsoc" localSheetId="27">#REF!</definedName>
    <definedName name="EXAcomp_prestsoc">#REF!</definedName>
    <definedName name="EXAcomp_proddiv" localSheetId="27">#REF!</definedName>
    <definedName name="EXAcomp_proddiv">#REF!</definedName>
    <definedName name="EXAcomp_prodexcep" localSheetId="27">#REF!</definedName>
    <definedName name="EXAcomp_prodexcep">#REF!</definedName>
    <definedName name="EXAcomp_prodfi" localSheetId="27">#REF!</definedName>
    <definedName name="EXAcomp_prodfi">#REF!</definedName>
    <definedName name="EXAcomp_prodgestion" localSheetId="27">#REF!</definedName>
    <definedName name="EXAcomp_prodgestion">#REF!</definedName>
    <definedName name="EXAcomp_prodtech" localSheetId="27">#REF!</definedName>
    <definedName name="EXAcomp_prodtech">#REF!</definedName>
    <definedName name="EXAcomp_produits" localSheetId="27">#REF!</definedName>
    <definedName name="EXAcomp_produits">#REF!</definedName>
    <definedName name="EXAcomp_reprisesprov" localSheetId="27">#REF!</definedName>
    <definedName name="EXAcomp_reprisesprov">#REF!</definedName>
    <definedName name="EXAcomp_resstech" localSheetId="27">#REF!</definedName>
    <definedName name="EXAcomp_resstech">#REF!</definedName>
    <definedName name="EXAcomp_resultatnet" localSheetId="27">#REF!</definedName>
    <definedName name="EXAcomp_resultatnet">#REF!</definedName>
    <definedName name="EXAcomp_ST" localSheetId="27">#REF!</definedName>
    <definedName name="EXAcomp_ST">#REF!</definedName>
    <definedName name="Excel_BuiltIn__FilterDatabase" localSheetId="27">'Fig 2.24'!#REF!</definedName>
    <definedName name="Excel_BuiltIn_Print_Area_1_1" localSheetId="27">#REF!</definedName>
    <definedName name="Excel_BuiltIn_Print_Area_1_1" localSheetId="30">#REF!</definedName>
    <definedName name="Excel_BuiltIn_Print_Area_1_1" localSheetId="31">#REF!</definedName>
    <definedName name="Excel_BuiltIn_Print_Area_1_1">#REF!</definedName>
    <definedName name="Excel_BuiltIn_Print_Area_2" localSheetId="27">#REF!</definedName>
    <definedName name="Excel_BuiltIn_Print_Area_2">#REF!</definedName>
    <definedName name="Excel_BuiltIn_Print_Area_5" localSheetId="27">#REF!</definedName>
    <definedName name="Excel_BuiltIn_Print_Area_5">#REF!</definedName>
    <definedName name="FEA" localSheetId="19">[31]Macro1!#REF!</definedName>
    <definedName name="FEA" localSheetId="20">[31]Macro1!#REF!</definedName>
    <definedName name="FEA" localSheetId="21">[31]Macro1!#REF!</definedName>
    <definedName name="FEA" localSheetId="27">[31]Macro1!#REF!</definedName>
    <definedName name="FEA" localSheetId="30">[31]Macro1!#REF!</definedName>
    <definedName name="FEA" localSheetId="31">[31]Macro1!#REF!</definedName>
    <definedName name="FEA" localSheetId="18">[31]Macro1!#REF!</definedName>
    <definedName name="FEA">[31]Macro1!#REF!</definedName>
    <definedName name="FEB" localSheetId="19">[31]Macro1!#REF!</definedName>
    <definedName name="FEB" localSheetId="20">[31]Macro1!#REF!</definedName>
    <definedName name="FEB" localSheetId="21">[31]Macro1!#REF!</definedName>
    <definedName name="FEB" localSheetId="27">[31]Macro1!#REF!</definedName>
    <definedName name="FEB" localSheetId="30">[31]Macro1!#REF!</definedName>
    <definedName name="FEB" localSheetId="31">[31]Macro1!#REF!</definedName>
    <definedName name="FEB" localSheetId="18">[31]Macro1!#REF!</definedName>
    <definedName name="FEB">[31]Macro1!#REF!</definedName>
    <definedName name="Febrero06" localSheetId="19">#REF!</definedName>
    <definedName name="Febrero06" localSheetId="20">#REF!</definedName>
    <definedName name="Febrero06" localSheetId="21">#REF!</definedName>
    <definedName name="Febrero06" localSheetId="27">#REF!</definedName>
    <definedName name="Febrero06" localSheetId="30">#REF!</definedName>
    <definedName name="Febrero06" localSheetId="31">#REF!</definedName>
    <definedName name="Febrero06" localSheetId="18">#REF!</definedName>
    <definedName name="Febrero06">#REF!</definedName>
    <definedName name="FFAMILI_TOTAL" localSheetId="19">#REF!</definedName>
    <definedName name="FFAMILI_TOTAL" localSheetId="20">#REF!</definedName>
    <definedName name="FFAMILI_TOTAL" localSheetId="21">#REF!</definedName>
    <definedName name="FFAMILI_TOTAL" localSheetId="27">#REF!</definedName>
    <definedName name="FFAMILI_TOTAL" localSheetId="18">#REF!</definedName>
    <definedName name="FFAMILI_TOTAL">#REF!</definedName>
    <definedName name="fff" localSheetId="19">#REF!</definedName>
    <definedName name="fff" localSheetId="20">#REF!</definedName>
    <definedName name="fff" localSheetId="21">#REF!</definedName>
    <definedName name="fff" localSheetId="27">#REF!</definedName>
    <definedName name="fff" localSheetId="18">#REF!</definedName>
    <definedName name="fff">#REF!</definedName>
    <definedName name="ffffvf" localSheetId="19">#REF!</definedName>
    <definedName name="ffffvf" localSheetId="20">#REF!</definedName>
    <definedName name="ffffvf" localSheetId="21">#REF!</definedName>
    <definedName name="ffffvf" localSheetId="27">#REF!</definedName>
    <definedName name="ffffvf" localSheetId="18">#REF!</definedName>
    <definedName name="ffffvf">#REF!</definedName>
    <definedName name="FIG2wp1" localSheetId="19" hidden="1">#REF!</definedName>
    <definedName name="FIG2wp1" localSheetId="20" hidden="1">#REF!</definedName>
    <definedName name="FIG2wp1" localSheetId="21" hidden="1">#REF!</definedName>
    <definedName name="FIG2wp1" localSheetId="27" hidden="1">#REF!</definedName>
    <definedName name="FIG2wp1" localSheetId="18" hidden="1">#REF!</definedName>
    <definedName name="FIG2wp1" hidden="1">#REF!</definedName>
    <definedName name="Finland">[25]Age!$BD$2:$BI$9</definedName>
    <definedName name="_xlnm.Recorder" localSheetId="19">#REF!</definedName>
    <definedName name="_xlnm.Recorder" localSheetId="20">#REF!</definedName>
    <definedName name="_xlnm.Recorder" localSheetId="21">#REF!</definedName>
    <definedName name="_xlnm.Recorder" localSheetId="27">#REF!</definedName>
    <definedName name="_xlnm.Recorder" localSheetId="30">#REF!</definedName>
    <definedName name="_xlnm.Recorder" localSheetId="31">#REF!</definedName>
    <definedName name="_xlnm.Recorder" localSheetId="18">#REF!</definedName>
    <definedName name="_xlnm.Recorder">#REF!</definedName>
    <definedName name="Format" localSheetId="19">#REF!</definedName>
    <definedName name="Format" localSheetId="20">#REF!</definedName>
    <definedName name="Format" localSheetId="21">#REF!</definedName>
    <definedName name="Format" localSheetId="27">#REF!</definedName>
    <definedName name="Format" localSheetId="18">#REF!</definedName>
    <definedName name="Format">#REF!</definedName>
    <definedName name="FP_BRUT" localSheetId="27">#REF!</definedName>
    <definedName name="FP_BRUT">#REF!</definedName>
    <definedName name="FP_BRUT_REEL" localSheetId="27">#REF!</definedName>
    <definedName name="FP_BRUT_REEL">#REF!</definedName>
    <definedName name="FP_CATB_BRUT" localSheetId="27">#REF!</definedName>
    <definedName name="FP_CATB_BRUT">#REF!</definedName>
    <definedName name="FP_CATB_NET" localSheetId="27">#REF!</definedName>
    <definedName name="FP_CATB_NET">#REF!</definedName>
    <definedName name="FP_NET" localSheetId="27">#REF!</definedName>
    <definedName name="FP_NET">#REF!</definedName>
    <definedName name="FP_NET_REEL" localSheetId="27">#REF!</definedName>
    <definedName name="FP_NET_REEL">#REF!</definedName>
    <definedName name="FRA">#N/A</definedName>
    <definedName name="franc">[47]SOMMAIRE!$C$131</definedName>
    <definedName name="France">[25]Age!$A$2:$F$12</definedName>
    <definedName name="FSPOEIE_charges" localSheetId="27">#REF!</definedName>
    <definedName name="FSPOEIE_charges" localSheetId="30">#REF!</definedName>
    <definedName name="FSPOEIE_charges" localSheetId="31">#REF!</definedName>
    <definedName name="FSPOEIE_charges">#REF!</definedName>
    <definedName name="FSPOEIE_chargesdiv" localSheetId="27">#REF!</definedName>
    <definedName name="FSPOEIE_chargesdiv" localSheetId="31">#REF!</definedName>
    <definedName name="FSPOEIE_chargesdiv">#REF!</definedName>
    <definedName name="FSPOEIE_chargesexcep" localSheetId="27">#REF!</definedName>
    <definedName name="FSPOEIE_chargesexcep" localSheetId="31">#REF!</definedName>
    <definedName name="FSPOEIE_chargesexcep">#REF!</definedName>
    <definedName name="FSPOEIE_chargesfi" localSheetId="27">#REF!</definedName>
    <definedName name="FSPOEIE_chargesfi">#REF!</definedName>
    <definedName name="FSPOEIE_chargesgestion" localSheetId="27">#REF!</definedName>
    <definedName name="FSPOEIE_chargesgestion">#REF!</definedName>
    <definedName name="FSPOEIE_chargestech" localSheetId="27">#REF!</definedName>
    <definedName name="FSPOEIE_chargestech">#REF!</definedName>
    <definedName name="FSPOEIE_compens" localSheetId="27">#REF!</definedName>
    <definedName name="FSPOEIE_compens">#REF!</definedName>
    <definedName name="FSPOEIE_cotEtat" localSheetId="27">#REF!</definedName>
    <definedName name="FSPOEIE_cotEtat">#REF!</definedName>
    <definedName name="FSPOEIE_cotitaf" localSheetId="27">#REF!</definedName>
    <definedName name="FSPOEIE_cotitaf">#REF!</definedName>
    <definedName name="FSPOEIE_cotsoc" localSheetId="27">#REF!</definedName>
    <definedName name="FSPOEIE_cotsoc">#REF!</definedName>
    <definedName name="FSPOEIE_dd" localSheetId="27">#REF!</definedName>
    <definedName name="FSPOEIE_dd">#REF!</definedName>
    <definedName name="FSPOEIE_deptech" localSheetId="31">[48]FSPOEIE!$A$129:$IV$129</definedName>
    <definedName name="FSPOEIE_deptech">[48]FSPOEIE!$A$129:$IV$129</definedName>
    <definedName name="FSPOEIE_dotprov" localSheetId="27">#REF!</definedName>
    <definedName name="FSPOEIE_dotprov" localSheetId="30">#REF!</definedName>
    <definedName name="FSPOEIE_dotprov" localSheetId="31">#REF!</definedName>
    <definedName name="FSPOEIE_dotprov">#REF!</definedName>
    <definedName name="FSPOEIE_dp" localSheetId="27">#REF!</definedName>
    <definedName name="FSPOEIE_dp" localSheetId="31">#REF!</definedName>
    <definedName name="FSPOEIE_dp">#REF!</definedName>
    <definedName name="FSPOEIE_prestextra" localSheetId="27">#REF!</definedName>
    <definedName name="FSPOEIE_prestextra" localSheetId="31">#REF!</definedName>
    <definedName name="FSPOEIE_prestextra">#REF!</definedName>
    <definedName name="FSPOEIE_prestlegv" localSheetId="27">#REF!</definedName>
    <definedName name="FSPOEIE_prestlegv">#REF!</definedName>
    <definedName name="FSPOEIE_prestsoc" localSheetId="27">#REF!</definedName>
    <definedName name="FSPOEIE_prestsoc">#REF!</definedName>
    <definedName name="FSPOEIE_proddiv" localSheetId="27">#REF!</definedName>
    <definedName name="FSPOEIE_proddiv">#REF!</definedName>
    <definedName name="FSPOEIE_prodexcep" localSheetId="27">#REF!</definedName>
    <definedName name="FSPOEIE_prodexcep">#REF!</definedName>
    <definedName name="FSPOEIE_prodfi" localSheetId="27">#REF!</definedName>
    <definedName name="FSPOEIE_prodfi">#REF!</definedName>
    <definedName name="FSPOEIE_prodgestion" localSheetId="27">#REF!</definedName>
    <definedName name="FSPOEIE_prodgestion">#REF!</definedName>
    <definedName name="FSPOEIE_prodtech" localSheetId="27">#REF!</definedName>
    <definedName name="FSPOEIE_prodtech">#REF!</definedName>
    <definedName name="FSPOEIE_produits" localSheetId="27">#REF!</definedName>
    <definedName name="FSPOEIE_produits">#REF!</definedName>
    <definedName name="FSPOEIE_reprisesprov" localSheetId="27">#REF!</definedName>
    <definedName name="FSPOEIE_reprisesprov">#REF!</definedName>
    <definedName name="FSPOEIE_resstech" localSheetId="27">#REF!</definedName>
    <definedName name="FSPOEIE_resstech">#REF!</definedName>
    <definedName name="FSPOEIE_resultatnet" localSheetId="27">#REF!</definedName>
    <definedName name="FSPOEIE_resultatnet">#REF!</definedName>
    <definedName name="FSPOEIE_ST" localSheetId="27">#REF!</definedName>
    <definedName name="FSPOEIE_ST">#REF!</definedName>
    <definedName name="FSPOEIE_subveq_ST" localSheetId="27">#REF!</definedName>
    <definedName name="FSPOEIE_subveq_ST">#REF!</definedName>
    <definedName name="FSV_charges" localSheetId="27">#REF!</definedName>
    <definedName name="FSV_charges">#REF!</definedName>
    <definedName name="FSV_chargesdiv" localSheetId="27">#REF!</definedName>
    <definedName name="FSV_chargesdiv">#REF!</definedName>
    <definedName name="FSV_chargesexcep" localSheetId="27">#REF!</definedName>
    <definedName name="FSV_chargesexcep">#REF!</definedName>
    <definedName name="FSV_chargesfi" localSheetId="27">#REF!</definedName>
    <definedName name="FSV_chargesfi">#REF!</definedName>
    <definedName name="FSV_chargesgestion" localSheetId="27">#REF!</definedName>
    <definedName name="FSV_chargesgestion">#REF!</definedName>
    <definedName name="FSV_chargestech" localSheetId="27">#REF!</definedName>
    <definedName name="FSV_chargestech">#REF!</definedName>
    <definedName name="FSV_CNRACL" localSheetId="27">#REF!</definedName>
    <definedName name="FSV_CNRACL">#REF!</definedName>
    <definedName name="FSV_comp" localSheetId="27">#REF!</definedName>
    <definedName name="FSV_comp">#REF!</definedName>
    <definedName name="FSV_cotEtat" localSheetId="27">#REF!</definedName>
    <definedName name="FSV_cotEtat">#REF!</definedName>
    <definedName name="FSV_cotitaf" localSheetId="27">#REF!</definedName>
    <definedName name="FSV_cotitaf">#REF!</definedName>
    <definedName name="FSV_deptech" localSheetId="27">#REF!</definedName>
    <definedName name="FSV_deptech">#REF!</definedName>
    <definedName name="FSV_dotprov" localSheetId="27">#REF!</definedName>
    <definedName name="FSV_dotprov">#REF!</definedName>
    <definedName name="FSV_itaf" localSheetId="27">#REF!</definedName>
    <definedName name="FSV_itaf">#REF!</definedName>
    <definedName name="FSV_proddiv" localSheetId="27">#REF!</definedName>
    <definedName name="FSV_proddiv">#REF!</definedName>
    <definedName name="FSV_prodexcep" localSheetId="27">#REF!</definedName>
    <definedName name="FSV_prodexcep">#REF!</definedName>
    <definedName name="FSV_prodfi" localSheetId="27">#REF!</definedName>
    <definedName name="FSV_prodfi">#REF!</definedName>
    <definedName name="FSV_prodgestion" localSheetId="27">#REF!</definedName>
    <definedName name="FSV_prodgestion">#REF!</definedName>
    <definedName name="FSV_prodtech" localSheetId="27">#REF!</definedName>
    <definedName name="FSV_prodtech">#REF!</definedName>
    <definedName name="FSV_produits" localSheetId="27">#REF!</definedName>
    <definedName name="FSV_produits">#REF!</definedName>
    <definedName name="FSV_reprisesprov" localSheetId="27">#REF!</definedName>
    <definedName name="FSV_reprisesprov">#REF!</definedName>
    <definedName name="FSV_resstech" localSheetId="27">#REF!</definedName>
    <definedName name="FSV_resstech">#REF!</definedName>
    <definedName name="FSV_resultatnet" localSheetId="27">#REF!</definedName>
    <definedName name="FSV_resultatnet">#REF!</definedName>
    <definedName name="FSV_ST" localSheetId="27">#REF!</definedName>
    <definedName name="FSV_ST">#REF!</definedName>
    <definedName name="G" localSheetId="19">#REF!</definedName>
    <definedName name="G" localSheetId="20">#REF!</definedName>
    <definedName name="G" localSheetId="21">#REF!</definedName>
    <definedName name="G" localSheetId="27">#REF!</definedName>
    <definedName name="G" localSheetId="30">#REF!</definedName>
    <definedName name="G" localSheetId="31">#REF!</definedName>
    <definedName name="G" localSheetId="18">#REF!</definedName>
    <definedName name="G">[14]Macro1!#REF!</definedName>
    <definedName name="gain_surcote_FP_1" localSheetId="19">[14]Macro1!#REF!</definedName>
    <definedName name="gain_surcote_FP_1" localSheetId="20">[14]Macro1!#REF!</definedName>
    <definedName name="gain_surcote_FP_1" localSheetId="21">[14]Macro1!#REF!</definedName>
    <definedName name="gain_surcote_FP_1" localSheetId="27">[14]Macro1!#REF!</definedName>
    <definedName name="gain_surcote_FP_1" localSheetId="30">[14]Macro1!#REF!</definedName>
    <definedName name="gain_surcote_FP_1" localSheetId="31">[14]Macro1!#REF!</definedName>
    <definedName name="gain_surcote_FP_1" localSheetId="18">[14]Macro1!#REF!</definedName>
    <definedName name="gain_surcote_FP_1">[14]Macro1!#REF!</definedName>
    <definedName name="gain_surcote_FP_2" localSheetId="19">[14]Macro1!#REF!</definedName>
    <definedName name="gain_surcote_FP_2" localSheetId="20">[14]Macro1!#REF!</definedName>
    <definedName name="gain_surcote_FP_2" localSheetId="21">[14]Macro1!#REF!</definedName>
    <definedName name="gain_surcote_FP_2" localSheetId="27">[14]Macro1!#REF!</definedName>
    <definedName name="gain_surcote_FP_2" localSheetId="30">[14]Macro1!#REF!</definedName>
    <definedName name="gain_surcote_FP_2" localSheetId="31">[14]Macro1!#REF!</definedName>
    <definedName name="gain_surcote_FP_2" localSheetId="18">[14]Macro1!#REF!</definedName>
    <definedName name="gain_surcote_FP_2">[14]Macro1!#REF!</definedName>
    <definedName name="GEOGRAPHIE" localSheetId="27">#REF!</definedName>
    <definedName name="GEOGRAPHIE" localSheetId="30">#REF!</definedName>
    <definedName name="GEOGRAPHIE" localSheetId="31">#REF!</definedName>
    <definedName name="GEOGRAPHIE">#REF!</definedName>
    <definedName name="GER">#N/A</definedName>
    <definedName name="gg" localSheetId="19">[49]gg!#REF!</definedName>
    <definedName name="gg" localSheetId="20">[49]gg!#REF!</definedName>
    <definedName name="gg" localSheetId="21">[49]gg!#REF!</definedName>
    <definedName name="gg" localSheetId="27">[49]gg!#REF!</definedName>
    <definedName name="gg" localSheetId="30">[49]gg!#REF!</definedName>
    <definedName name="gg" localSheetId="31">[49]gg!#REF!</definedName>
    <definedName name="gg" localSheetId="18">[49]gg!#REF!</definedName>
    <definedName name="gg">[49]gg!#REF!</definedName>
    <definedName name="ggg" localSheetId="19">#REF!</definedName>
    <definedName name="ggg" localSheetId="20">#REF!</definedName>
    <definedName name="ggg" localSheetId="21">#REF!</definedName>
    <definedName name="ggg" localSheetId="27">#REF!</definedName>
    <definedName name="ggg" localSheetId="30">#REF!</definedName>
    <definedName name="ggg" localSheetId="31">#REF!</definedName>
    <definedName name="ggg" localSheetId="18">#REF!</definedName>
    <definedName name="ggg">#REF!</definedName>
    <definedName name="GORLIZ" localSheetId="19">#REF!</definedName>
    <definedName name="GORLIZ" localSheetId="20">#REF!</definedName>
    <definedName name="GORLIZ" localSheetId="21">#REF!</definedName>
    <definedName name="GORLIZ" localSheetId="27">#REF!</definedName>
    <definedName name="GORLIZ" localSheetId="18">#REF!</definedName>
    <definedName name="GORLIZ">#REF!</definedName>
    <definedName name="grabació" localSheetId="19">#REF!</definedName>
    <definedName name="grabació" localSheetId="20">#REF!</definedName>
    <definedName name="grabació" localSheetId="21">#REF!</definedName>
    <definedName name="grabació" localSheetId="27">#REF!</definedName>
    <definedName name="grabació" localSheetId="18">#REF!</definedName>
    <definedName name="grabació">#REF!</definedName>
    <definedName name="GREECE" localSheetId="27">#REF!</definedName>
    <definedName name="GREECE">#REF!</definedName>
    <definedName name="H" localSheetId="19">#REF!</definedName>
    <definedName name="H" localSheetId="20">#REF!</definedName>
    <definedName name="H" localSheetId="21">#REF!</definedName>
    <definedName name="H" localSheetId="27">#REF!</definedName>
    <definedName name="H" localSheetId="18">#REF!</definedName>
    <definedName name="H">#REF!</definedName>
    <definedName name="handicap">[31]Macro1!$B$32:$C$32</definedName>
    <definedName name="handicap_F_M">[32]Macro1!$B$203:$C$203</definedName>
    <definedName name="handicap_F_P">[32]Macro1!$B$178:$C$178</definedName>
    <definedName name="handicap_H_M">[32]Macro1!$B$118:$C$118</definedName>
    <definedName name="handicap_H_P">[32]Macro1!$B$93:$C$93</definedName>
    <definedName name="HBID_sal_Agosto" localSheetId="19">#REF!</definedName>
    <definedName name="HBID_sal_Agosto" localSheetId="20">#REF!</definedName>
    <definedName name="HBID_sal_Agosto" localSheetId="21">#REF!</definedName>
    <definedName name="HBID_sal_Agosto" localSheetId="27">#REF!</definedName>
    <definedName name="HBID_sal_Agosto" localSheetId="30">#REF!</definedName>
    <definedName name="HBID_sal_Agosto" localSheetId="31">#REF!</definedName>
    <definedName name="HBID_sal_Agosto" localSheetId="18">#REF!</definedName>
    <definedName name="HBID_sal_Agosto">#REF!</definedName>
    <definedName name="HBID_sal_Dic" localSheetId="19">#REF!</definedName>
    <definedName name="HBID_sal_Dic" localSheetId="20">#REF!</definedName>
    <definedName name="HBID_sal_Dic" localSheetId="21">#REF!</definedName>
    <definedName name="HBID_sal_Dic" localSheetId="27">#REF!</definedName>
    <definedName name="HBID_sal_Dic" localSheetId="18">#REF!</definedName>
    <definedName name="HBID_sal_Dic">#REF!</definedName>
    <definedName name="HBID_sal_Enero" localSheetId="19">#REF!</definedName>
    <definedName name="HBID_sal_Enero" localSheetId="20">#REF!</definedName>
    <definedName name="HBID_sal_Enero" localSheetId="21">#REF!</definedName>
    <definedName name="HBID_sal_Enero" localSheetId="27">#REF!</definedName>
    <definedName name="HBID_sal_Enero" localSheetId="18">#REF!</definedName>
    <definedName name="HBID_sal_Enero">#REF!</definedName>
    <definedName name="HBID_sal_Mar" localSheetId="19">#REF!</definedName>
    <definedName name="HBID_sal_Mar" localSheetId="20">#REF!</definedName>
    <definedName name="HBID_sal_Mar" localSheetId="21">#REF!</definedName>
    <definedName name="HBID_sal_Mar" localSheetId="27">#REF!</definedName>
    <definedName name="HBID_sal_Mar" localSheetId="18">#REF!</definedName>
    <definedName name="HBID_sal_Mar">#REF!</definedName>
    <definedName name="HBID_sal_mayo" localSheetId="19">#REF!</definedName>
    <definedName name="HBID_sal_mayo" localSheetId="20">#REF!</definedName>
    <definedName name="HBID_sal_mayo" localSheetId="21">#REF!</definedName>
    <definedName name="HBID_sal_mayo" localSheetId="27">#REF!</definedName>
    <definedName name="HBID_sal_mayo" localSheetId="18">#REF!</definedName>
    <definedName name="HBID_sal_mayo">#REF!</definedName>
    <definedName name="HBID_sal_Nov" localSheetId="19">#REF!</definedName>
    <definedName name="HBID_sal_Nov" localSheetId="20">#REF!</definedName>
    <definedName name="HBID_sal_Nov" localSheetId="21">#REF!</definedName>
    <definedName name="HBID_sal_Nov" localSheetId="27">#REF!</definedName>
    <definedName name="HBID_sal_Nov" localSheetId="18">#REF!</definedName>
    <definedName name="HBID_sal_Nov">#REF!</definedName>
    <definedName name="HBID_sal_Oct" localSheetId="19">#REF!</definedName>
    <definedName name="HBID_sal_Oct" localSheetId="20">#REF!</definedName>
    <definedName name="HBID_sal_Oct" localSheetId="21">#REF!</definedName>
    <definedName name="HBID_sal_Oct" localSheetId="27">#REF!</definedName>
    <definedName name="HBID_sal_Oct" localSheetId="18">#REF!</definedName>
    <definedName name="HBID_sal_Oct">#REF!</definedName>
    <definedName name="Header" localSheetId="19">#REF!</definedName>
    <definedName name="Header" localSheetId="20">#REF!</definedName>
    <definedName name="Header" localSheetId="21">#REF!</definedName>
    <definedName name="Header" localSheetId="27">#REF!</definedName>
    <definedName name="Header" localSheetId="18">#REF!</definedName>
    <definedName name="Header">#REF!</definedName>
    <definedName name="Headings">[34]Contents!$J$3:$M$88</definedName>
    <definedName name="Heidi" localSheetId="19">#REF!</definedName>
    <definedName name="Heidi" localSheetId="20">#REF!</definedName>
    <definedName name="Heidi" localSheetId="21">#REF!</definedName>
    <definedName name="Heidi" localSheetId="27">#REF!</definedName>
    <definedName name="Heidi" localSheetId="30">#REF!</definedName>
    <definedName name="Heidi" localSheetId="31">#REF!</definedName>
    <definedName name="Heidi" localSheetId="18">#REF!</definedName>
    <definedName name="Heidi">#REF!</definedName>
    <definedName name="histo_ageliq" localSheetId="19">#REF!</definedName>
    <definedName name="histo_ageliq" localSheetId="20">#REF!</definedName>
    <definedName name="histo_ageliq" localSheetId="21">#REF!</definedName>
    <definedName name="histo_ageliq" localSheetId="27">#REF!</definedName>
    <definedName name="histo_ageliq" localSheetId="18">#REF!</definedName>
    <definedName name="histo_ageliq">#REF!</definedName>
    <definedName name="I.1.1._Pensiones_en_vigor_por_regímenes._Total_pensiones" localSheetId="19">#REF!</definedName>
    <definedName name="I.1.1._Pensiones_en_vigor_por_regímenes._Total_pensiones" localSheetId="20">#REF!</definedName>
    <definedName name="I.1.1._Pensiones_en_vigor_por_regímenes._Total_pensiones" localSheetId="21">#REF!</definedName>
    <definedName name="I.1.1._Pensiones_en_vigor_por_regímenes._Total_pensiones" localSheetId="27">#REF!</definedName>
    <definedName name="I.1.1._Pensiones_en_vigor_por_regímenes._Total_pensiones" localSheetId="18">#REF!</definedName>
    <definedName name="I.1.1._Pensiones_en_vigor_por_regímenes._Total_pensiones">#REF!</definedName>
    <definedName name="I.1.2._Pensiones_en_vigor_por_regímenes._Incapacidad_permanente" localSheetId="19">#REF!</definedName>
    <definedName name="I.1.2._Pensiones_en_vigor_por_regímenes._Incapacidad_permanente" localSheetId="20">#REF!</definedName>
    <definedName name="I.1.2._Pensiones_en_vigor_por_regímenes._Incapacidad_permanente" localSheetId="21">#REF!</definedName>
    <definedName name="I.1.2._Pensiones_en_vigor_por_regímenes._Incapacidad_permanente" localSheetId="27">#REF!</definedName>
    <definedName name="I.1.2._Pensiones_en_vigor_por_regímenes._Incapacidad_permanente" localSheetId="18">#REF!</definedName>
    <definedName name="I.1.2._Pensiones_en_vigor_por_regímenes._Incapacidad_permanente">#REF!</definedName>
    <definedName name="I.1.3._Pensiones_en_vigor_por_regímenes._Jubilación" localSheetId="19">#REF!</definedName>
    <definedName name="I.1.3._Pensiones_en_vigor_por_regímenes._Jubilación" localSheetId="20">#REF!</definedName>
    <definedName name="I.1.3._Pensiones_en_vigor_por_regímenes._Jubilación" localSheetId="21">#REF!</definedName>
    <definedName name="I.1.3._Pensiones_en_vigor_por_regímenes._Jubilación" localSheetId="27">#REF!</definedName>
    <definedName name="I.1.3._Pensiones_en_vigor_por_regímenes._Jubilación" localSheetId="18">#REF!</definedName>
    <definedName name="I.1.3._Pensiones_en_vigor_por_regímenes._Jubilación">#REF!</definedName>
    <definedName name="I.1.4._Pensiones_en_vigor_por_regímenes._Viudedad" localSheetId="19">#REF!</definedName>
    <definedName name="I.1.4._Pensiones_en_vigor_por_regímenes._Viudedad" localSheetId="20">#REF!</definedName>
    <definedName name="I.1.4._Pensiones_en_vigor_por_regímenes._Viudedad" localSheetId="21">#REF!</definedName>
    <definedName name="I.1.4._Pensiones_en_vigor_por_regímenes._Viudedad" localSheetId="27">#REF!</definedName>
    <definedName name="I.1.4._Pensiones_en_vigor_por_regímenes._Viudedad" localSheetId="18">#REF!</definedName>
    <definedName name="I.1.4._Pensiones_en_vigor_por_regímenes._Viudedad">#REF!</definedName>
    <definedName name="I.1.5._Pensiones_en_vigor_por_regímenes._Orfandad" localSheetId="19">#REF!</definedName>
    <definedName name="I.1.5._Pensiones_en_vigor_por_regímenes._Orfandad" localSheetId="20">#REF!</definedName>
    <definedName name="I.1.5._Pensiones_en_vigor_por_regímenes._Orfandad" localSheetId="21">#REF!</definedName>
    <definedName name="I.1.5._Pensiones_en_vigor_por_regímenes._Orfandad" localSheetId="27">#REF!</definedName>
    <definedName name="I.1.5._Pensiones_en_vigor_por_regímenes._Orfandad" localSheetId="18">#REF!</definedName>
    <definedName name="I.1.5._Pensiones_en_vigor_por_regímenes._Orfandad">#REF!</definedName>
    <definedName name="I.1.6._Pensiones_en_vigor_por_regímenes._Favor_de_familiares" localSheetId="19">#REF!</definedName>
    <definedName name="I.1.6._Pensiones_en_vigor_por_regímenes._Favor_de_familiares" localSheetId="20">#REF!</definedName>
    <definedName name="I.1.6._Pensiones_en_vigor_por_regímenes._Favor_de_familiares" localSheetId="21">#REF!</definedName>
    <definedName name="I.1.6._Pensiones_en_vigor_por_regímenes._Favor_de_familiares" localSheetId="27">#REF!</definedName>
    <definedName name="I.1.6._Pensiones_en_vigor_por_regímenes._Favor_de_familiares" localSheetId="18">#REF!</definedName>
    <definedName name="I.1.6._Pensiones_en_vigor_por_regímenes._Favor_de_familiares">#REF!</definedName>
    <definedName name="IDX" localSheetId="19">#REF!</definedName>
    <definedName name="IDX" localSheetId="20">#REF!</definedName>
    <definedName name="IDX" localSheetId="21">#REF!</definedName>
    <definedName name="IDX" localSheetId="27">#REF!</definedName>
    <definedName name="IDX" localSheetId="18">#REF!</definedName>
    <definedName name="IDX">#REF!</definedName>
    <definedName name="impor" localSheetId="19">#REF!</definedName>
    <definedName name="impor" localSheetId="20">#REF!</definedName>
    <definedName name="impor" localSheetId="21">#REF!</definedName>
    <definedName name="impor" localSheetId="27">#REF!</definedName>
    <definedName name="impor" localSheetId="18">#REF!</definedName>
    <definedName name="impor">#REF!</definedName>
    <definedName name="importe" localSheetId="19">#REF!</definedName>
    <definedName name="importe" localSheetId="20">#REF!</definedName>
    <definedName name="importe" localSheetId="21">#REF!</definedName>
    <definedName name="importe" localSheetId="27">#REF!</definedName>
    <definedName name="importe" localSheetId="18">#REF!</definedName>
    <definedName name="importe">#REF!</definedName>
    <definedName name="IMPORTE_P67" localSheetId="19">'[8]IMPORTE POR CONCEPTOS'!$B$2:$Z$18</definedName>
    <definedName name="IMPORTE_P67" localSheetId="20">'[8]IMPORTE POR CONCEPTOS'!$B$2:$Z$18</definedName>
    <definedName name="IMPORTE_P67" localSheetId="21">'[8]IMPORTE POR CONCEPTOS'!$B$2:$Z$18</definedName>
    <definedName name="IMPORTE_P67" localSheetId="30">'[8]IMPORTE POR CONCEPTOS'!$B$2:$Z$18</definedName>
    <definedName name="IMPORTE_P67" localSheetId="31">'[8]IMPORTE POR CONCEPTOS'!$B$2:$Z$18</definedName>
    <definedName name="IMPORTE_P67" localSheetId="18">'[8]IMPORTE POR CONCEPTOS'!$B$2:$Z$18</definedName>
    <definedName name="IMPORTE_P67">'[9]IMPORTE POR CONCEPTOS'!$B$2:$Z$18</definedName>
    <definedName name="_xlnm.Print_Titles">#N/A</definedName>
    <definedName name="inaptitude">[31]Macro1!$B$29:$C$29</definedName>
    <definedName name="inaptitude_F_M">[32]Macro1!$B$200:$C$200</definedName>
    <definedName name="inaptitude_F_P">[32]Macro1!$B$175:$C$175</definedName>
    <definedName name="inaptitude_H_M">[32]Macro1!$B$115:$C$115</definedName>
    <definedName name="inaptitude_H_P">[32]Macro1!$B$90:$C$90</definedName>
    <definedName name="INCP_JUBILA" localSheetId="19">#REF!</definedName>
    <definedName name="INCP_JUBILA" localSheetId="20">#REF!</definedName>
    <definedName name="INCP_JUBILA" localSheetId="21">#REF!</definedName>
    <definedName name="INCP_JUBILA" localSheetId="27">#REF!</definedName>
    <definedName name="INCP_JUBILA" localSheetId="30">#REF!</definedName>
    <definedName name="INCP_JUBILA" localSheetId="31">#REF!</definedName>
    <definedName name="INCP_JUBILA" localSheetId="18">#REF!</definedName>
    <definedName name="INCP_JUBILA">#REF!</definedName>
    <definedName name="IND.APROVISIONAMIENTOS" localSheetId="19">#REF!</definedName>
    <definedName name="IND.APROVISIONAMIENTOS" localSheetId="20">#REF!</definedName>
    <definedName name="IND.APROVISIONAMIENTOS" localSheetId="21">#REF!</definedName>
    <definedName name="IND.APROVISIONAMIENTOS" localSheetId="27">#REF!</definedName>
    <definedName name="IND.APROVISIONAMIENTOS" localSheetId="18">#REF!</definedName>
    <definedName name="IND.APROVISIONAMIENTOS">#REF!</definedName>
    <definedName name="INDIC_BASE" localSheetId="19">#REF!</definedName>
    <definedName name="INDIC_BASE" localSheetId="20">#REF!</definedName>
    <definedName name="INDIC_BASE" localSheetId="21">#REF!</definedName>
    <definedName name="INDIC_BASE" localSheetId="27">#REF!</definedName>
    <definedName name="INDIC_BASE" localSheetId="18">#REF!</definedName>
    <definedName name="INDIC_BASE">#REF!</definedName>
    <definedName name="INDIC_ECH" localSheetId="19">#REF!</definedName>
    <definedName name="INDIC_ECH" localSheetId="20">#REF!</definedName>
    <definedName name="INDIC_ECH" localSheetId="21">#REF!</definedName>
    <definedName name="INDIC_ECH" localSheetId="27">#REF!</definedName>
    <definedName name="INDIC_ECH" localSheetId="18">#REF!</definedName>
    <definedName name="INDIC_ECH">#REF!</definedName>
    <definedName name="INDICES" localSheetId="27">#REF!</definedName>
    <definedName name="INDICES">#REF!</definedName>
    <definedName name="InfoSocData">[50]Data!$A$1:$Z$32</definedName>
    <definedName name="Ingresos" localSheetId="19">#REF!</definedName>
    <definedName name="Ingresos" localSheetId="20">#REF!</definedName>
    <definedName name="Ingresos" localSheetId="21">#REF!</definedName>
    <definedName name="Ingresos" localSheetId="27">#REF!</definedName>
    <definedName name="Ingresos" localSheetId="30">#REF!</definedName>
    <definedName name="Ingresos" localSheetId="31">#REF!</definedName>
    <definedName name="Ingresos" localSheetId="18">#REF!</definedName>
    <definedName name="Ingresos">#REF!</definedName>
    <definedName name="INTRETNES37U9308" localSheetId="27">#REF!</definedName>
    <definedName name="INTRETNES37U9308">#REF!</definedName>
    <definedName name="INTRETNES38U9308" localSheetId="27">#REF!</definedName>
    <definedName name="INTRETNES38U9308">#REF!</definedName>
    <definedName name="INVERSIONES" localSheetId="19">#REF!</definedName>
    <definedName name="INVERSIONES" localSheetId="20">#REF!</definedName>
    <definedName name="INVERSIONES" localSheetId="21">#REF!</definedName>
    <definedName name="INVERSIONES" localSheetId="27">#REF!</definedName>
    <definedName name="INVERSIONES" localSheetId="18">#REF!</definedName>
    <definedName name="INVERSIONES">#REF!</definedName>
    <definedName name="ip" localSheetId="19">#REF!</definedName>
    <definedName name="ip" localSheetId="20">#REF!</definedName>
    <definedName name="ip" localSheetId="21">#REF!</definedName>
    <definedName name="ip" localSheetId="27">#REF!</definedName>
    <definedName name="ip" localSheetId="18">#REF!</definedName>
    <definedName name="ip">#REF!</definedName>
    <definedName name="IT" localSheetId="27">#REF!</definedName>
    <definedName name="IT">#REF!</definedName>
    <definedName name="ITA">#N/A</definedName>
    <definedName name="J" localSheetId="19">#REF!</definedName>
    <definedName name="J" localSheetId="20">#REF!</definedName>
    <definedName name="J" localSheetId="21">#REF!</definedName>
    <definedName name="J" localSheetId="27">#REF!</definedName>
    <definedName name="J" localSheetId="30">#REF!</definedName>
    <definedName name="J" localSheetId="31">#REF!</definedName>
    <definedName name="J" localSheetId="18">#REF!</definedName>
    <definedName name="J">#REF!</definedName>
    <definedName name="j63.1" localSheetId="19">#REF!</definedName>
    <definedName name="j63.1" localSheetId="20">#REF!</definedName>
    <definedName name="j63.1" localSheetId="21">#REF!</definedName>
    <definedName name="j63.1" localSheetId="27">#REF!</definedName>
    <definedName name="j63.1" localSheetId="18">#REF!</definedName>
    <definedName name="j63.1">#REF!</definedName>
    <definedName name="Japan">[25]Age!$P$2:$S$13</definedName>
    <definedName name="jjjmmhh" localSheetId="19" hidden="1">{"TABL1",#N/A,TRUE,"TABLX";"TABL2",#N/A,TRUE,"TABLX"}</definedName>
    <definedName name="jjjmmhh" localSheetId="20" hidden="1">{"TABL1",#N/A,TRUE,"TABLX";"TABL2",#N/A,TRUE,"TABLX"}</definedName>
    <definedName name="jjjmmhh" localSheetId="21" hidden="1">{"TABL1",#N/A,TRUE,"TABLX";"TABL2",#N/A,TRUE,"TABLX"}</definedName>
    <definedName name="jjjmmhh" localSheetId="30" hidden="1">{"TABL1",#N/A,TRUE,"TABLX";"TABL2",#N/A,TRUE,"TABLX"}</definedName>
    <definedName name="jjjmmhh" localSheetId="31" hidden="1">{"TABL1",#N/A,TRUE,"TABLX";"TABL2",#N/A,TRUE,"TABLX"}</definedName>
    <definedName name="jjjmmhh" localSheetId="18" hidden="1">{"TABL1",#N/A,TRUE,"TABLX";"TABL2",#N/A,TRUE,"TABLX"}</definedName>
    <definedName name="jjjmmhh" hidden="1">{"TABL1",#N/A,TRUE,"TABLX";"TABL2",#N/A,TRUE,"TABLX"}</definedName>
    <definedName name="jjmmhh" localSheetId="19" hidden="1">{"TABL1",#N/A,TRUE,"TABLX";"TABL2",#N/A,TRUE,"TABLX"}</definedName>
    <definedName name="jjmmhh" localSheetId="20" hidden="1">{"TABL1",#N/A,TRUE,"TABLX";"TABL2",#N/A,TRUE,"TABLX"}</definedName>
    <definedName name="jjmmhh" localSheetId="21" hidden="1">{"TABL1",#N/A,TRUE,"TABLX";"TABL2",#N/A,TRUE,"TABLX"}</definedName>
    <definedName name="jjmmhh" localSheetId="30" hidden="1">{"TABL1",#N/A,TRUE,"TABLX";"TABL2",#N/A,TRUE,"TABLX"}</definedName>
    <definedName name="jjmmhh" localSheetId="31" hidden="1">{"TABL1",#N/A,TRUE,"TABLX";"TABL2",#N/A,TRUE,"TABLX"}</definedName>
    <definedName name="jjmmhh" localSheetId="18" hidden="1">{"TABL1",#N/A,TRUE,"TABLX";"TABL2",#N/A,TRUE,"TABLX"}</definedName>
    <definedName name="jjmmhh" hidden="1">{"TABL1",#N/A,TRUE,"TABLX";"TABL2",#N/A,TRUE,"TABLX"}</definedName>
    <definedName name="jmh" localSheetId="27">[23]txcot!#REF!</definedName>
    <definedName name="jmh">[23]txcot!#REF!</definedName>
    <definedName name="jmhjmh" localSheetId="19" hidden="1">{"TABL1",#N/A,TRUE,"TABLX";"TABL2",#N/A,TRUE,"TABLX"}</definedName>
    <definedName name="jmhjmh" localSheetId="20" hidden="1">{"TABL1",#N/A,TRUE,"TABLX";"TABL2",#N/A,TRUE,"TABLX"}</definedName>
    <definedName name="jmhjmh" localSheetId="21" hidden="1">{"TABL1",#N/A,TRUE,"TABLX";"TABL2",#N/A,TRUE,"TABLX"}</definedName>
    <definedName name="jmhjmh" localSheetId="30" hidden="1">{"TABL1",#N/A,TRUE,"TABLX";"TABL2",#N/A,TRUE,"TABLX"}</definedName>
    <definedName name="jmhjmh" localSheetId="31" hidden="1">{"TABL1",#N/A,TRUE,"TABLX";"TABL2",#N/A,TRUE,"TABLX"}</definedName>
    <definedName name="jmhjmh" localSheetId="18" hidden="1">{"TABL1",#N/A,TRUE,"TABLX";"TABL2",#N/A,TRUE,"TABLX"}</definedName>
    <definedName name="jmhjmh" hidden="1">{"TABL1",#N/A,TRUE,"TABLX";"TABL2",#N/A,TRUE,"TABLX"}</definedName>
    <definedName name="jmhjmhh" localSheetId="19" hidden="1">{"TABL1",#N/A,TRUE,"TABLX";"TABL2",#N/A,TRUE,"TABLX"}</definedName>
    <definedName name="jmhjmhh" localSheetId="20" hidden="1">{"TABL1",#N/A,TRUE,"TABLX";"TABL2",#N/A,TRUE,"TABLX"}</definedName>
    <definedName name="jmhjmhh" localSheetId="21" hidden="1">{"TABL1",#N/A,TRUE,"TABLX";"TABL2",#N/A,TRUE,"TABLX"}</definedName>
    <definedName name="jmhjmhh" localSheetId="30" hidden="1">{"TABL1",#N/A,TRUE,"TABLX";"TABL2",#N/A,TRUE,"TABLX"}</definedName>
    <definedName name="jmhjmhh" localSheetId="31" hidden="1">{"TABL1",#N/A,TRUE,"TABLX";"TABL2",#N/A,TRUE,"TABLX"}</definedName>
    <definedName name="jmhjmhh" localSheetId="18" hidden="1">{"TABL1",#N/A,TRUE,"TABLX";"TABL2",#N/A,TRUE,"TABLX"}</definedName>
    <definedName name="jmhjmhh" hidden="1">{"TABL1",#N/A,TRUE,"TABLX";"TABL2",#N/A,TRUE,"TABLX"}</definedName>
    <definedName name="julio">#REF!</definedName>
    <definedName name="K" localSheetId="19">#REF!</definedName>
    <definedName name="K" localSheetId="20">#REF!</definedName>
    <definedName name="K" localSheetId="21">#REF!</definedName>
    <definedName name="K" localSheetId="27">#REF!</definedName>
    <definedName name="K" localSheetId="30">#REF!</definedName>
    <definedName name="K" localSheetId="31">#REF!</definedName>
    <definedName name="K" localSheetId="18">#REF!</definedName>
    <definedName name="K">#REF!</definedName>
    <definedName name="kailis" localSheetId="19">#REF!</definedName>
    <definedName name="kailis" localSheetId="20">#REF!</definedName>
    <definedName name="kailis" localSheetId="21">#REF!</definedName>
    <definedName name="kailis" localSheetId="27">#REF!</definedName>
    <definedName name="kailis" localSheetId="18">#REF!</definedName>
    <definedName name="kailis">#REF!</definedName>
    <definedName name="KK" localSheetId="19">#REF!</definedName>
    <definedName name="KK" localSheetId="20">#REF!</definedName>
    <definedName name="KK" localSheetId="21">#REF!</definedName>
    <definedName name="KK" localSheetId="27">#REF!</definedName>
    <definedName name="KK" localSheetId="18">#REF!</definedName>
    <definedName name="KK">#REF!</definedName>
    <definedName name="kkk" localSheetId="19">#REF!</definedName>
    <definedName name="kkk" localSheetId="20">#REF!</definedName>
    <definedName name="kkk" localSheetId="21">#REF!</definedName>
    <definedName name="kkk" localSheetId="27">#REF!</definedName>
    <definedName name="kkk" localSheetId="18">#REF!</definedName>
    <definedName name="kkk">#REF!</definedName>
    <definedName name="kkkkk" localSheetId="19">#REF!</definedName>
    <definedName name="kkkkk" localSheetId="20">#REF!</definedName>
    <definedName name="kkkkk" localSheetId="21">#REF!</definedName>
    <definedName name="kkkkk" localSheetId="27">#REF!</definedName>
    <definedName name="kkkkk" localSheetId="18">#REF!</definedName>
    <definedName name="kkkkk">#REF!</definedName>
    <definedName name="Label_NES">[43]listes!$E$2:$E$38</definedName>
    <definedName name="Language">1</definedName>
    <definedName name="LevelsUS">'[51]%US'!$A$3:$Q$42</definedName>
    <definedName name="LIST_INCOHERENCE" localSheetId="19">#REF!</definedName>
    <definedName name="LIST_INCOHERENCE" localSheetId="20">#REF!</definedName>
    <definedName name="LIST_INCOHERENCE" localSheetId="21">#REF!</definedName>
    <definedName name="LIST_INCOHERENCE" localSheetId="27">#REF!</definedName>
    <definedName name="LIST_INCOHERENCE" localSheetId="30">#REF!</definedName>
    <definedName name="LIST_INCOHERENCE" localSheetId="31">#REF!</definedName>
    <definedName name="LIST_INCOHERENCE" localSheetId="18">#REF!</definedName>
    <definedName name="LIST_INCOHERENCE">#REF!</definedName>
    <definedName name="LIST_INCOHERENCE_2" localSheetId="19">#REF!</definedName>
    <definedName name="LIST_INCOHERENCE_2" localSheetId="20">#REF!</definedName>
    <definedName name="LIST_INCOHERENCE_2" localSheetId="21">#REF!</definedName>
    <definedName name="LIST_INCOHERENCE_2" localSheetId="27">#REF!</definedName>
    <definedName name="LIST_INCOHERENCE_2" localSheetId="18">#REF!</definedName>
    <definedName name="LIST_INCOHERENCE_2">#REF!</definedName>
    <definedName name="LIST_INCOHERENCE_CHO" localSheetId="19">#REF!</definedName>
    <definedName name="LIST_INCOHERENCE_CHO" localSheetId="20">#REF!</definedName>
    <definedName name="LIST_INCOHERENCE_CHO" localSheetId="21">#REF!</definedName>
    <definedName name="LIST_INCOHERENCE_CHO" localSheetId="27">#REF!</definedName>
    <definedName name="LIST_INCOHERENCE_CHO" localSheetId="18">#REF!</definedName>
    <definedName name="LIST_INCOHERENCE_CHO">#REF!</definedName>
    <definedName name="LIST_INCOHERENCE_CHO2" localSheetId="19">#REF!</definedName>
    <definedName name="LIST_INCOHERENCE_CHO2" localSheetId="20">#REF!</definedName>
    <definedName name="LIST_INCOHERENCE_CHO2" localSheetId="21">#REF!</definedName>
    <definedName name="LIST_INCOHERENCE_CHO2" localSheetId="27">#REF!</definedName>
    <definedName name="LIST_INCOHERENCE_CHO2" localSheetId="18">#REF!</definedName>
    <definedName name="LIST_INCOHERENCE_CHO2">#REF!</definedName>
    <definedName name="Liste_FAP">[2]listes!$D$2:$D$88</definedName>
    <definedName name="liste_methode" localSheetId="27">[2]listes!#REF!</definedName>
    <definedName name="liste_methode" localSheetId="30">[2]listes!#REF!</definedName>
    <definedName name="liste_methode" localSheetId="31">[2]listes!#REF!</definedName>
    <definedName name="liste_methode">[2]listes!#REF!</definedName>
    <definedName name="Liste_NES">[52]output_logistic!$B$2:$B$37</definedName>
    <definedName name="Liste_PMQ">[53]output!$A$2:$A$31</definedName>
    <definedName name="liste_secteursPMQ">[2]listes!$A$2:$A$31</definedName>
    <definedName name="LL" localSheetId="19">#REF!</definedName>
    <definedName name="LL" localSheetId="20">#REF!</definedName>
    <definedName name="LL" localSheetId="21">#REF!</definedName>
    <definedName name="LL" localSheetId="27">#REF!</definedName>
    <definedName name="LL" localSheetId="30">#REF!</definedName>
    <definedName name="LL" localSheetId="31">#REF!</definedName>
    <definedName name="LL" localSheetId="18">#REF!</definedName>
    <definedName name="LL">#REF!</definedName>
    <definedName name="m" localSheetId="19">#REF!</definedName>
    <definedName name="m" localSheetId="20">#REF!</definedName>
    <definedName name="m" localSheetId="21">#REF!</definedName>
    <definedName name="m" localSheetId="27">#REF!</definedName>
    <definedName name="m" localSheetId="18">#REF!</definedName>
    <definedName name="m">#REF!</definedName>
    <definedName name="M1." localSheetId="27">#REF!</definedName>
    <definedName name="M1.">#REF!</definedName>
    <definedName name="M3." localSheetId="27">#REF!</definedName>
    <definedName name="M3.">#REF!</definedName>
    <definedName name="M4." localSheetId="27">#REF!</definedName>
    <definedName name="M4.">#REF!</definedName>
    <definedName name="M5." localSheetId="27">#REF!</definedName>
    <definedName name="M5.">#REF!</definedName>
    <definedName name="M6." localSheetId="27">#REF!</definedName>
    <definedName name="M6.">#REF!</definedName>
    <definedName name="M7." localSheetId="27">#REF!</definedName>
    <definedName name="M7.">#REF!</definedName>
    <definedName name="MAJO_3ENF_DECILE">#REF!</definedName>
    <definedName name="MASSE_SAL_BIL_BDF">#REF!</definedName>
    <definedName name="MASSE_SAL_COMP_GEN_SPE">#REF!</definedName>
    <definedName name="MASSE_SAL_GEN_M">#REF!</definedName>
    <definedName name="MASSE_SAL_GEN_M_BDF">#REF!</definedName>
    <definedName name="MASSE_SAL_GEN_M_RG">#REF!</definedName>
    <definedName name="Mat" localSheetId="19">#REF!</definedName>
    <definedName name="Mat" localSheetId="20">#REF!</definedName>
    <definedName name="Mat" localSheetId="21">#REF!</definedName>
    <definedName name="Mat" localSheetId="27">#REF!</definedName>
    <definedName name="Mat" localSheetId="18">#REF!</definedName>
    <definedName name="Mat">#REF!</definedName>
    <definedName name="Mes" localSheetId="19">[54]Rangos!$A$2:$B$13</definedName>
    <definedName name="Mes" localSheetId="20">[54]Rangos!$A$2:$B$13</definedName>
    <definedName name="Mes" localSheetId="21">[54]Rangos!$A$2:$B$13</definedName>
    <definedName name="Mes" localSheetId="30">[54]Rangos!$A$2:$B$13</definedName>
    <definedName name="Mes" localSheetId="31">[54]Rangos!$A$2:$B$13</definedName>
    <definedName name="Mes" localSheetId="18">[54]Rangos!$A$2:$B$13</definedName>
    <definedName name="Mes">[55]Rangos!$A$2:$B$13</definedName>
    <definedName name="MESES">"enero, febrero, marzo, abril, mayo, junio, julio, agosto, septiembre, octubre, noviembre, diciembre"</definedName>
    <definedName name="MiscLabels">[34]Contents!$V$3:$Y$85</definedName>
    <definedName name="mmmmmm" localSheetId="19">#REF!</definedName>
    <definedName name="mmmmmm" localSheetId="20">#REF!</definedName>
    <definedName name="mmmmmm" localSheetId="21">#REF!</definedName>
    <definedName name="mmmmmm" localSheetId="27">#REF!</definedName>
    <definedName name="mmmmmm" localSheetId="30">#REF!</definedName>
    <definedName name="mmmmmm" localSheetId="31">#REF!</definedName>
    <definedName name="mmmmmm" localSheetId="18">#REF!</definedName>
    <definedName name="mmmmmm">#REF!</definedName>
    <definedName name="mmmmmmmm" localSheetId="19">#REF!</definedName>
    <definedName name="mmmmmmmm" localSheetId="20">#REF!</definedName>
    <definedName name="mmmmmmmm" localSheetId="21">#REF!</definedName>
    <definedName name="mmmmmmmm" localSheetId="27">#REF!</definedName>
    <definedName name="mmmmmmmm" localSheetId="18">#REF!</definedName>
    <definedName name="mmmmmmmm">#REF!</definedName>
    <definedName name="moins_de_50">[12]Macro1!$B$23:$C$23</definedName>
    <definedName name="moins_de_50_F">[13]Macro1!$B$153:$C$153</definedName>
    <definedName name="moins_de_50_H">[13]Macro1!$B$88:$C$88</definedName>
    <definedName name="moins_de_55">[12]Macro1!$B$26:$C$26</definedName>
    <definedName name="moins_de_55_F">[13]Macro1!$B$156:$C$156</definedName>
    <definedName name="moins_de_55_H">[13]Macro1!$B$91:$C$91</definedName>
    <definedName name="MOIS_EJ" localSheetId="19">#REF!</definedName>
    <definedName name="MOIS_EJ" localSheetId="20">#REF!</definedName>
    <definedName name="MOIS_EJ" localSheetId="21">#REF!</definedName>
    <definedName name="MOIS_EJ" localSheetId="27">#REF!</definedName>
    <definedName name="MOIS_EJ" localSheetId="30">#REF!</definedName>
    <definedName name="MOIS_EJ" localSheetId="31">#REF!</definedName>
    <definedName name="MOIS_EJ" localSheetId="18">#REF!</definedName>
    <definedName name="MOIS_EJ">#REF!</definedName>
    <definedName name="MONTANT" localSheetId="19">#REF!</definedName>
    <definedName name="MONTANT" localSheetId="20">#REF!</definedName>
    <definedName name="MONTANT" localSheetId="21">#REF!</definedName>
    <definedName name="MONTANT" localSheetId="27">#REF!</definedName>
    <definedName name="MONTANT" localSheetId="30">#REF!</definedName>
    <definedName name="MONTANT" localSheetId="31">#REF!</definedName>
    <definedName name="MONTANT" localSheetId="18">#REF!</definedName>
    <definedName name="montant">[31]Macro1!#REF!</definedName>
    <definedName name="MONTANT_REVISION" localSheetId="19">#REF!</definedName>
    <definedName name="MONTANT_REVISION" localSheetId="20">#REF!</definedName>
    <definedName name="MONTANT_REVISION" localSheetId="21">#REF!</definedName>
    <definedName name="MONTANT_REVISION" localSheetId="27">#REF!</definedName>
    <definedName name="MONTANT_REVISION" localSheetId="18">#REF!</definedName>
    <definedName name="MONTANT_REVISION">#REF!</definedName>
    <definedName name="montantE" localSheetId="19">[31]Macro1!#REF!</definedName>
    <definedName name="montantE" localSheetId="20">[31]Macro1!#REF!</definedName>
    <definedName name="montantE" localSheetId="21">[31]Macro1!#REF!</definedName>
    <definedName name="montantE" localSheetId="27">[31]Macro1!#REF!</definedName>
    <definedName name="montantE" localSheetId="30">[31]Macro1!#REF!</definedName>
    <definedName name="montantE" localSheetId="31">[31]Macro1!#REF!</definedName>
    <definedName name="montantE" localSheetId="18">[31]Macro1!#REF!</definedName>
    <definedName name="montantE">[31]Macro1!#REF!</definedName>
    <definedName name="montantE2005" localSheetId="19">[31]Macro1!#REF!</definedName>
    <definedName name="montantE2005" localSheetId="20">[31]Macro1!#REF!</definedName>
    <definedName name="montantE2005" localSheetId="21">[31]Macro1!#REF!</definedName>
    <definedName name="montantE2005" localSheetId="27">[31]Macro1!#REF!</definedName>
    <definedName name="montantE2005" localSheetId="30">[31]Macro1!#REF!</definedName>
    <definedName name="montantE2005" localSheetId="31">[31]Macro1!#REF!</definedName>
    <definedName name="montantE2005" localSheetId="18">[31]Macro1!#REF!</definedName>
    <definedName name="montantE2005">[31]Macro1!#REF!</definedName>
    <definedName name="montantE2005B" localSheetId="19">#REF!</definedName>
    <definedName name="montantE2005B" localSheetId="20">#REF!</definedName>
    <definedName name="montantE2005B" localSheetId="21">#REF!</definedName>
    <definedName name="montantE2005B" localSheetId="27">#REF!</definedName>
    <definedName name="montantE2005B" localSheetId="30">#REF!</definedName>
    <definedName name="montantE2005B" localSheetId="31">#REF!</definedName>
    <definedName name="montantE2005B" localSheetId="18">#REF!</definedName>
    <definedName name="montantE2005B">#REF!</definedName>
    <definedName name="montantE2006" localSheetId="19">[31]Macro1!#REF!</definedName>
    <definedName name="montantE2006" localSheetId="20">[31]Macro1!#REF!</definedName>
    <definedName name="montantE2006" localSheetId="21">[31]Macro1!#REF!</definedName>
    <definedName name="montantE2006" localSheetId="27">[31]Macro1!#REF!</definedName>
    <definedName name="montantE2006" localSheetId="30">[31]Macro1!#REF!</definedName>
    <definedName name="montantE2006" localSheetId="31">[31]Macro1!#REF!</definedName>
    <definedName name="montantE2006" localSheetId="18">[31]Macro1!#REF!</definedName>
    <definedName name="montantE2006">[31]Macro1!#REF!</definedName>
    <definedName name="montantE2006B" localSheetId="19">#REF!</definedName>
    <definedName name="montantE2006B" localSheetId="20">#REF!</definedName>
    <definedName name="montantE2006B" localSheetId="21">#REF!</definedName>
    <definedName name="montantE2006B" localSheetId="27">#REF!</definedName>
    <definedName name="montantE2006B" localSheetId="30">#REF!</definedName>
    <definedName name="montantE2006B" localSheetId="31">#REF!</definedName>
    <definedName name="montantE2006B" localSheetId="18">#REF!</definedName>
    <definedName name="montantE2006B">#REF!</definedName>
    <definedName name="montantF" localSheetId="19">[31]Macro1!#REF!</definedName>
    <definedName name="montantF" localSheetId="20">[31]Macro1!#REF!</definedName>
    <definedName name="montantF" localSheetId="21">[31]Macro1!#REF!</definedName>
    <definedName name="montantF" localSheetId="27">[31]Macro1!#REF!</definedName>
    <definedName name="montantF" localSheetId="30">[31]Macro1!#REF!</definedName>
    <definedName name="montantF" localSheetId="31">[31]Macro1!#REF!</definedName>
    <definedName name="montantF" localSheetId="18">[31]Macro1!#REF!</definedName>
    <definedName name="montantF">[31]Macro1!#REF!</definedName>
    <definedName name="montantF2005" localSheetId="19">[31]Macro1!#REF!</definedName>
    <definedName name="montantF2005" localSheetId="20">[31]Macro1!#REF!</definedName>
    <definedName name="montantF2005" localSheetId="21">[31]Macro1!#REF!</definedName>
    <definedName name="montantF2005" localSheetId="27">[31]Macro1!#REF!</definedName>
    <definedName name="montantF2005" localSheetId="30">[31]Macro1!#REF!</definedName>
    <definedName name="montantF2005" localSheetId="31">[31]Macro1!#REF!</definedName>
    <definedName name="montantF2005" localSheetId="18">[31]Macro1!#REF!</definedName>
    <definedName name="montantF2005">[31]Macro1!#REF!</definedName>
    <definedName name="montantF2005B" localSheetId="19">#REF!</definedName>
    <definedName name="montantF2005B" localSheetId="20">#REF!</definedName>
    <definedName name="montantF2005B" localSheetId="21">#REF!</definedName>
    <definedName name="montantF2005B" localSheetId="27">#REF!</definedName>
    <definedName name="montantF2005B" localSheetId="30">#REF!</definedName>
    <definedName name="montantF2005B" localSheetId="31">#REF!</definedName>
    <definedName name="montantF2005B" localSheetId="18">#REF!</definedName>
    <definedName name="montantF2005B">#REF!</definedName>
    <definedName name="montantF2006" localSheetId="19">[31]Macro1!#REF!</definedName>
    <definedName name="montantF2006" localSheetId="20">[31]Macro1!#REF!</definedName>
    <definedName name="montantF2006" localSheetId="21">[31]Macro1!#REF!</definedName>
    <definedName name="montantF2006" localSheetId="27">[31]Macro1!#REF!</definedName>
    <definedName name="montantF2006" localSheetId="30">[31]Macro1!#REF!</definedName>
    <definedName name="montantF2006" localSheetId="31">[31]Macro1!#REF!</definedName>
    <definedName name="montantF2006" localSheetId="18">[31]Macro1!#REF!</definedName>
    <definedName name="montantF2006">[31]Macro1!#REF!</definedName>
    <definedName name="montantF2006B" localSheetId="19">#REF!</definedName>
    <definedName name="montantF2006B" localSheetId="20">#REF!</definedName>
    <definedName name="montantF2006B" localSheetId="21">#REF!</definedName>
    <definedName name="montantF2006B" localSheetId="27">#REF!</definedName>
    <definedName name="montantF2006B" localSheetId="30">#REF!</definedName>
    <definedName name="montantF2006B" localSheetId="31">#REF!</definedName>
    <definedName name="montantF2006B" localSheetId="18">#REF!</definedName>
    <definedName name="montantF2006B">#REF!</definedName>
    <definedName name="montantH" localSheetId="19">[31]Macro1!#REF!</definedName>
    <definedName name="montantH" localSheetId="20">[31]Macro1!#REF!</definedName>
    <definedName name="montantH" localSheetId="21">[31]Macro1!#REF!</definedName>
    <definedName name="montantH" localSheetId="27">[31]Macro1!#REF!</definedName>
    <definedName name="montantH" localSheetId="30">[31]Macro1!#REF!</definedName>
    <definedName name="montantH" localSheetId="31">[31]Macro1!#REF!</definedName>
    <definedName name="montantH" localSheetId="18">[31]Macro1!#REF!</definedName>
    <definedName name="montantH">[31]Macro1!#REF!</definedName>
    <definedName name="montantH2005" localSheetId="19">[31]Macro1!#REF!</definedName>
    <definedName name="montantH2005" localSheetId="20">[31]Macro1!#REF!</definedName>
    <definedName name="montantH2005" localSheetId="21">[31]Macro1!#REF!</definedName>
    <definedName name="montantH2005" localSheetId="27">[31]Macro1!#REF!</definedName>
    <definedName name="montantH2005" localSheetId="30">[31]Macro1!#REF!</definedName>
    <definedName name="montantH2005" localSheetId="31">[31]Macro1!#REF!</definedName>
    <definedName name="montantH2005" localSheetId="18">[31]Macro1!#REF!</definedName>
    <definedName name="montantH2005">[31]Macro1!#REF!</definedName>
    <definedName name="montantH2005B" localSheetId="19">#REF!</definedName>
    <definedName name="montantH2005B" localSheetId="20">#REF!</definedName>
    <definedName name="montantH2005B" localSheetId="21">#REF!</definedName>
    <definedName name="montantH2005B" localSheetId="27">#REF!</definedName>
    <definedName name="montantH2005B" localSheetId="30">#REF!</definedName>
    <definedName name="montantH2005B" localSheetId="31">#REF!</definedName>
    <definedName name="montantH2005B" localSheetId="18">#REF!</definedName>
    <definedName name="montantH2005B">#REF!</definedName>
    <definedName name="montantH2006" localSheetId="19">[31]Macro1!#REF!</definedName>
    <definedName name="montantH2006" localSheetId="20">[31]Macro1!#REF!</definedName>
    <definedName name="montantH2006" localSheetId="21">[31]Macro1!#REF!</definedName>
    <definedName name="montantH2006" localSheetId="27">[31]Macro1!#REF!</definedName>
    <definedName name="montantH2006" localSheetId="30">[31]Macro1!#REF!</definedName>
    <definedName name="montantH2006" localSheetId="31">[31]Macro1!#REF!</definedName>
    <definedName name="montantH2006" localSheetId="18">[31]Macro1!#REF!</definedName>
    <definedName name="montantH2006">[31]Macro1!#REF!</definedName>
    <definedName name="montantH2006B" localSheetId="19">#REF!</definedName>
    <definedName name="montantH2006B" localSheetId="20">#REF!</definedName>
    <definedName name="montantH2006B" localSheetId="21">#REF!</definedName>
    <definedName name="montantH2006B" localSheetId="27">#REF!</definedName>
    <definedName name="montantH2006B" localSheetId="30">#REF!</definedName>
    <definedName name="montantH2006B" localSheetId="31">#REF!</definedName>
    <definedName name="montantH2006B" localSheetId="18">#REF!</definedName>
    <definedName name="montantH2006B">#REF!</definedName>
    <definedName name="N" localSheetId="19">#REF!</definedName>
    <definedName name="N" localSheetId="20">#REF!</definedName>
    <definedName name="N" localSheetId="21">#REF!</definedName>
    <definedName name="N" localSheetId="27">#REF!</definedName>
    <definedName name="N" localSheetId="18">#REF!</definedName>
    <definedName name="N">#REF!</definedName>
    <definedName name="NES37_9308" localSheetId="27">#REF!</definedName>
    <definedName name="NES37_9308">#REF!</definedName>
    <definedName name="NES37INTU9308" localSheetId="27">#REF!</definedName>
    <definedName name="NES37INTU9308">#REF!</definedName>
    <definedName name="NES37U9308" localSheetId="27">#REF!</definedName>
    <definedName name="NES37U9308">#REF!</definedName>
    <definedName name="NESINTU9307" localSheetId="27">#REF!</definedName>
    <definedName name="NESINTU9307">#REF!</definedName>
    <definedName name="NESINTU9308" localSheetId="27">#REF!</definedName>
    <definedName name="NESINTU9308">#REF!</definedName>
    <definedName name="NESRINTU9308" localSheetId="27">#REF!</definedName>
    <definedName name="NESRINTU9308">#REF!</definedName>
    <definedName name="NESRPMQ9308" localSheetId="27">#REF!</definedName>
    <definedName name="NESRPMQ9308">#REF!</definedName>
    <definedName name="NESRPMQT9308" localSheetId="27">#REF!</definedName>
    <definedName name="NESRPMQT9308">#REF!</definedName>
    <definedName name="NESSAL9308">'[56]Emploi Enquête Emploi'!$A$4:$R$40</definedName>
    <definedName name="NESU9307" localSheetId="27">#REF!</definedName>
    <definedName name="NESU9307" localSheetId="30">#REF!</definedName>
    <definedName name="NESU9307" localSheetId="31">#REF!</definedName>
    <definedName name="NESU9307">#REF!</definedName>
    <definedName name="NESU9308" localSheetId="27">#REF!</definedName>
    <definedName name="NESU9308" localSheetId="31">#REF!</definedName>
    <definedName name="NESU9308">#REF!</definedName>
    <definedName name="Netherlands">[25]Age!$X$2:$AA$13</definedName>
    <definedName name="NewHoursData">'[57]3-Final estimates Hours (ELS)'!$A$3:$T$33</definedName>
    <definedName name="NewHoursYears">'[57]3-Final estimates Hours (ELS)'!$A$3:$T$3</definedName>
    <definedName name="NFBS79X89">'[58]NFBS79-89'!$A$3:$M$49</definedName>
    <definedName name="NFBS79X89T">'[58]NFBS79-89'!$A$3:$M$3</definedName>
    <definedName name="NFBS90X97">'[58]NFBS90-97'!$A$3:$M$49</definedName>
    <definedName name="NFBS90X97T">'[58]NFBS90-97'!$A$3:$M$3</definedName>
    <definedName name="NN_B" localSheetId="27">'[28]C-1.2.1-2'!#REF!</definedName>
    <definedName name="NN_B" localSheetId="30">'[28]C-1.2.1-2'!#REF!</definedName>
    <definedName name="NN_B" localSheetId="31">'[28]C-1.2.1-2'!#REF!</definedName>
    <definedName name="NN_B">'[28]C-1.2.1-2'!#REF!</definedName>
    <definedName name="NN_D" localSheetId="27">'[28]C-1.2.1-2'!#REF!</definedName>
    <definedName name="NN_D" localSheetId="30">'[28]C-1.2.1-2'!#REF!</definedName>
    <definedName name="NN_D" localSheetId="31">'[28]C-1.2.1-2'!#REF!</definedName>
    <definedName name="NN_D">'[28]C-1.2.1-2'!#REF!</definedName>
    <definedName name="NN_DK" localSheetId="27">'[28]C-1.2.1-2'!#REF!</definedName>
    <definedName name="NN_DK" localSheetId="31">'[28]C-1.2.1-2'!#REF!</definedName>
    <definedName name="NN_DK">'[28]C-1.2.1-2'!#REF!</definedName>
    <definedName name="NN_E" localSheetId="27">'[28]C-1.2.1-2'!#REF!</definedName>
    <definedName name="NN_E" localSheetId="31">'[28]C-1.2.1-2'!#REF!</definedName>
    <definedName name="NN_E">'[28]C-1.2.1-2'!#REF!</definedName>
    <definedName name="NN_GR" localSheetId="27">'[28]C-1.2.1-2'!#REF!</definedName>
    <definedName name="NN_GR">'[28]C-1.2.1-2'!#REF!</definedName>
    <definedName name="NON_CADRE_BRUT" localSheetId="27">#REF!</definedName>
    <definedName name="NON_CADRE_BRUT" localSheetId="30">#REF!</definedName>
    <definedName name="NON_CADRE_BRUT" localSheetId="31">#REF!</definedName>
    <definedName name="NON_CADRE_BRUT">#REF!</definedName>
    <definedName name="NON_CADRE_NET" localSheetId="27">#REF!</definedName>
    <definedName name="NON_CADRE_NET" localSheetId="31">#REF!</definedName>
    <definedName name="NON_CADRE_NET">#REF!</definedName>
    <definedName name="NOR">#N/A</definedName>
    <definedName name="note" localSheetId="30">[42]France!$A$2:$A$2</definedName>
    <definedName name="note" localSheetId="31">[42]France!$A$2:$A$2</definedName>
    <definedName name="note">[42]France!$A$2:$A$2</definedName>
    <definedName name="Notes" localSheetId="27">[59]notes!#REF!</definedName>
    <definedName name="Notes" localSheetId="30">[59]notes!#REF!</definedName>
    <definedName name="Notes" localSheetId="31">[59]notes!#REF!</definedName>
    <definedName name="Notes">[59]notes!#REF!</definedName>
    <definedName name="npi" localSheetId="19">#REF!</definedName>
    <definedName name="npi" localSheetId="20">#REF!</definedName>
    <definedName name="npi" localSheetId="21">#REF!</definedName>
    <definedName name="npi" localSheetId="27">#REF!</definedName>
    <definedName name="npi" localSheetId="30">#REF!</definedName>
    <definedName name="npi" localSheetId="31">#REF!</definedName>
    <definedName name="npi" localSheetId="18">#REF!</definedName>
    <definedName name="npi">#REF!</definedName>
    <definedName name="NRR" localSheetId="27">#REF!</definedName>
    <definedName name="NRR">#REF!</definedName>
    <definedName name="OTHEREUR_GR" localSheetId="27">#REF!</definedName>
    <definedName name="OTHEREUR_GR">#REF!</definedName>
    <definedName name="paraconta" localSheetId="19">#REF!</definedName>
    <definedName name="paraconta" localSheetId="20">#REF!</definedName>
    <definedName name="paraconta" localSheetId="21">#REF!</definedName>
    <definedName name="paraconta" localSheetId="27">#REF!</definedName>
    <definedName name="paraconta" localSheetId="18">#REF!</definedName>
    <definedName name="paraconta">#REF!</definedName>
    <definedName name="Part" localSheetId="19">[60]CADES!$A$1</definedName>
    <definedName name="Part" localSheetId="20">[60]CADES!$A$1</definedName>
    <definedName name="Part" localSheetId="21">[60]CADES!$A$1</definedName>
    <definedName name="Part" localSheetId="30">[60]CADES!$A$1</definedName>
    <definedName name="Part" localSheetId="31">[60]CADES!$A$1</definedName>
    <definedName name="Part" localSheetId="18">[60]CADES!$A$1</definedName>
    <definedName name="Part">[61]CADES!$A$1</definedName>
    <definedName name="PART_BENEF_DF">#REF!</definedName>
    <definedName name="PART_PRORAT_SUSP">#REF!</definedName>
    <definedName name="parts_reg_cadre" localSheetId="27">#REF!</definedName>
    <definedName name="parts_reg_cadre" localSheetId="30">#REF!</definedName>
    <definedName name="parts_reg_cadre" localSheetId="31">#REF!</definedName>
    <definedName name="parts_reg_cadre">#REF!</definedName>
    <definedName name="parts_reg_fp" localSheetId="27">#REF!</definedName>
    <definedName name="parts_reg_fp">#REF!</definedName>
    <definedName name="parts_reg_non_cadre" localSheetId="27">#REF!</definedName>
    <definedName name="parts_reg_non_cadre">#REF!</definedName>
    <definedName name="PB_COHERENCE" localSheetId="19">#REF!</definedName>
    <definedName name="PB_COHERENCE" localSheetId="20">#REF!</definedName>
    <definedName name="PB_COHERENCE" localSheetId="21">#REF!</definedName>
    <definedName name="PB_COHERENCE" localSheetId="27">#REF!</definedName>
    <definedName name="PB_COHERENCE" localSheetId="18">#REF!</definedName>
    <definedName name="PB_COHERENCE">#REF!</definedName>
    <definedName name="PENS_BIL_BDF">#REF!</definedName>
    <definedName name="PENSIONS">#REF!</definedName>
    <definedName name="PENSIONS_ENF_MOTIF">#REF!</definedName>
    <definedName name="PERSONAL" localSheetId="19">#REF!</definedName>
    <definedName name="PERSONAL" localSheetId="20">#REF!</definedName>
    <definedName name="PERSONAL" localSheetId="21">#REF!</definedName>
    <definedName name="PERSONAL" localSheetId="27">#REF!</definedName>
    <definedName name="PERSONAL" localSheetId="18">#REF!</definedName>
    <definedName name="PERSONAL">#REF!</definedName>
    <definedName name="PMQFAP9308" localSheetId="27">#REF!</definedName>
    <definedName name="PMQFAP9308">#REF!</definedName>
    <definedName name="PMQFAPT9308" localSheetId="27">#REF!</definedName>
    <definedName name="PMQFAPT9308">#REF!</definedName>
    <definedName name="PMQNESR9308" localSheetId="27">#REF!</definedName>
    <definedName name="PMQNESR9308">#REF!</definedName>
    <definedName name="PMQNESRT9308" localSheetId="27">#REF!</definedName>
    <definedName name="PMQNESRT9308">#REF!</definedName>
    <definedName name="POpula">[62]POpula!$A$1:$I$1559</definedName>
    <definedName name="POR_SOCIEDAD" localSheetId="19">#REF!</definedName>
    <definedName name="POR_SOCIEDAD" localSheetId="20">#REF!</definedName>
    <definedName name="POR_SOCIEDAD" localSheetId="21">#REF!</definedName>
    <definedName name="POR_SOCIEDAD" localSheetId="27">#REF!</definedName>
    <definedName name="POR_SOCIEDAD" localSheetId="30">#REF!</definedName>
    <definedName name="POR_SOCIEDAD" localSheetId="31">#REF!</definedName>
    <definedName name="POR_SOCIEDAD" localSheetId="18">#REF!</definedName>
    <definedName name="POR_SOCIEDAD">#REF!</definedName>
    <definedName name="PPP_basket">'[63]Basket tables'!$K$9:$N$38</definedName>
    <definedName name="PREST_GEN_M_NON_SAL" localSheetId="30">#REF!</definedName>
    <definedName name="PREST_GEN_M_NON_SAL" localSheetId="31">#REF!</definedName>
    <definedName name="PREST_GEN_M_NON_SAL">#REF!</definedName>
    <definedName name="PREST_SPE_V_DER" localSheetId="30">#REF!</definedName>
    <definedName name="PREST_SPE_V_DER" localSheetId="31">#REF!</definedName>
    <definedName name="PREST_SPE_V_DER">#REF!</definedName>
    <definedName name="PREST_SPE_V_DIR" localSheetId="30">#REF!</definedName>
    <definedName name="PREST_SPE_V_DIR" localSheetId="31">#REF!</definedName>
    <definedName name="PREST_SPE_V_DIR">#REF!</definedName>
    <definedName name="primo" localSheetId="19">#REF!</definedName>
    <definedName name="primo" localSheetId="20">#REF!</definedName>
    <definedName name="primo" localSheetId="21">#REF!</definedName>
    <definedName name="primo" localSheetId="27">#REF!</definedName>
    <definedName name="primo" localSheetId="18">#REF!</definedName>
    <definedName name="primo">#REF!</definedName>
    <definedName name="PRINT_AREA_MI" localSheetId="27">'[28]C-1.2.1-2'!#REF!</definedName>
    <definedName name="PRINT_AREA_MI" localSheetId="30">'[28]C-1.2.1-2'!#REF!</definedName>
    <definedName name="PRINT_AREA_MI" localSheetId="31">'[28]C-1.2.1-2'!#REF!</definedName>
    <definedName name="PRINT_AREA_MI">'[28]C-1.2.1-2'!#REF!</definedName>
    <definedName name="PRINT_SHEETS" localSheetId="30">[64]!PRINT_SHEETS</definedName>
    <definedName name="PRINT_SHEETS" localSheetId="31">[64]!PRINT_SHEETS</definedName>
    <definedName name="PRINT_SHEETS">[64]!PRINT_SHEETS</definedName>
    <definedName name="Print_Titles_MI">[65]C_26!$A$6:$IV$8,[65]C_26!$A$1:$A$65536</definedName>
    <definedName name="PRIX_BRUT" localSheetId="27">#REF!</definedName>
    <definedName name="PRIX_BRUT" localSheetId="30">#REF!</definedName>
    <definedName name="PRIX_BRUT" localSheetId="31">#REF!</definedName>
    <definedName name="PRIX_BRUT">#REF!</definedName>
    <definedName name="PRIX_NET" localSheetId="27">#REF!</definedName>
    <definedName name="PRIX_NET" localSheetId="31">#REF!</definedName>
    <definedName name="PRIX_NET">#REF!</definedName>
    <definedName name="Probaa" localSheetId="19">#REF!</definedName>
    <definedName name="Probaa" localSheetId="20">#REF!</definedName>
    <definedName name="Probaa" localSheetId="21">#REF!</definedName>
    <definedName name="Probaa" localSheetId="27">#REF!</definedName>
    <definedName name="Probaa" localSheetId="18">#REF!</definedName>
    <definedName name="Probaa">#REF!</definedName>
    <definedName name="PROD_BIL_BDF">#REF!</definedName>
    <definedName name="prova" localSheetId="27">#REF!</definedName>
    <definedName name="prova">#REF!</definedName>
    <definedName name="pt" localSheetId="27">#REF!</definedName>
    <definedName name="pt">#REF!</definedName>
    <definedName name="PubYear">2000</definedName>
    <definedName name="Q" localSheetId="19">#REF!</definedName>
    <definedName name="Q" localSheetId="20">#REF!</definedName>
    <definedName name="Q" localSheetId="21">#REF!</definedName>
    <definedName name="Q" localSheetId="27">#REF!</definedName>
    <definedName name="Q" localSheetId="30">#REF!</definedName>
    <definedName name="Q" localSheetId="31">#REF!</definedName>
    <definedName name="Q" localSheetId="18">#REF!</definedName>
    <definedName name="Q">#REF!</definedName>
    <definedName name="qq" localSheetId="19" hidden="1">[5]A11!#REF!</definedName>
    <definedName name="qq" localSheetId="20" hidden="1">[5]A11!#REF!</definedName>
    <definedName name="qq" localSheetId="21" hidden="1">[5]A11!#REF!</definedName>
    <definedName name="qq" localSheetId="27" hidden="1">[5]A11!#REF!</definedName>
    <definedName name="qq" localSheetId="30" hidden="1">[5]A11!#REF!</definedName>
    <definedName name="qq" localSheetId="31" hidden="1">[5]A11!#REF!</definedName>
    <definedName name="qq" localSheetId="18" hidden="1">[5]A11!#REF!</definedName>
    <definedName name="qq" hidden="1">[5]A11!#REF!</definedName>
    <definedName name="qqq" localSheetId="19" hidden="1">[5]A11!#REF!</definedName>
    <definedName name="qqq" localSheetId="20" hidden="1">[5]A11!#REF!</definedName>
    <definedName name="qqq" localSheetId="21" hidden="1">[5]A11!#REF!</definedName>
    <definedName name="qqq" localSheetId="27" hidden="1">[5]A11!#REF!</definedName>
    <definedName name="qqq" localSheetId="30" hidden="1">[5]A11!#REF!</definedName>
    <definedName name="qqq" localSheetId="31" hidden="1">[5]A11!#REF!</definedName>
    <definedName name="qqq" localSheetId="18" hidden="1">[5]A11!#REF!</definedName>
    <definedName name="qqq" hidden="1">[5]A11!#REF!</definedName>
    <definedName name="quartile" localSheetId="27">#REF!</definedName>
    <definedName name="quartile" localSheetId="30">#REF!</definedName>
    <definedName name="quartile" localSheetId="31">#REF!</definedName>
    <definedName name="quartile">#REF!</definedName>
    <definedName name="Questionnaire">'[34]F.2 LMP questionnaire'!$M$3:$P$127</definedName>
    <definedName name="qwrw" localSheetId="19">#REF!</definedName>
    <definedName name="qwrw" localSheetId="20">#REF!</definedName>
    <definedName name="qwrw" localSheetId="21">#REF!</definedName>
    <definedName name="qwrw" localSheetId="27">#REF!</definedName>
    <definedName name="qwrw" localSheetId="30">#REF!</definedName>
    <definedName name="qwrw" localSheetId="31">#REF!</definedName>
    <definedName name="qwrw" localSheetId="18">#REF!</definedName>
    <definedName name="qwrw">#REF!</definedName>
    <definedName name="RAFP_cotsoc" localSheetId="27">#REF!</definedName>
    <definedName name="RAFP_cotsoc">#REF!</definedName>
    <definedName name="RAFP_prestsoc" localSheetId="27">#REF!</definedName>
    <definedName name="RAFP_prestsoc">#REF!</definedName>
    <definedName name="RAFP_ST" localSheetId="27">#REF!</definedName>
    <definedName name="RAFP_ST">#REF!</definedName>
    <definedName name="RATP_charges" localSheetId="27">#REF!</definedName>
    <definedName name="RATP_charges">#REF!</definedName>
    <definedName name="RATP_chargesdiv" localSheetId="27">#REF!</definedName>
    <definedName name="RATP_chargesdiv">#REF!</definedName>
    <definedName name="RATP_chargesexcep" localSheetId="27">#REF!</definedName>
    <definedName name="RATP_chargesexcep">#REF!</definedName>
    <definedName name="RATP_chargesfi" localSheetId="27">#REF!</definedName>
    <definedName name="RATP_chargesfi">#REF!</definedName>
    <definedName name="RATP_chargesgestion" localSheetId="27">#REF!</definedName>
    <definedName name="RATP_chargesgestion">#REF!</definedName>
    <definedName name="RATP_chargestech" localSheetId="27">#REF!</definedName>
    <definedName name="RATP_chargestech">#REF!</definedName>
    <definedName name="RATP_compens" localSheetId="27">#REF!</definedName>
    <definedName name="RATP_compens">#REF!</definedName>
    <definedName name="RATP_cotitaf" localSheetId="27">#REF!</definedName>
    <definedName name="RATP_cotitaf">#REF!</definedName>
    <definedName name="RATP_cotsoc" localSheetId="27">#REF!</definedName>
    <definedName name="RATP_cotsoc">#REF!</definedName>
    <definedName name="RATP_dd" localSheetId="27">#REF!</definedName>
    <definedName name="RATP_dd">#REF!</definedName>
    <definedName name="RATP_deptech" localSheetId="27">#REF!</definedName>
    <definedName name="RATP_deptech">#REF!</definedName>
    <definedName name="RATP_dotprov" localSheetId="27">#REF!</definedName>
    <definedName name="RATP_dotprov">#REF!</definedName>
    <definedName name="RATP_dp" localSheetId="27">#REF!</definedName>
    <definedName name="RATP_dp">#REF!</definedName>
    <definedName name="RATP_prestlegi" localSheetId="27">#REF!</definedName>
    <definedName name="RATP_prestlegi">#REF!</definedName>
    <definedName name="RATP_prestlegv" localSheetId="27">#REF!</definedName>
    <definedName name="RATP_prestlegv">#REF!</definedName>
    <definedName name="RATP_prestsoc" localSheetId="27">#REF!</definedName>
    <definedName name="RATP_prestsoc">#REF!</definedName>
    <definedName name="RATP_proddiv" localSheetId="27">#REF!</definedName>
    <definedName name="RATP_proddiv">#REF!</definedName>
    <definedName name="RATP_prodexcep" localSheetId="27">#REF!</definedName>
    <definedName name="RATP_prodexcep">#REF!</definedName>
    <definedName name="RATP_prodfi" localSheetId="27">#REF!</definedName>
    <definedName name="RATP_prodfi">#REF!</definedName>
    <definedName name="RATP_prodgestion" localSheetId="27">#REF!</definedName>
    <definedName name="RATP_prodgestion">#REF!</definedName>
    <definedName name="RATP_prodtech" localSheetId="27">#REF!</definedName>
    <definedName name="RATP_prodtech">#REF!</definedName>
    <definedName name="RATP_produits" localSheetId="27">#REF!</definedName>
    <definedName name="RATP_produits">#REF!</definedName>
    <definedName name="RATP_reprisesprov" localSheetId="27">#REF!</definedName>
    <definedName name="RATP_reprisesprov">#REF!</definedName>
    <definedName name="RATP_resstech" localSheetId="27">#REF!</definedName>
    <definedName name="RATP_resstech">#REF!</definedName>
    <definedName name="RATP_resultatnet" localSheetId="27">#REF!</definedName>
    <definedName name="RATP_resultatnet">#REF!</definedName>
    <definedName name="RATP_ST" localSheetId="27">#REF!</definedName>
    <definedName name="RATP_ST">#REF!</definedName>
    <definedName name="RATP_subveq_ST" localSheetId="27">#REF!</definedName>
    <definedName name="RATP_subveq_ST">#REF!</definedName>
    <definedName name="RawData" localSheetId="19">#REF!</definedName>
    <definedName name="RawData" localSheetId="20">#REF!</definedName>
    <definedName name="RawData" localSheetId="21">#REF!</definedName>
    <definedName name="RawData" localSheetId="27">#REF!</definedName>
    <definedName name="RawData" localSheetId="18">#REF!</definedName>
    <definedName name="RawData">#REF!</definedName>
    <definedName name="RawHeader" localSheetId="19">#REF!</definedName>
    <definedName name="RawHeader" localSheetId="20">#REF!</definedName>
    <definedName name="RawHeader" localSheetId="21">#REF!</definedName>
    <definedName name="RawHeader" localSheetId="27">#REF!</definedName>
    <definedName name="RawHeader" localSheetId="18">#REF!</definedName>
    <definedName name="RawHeader">#REF!</definedName>
    <definedName name="REFACT_SPE">#REF!</definedName>
    <definedName name="réfaction_cotis_bil">#REF!</definedName>
    <definedName name="Rodriguez" localSheetId="19">#REF!</definedName>
    <definedName name="Rodriguez" localSheetId="20">#REF!</definedName>
    <definedName name="Rodriguez" localSheetId="21">#REF!</definedName>
    <definedName name="Rodriguez" localSheetId="27">#REF!</definedName>
    <definedName name="Rodriguez" localSheetId="18">#REF!</definedName>
    <definedName name="Rodriguez">#REF!</definedName>
    <definedName name="ROUND" localSheetId="27">'[28]C-1.2.1-2'!#REF!</definedName>
    <definedName name="ROUND" localSheetId="30">'[28]C-1.2.1-2'!#REF!</definedName>
    <definedName name="ROUND" localSheetId="31">'[28]C-1.2.1-2'!#REF!</definedName>
    <definedName name="ROUND">'[28]C-1.2.1-2'!#REF!</definedName>
    <definedName name="ROUNDED" localSheetId="27">'[28]C-1.2.1-2'!#REF!</definedName>
    <definedName name="ROUNDED" localSheetId="30">'[28]C-1.2.1-2'!#REF!</definedName>
    <definedName name="ROUNDED" localSheetId="31">'[28]C-1.2.1-2'!#REF!</definedName>
    <definedName name="ROUNDED">'[28]C-1.2.1-2'!#REF!</definedName>
    <definedName name="SA2earn" localSheetId="27">#REF!</definedName>
    <definedName name="SA2earn" localSheetId="30">#REF!</definedName>
    <definedName name="SA2earn" localSheetId="31">#REF!</definedName>
    <definedName name="SA2earn">#REF!</definedName>
    <definedName name="SAbase_charges" localSheetId="27">#REF!</definedName>
    <definedName name="SAbase_charges" localSheetId="31">#REF!</definedName>
    <definedName name="SAbase_charges">#REF!</definedName>
    <definedName name="SAbase_chargesdiv" localSheetId="27">#REF!</definedName>
    <definedName name="SAbase_chargesdiv" localSheetId="31">#REF!</definedName>
    <definedName name="SAbase_chargesdiv">#REF!</definedName>
    <definedName name="SAbase_chargesexcep" localSheetId="27">#REF!</definedName>
    <definedName name="SAbase_chargesexcep">#REF!</definedName>
    <definedName name="SAbase_chargesfi" localSheetId="27">#REF!</definedName>
    <definedName name="SAbase_chargesfi">#REF!</definedName>
    <definedName name="SAbase_chargesgestion" localSheetId="27">#REF!</definedName>
    <definedName name="SAbase_chargesgestion">#REF!</definedName>
    <definedName name="SAbase_chargestech" localSheetId="27">#REF!</definedName>
    <definedName name="SAbase_chargestech">#REF!</definedName>
    <definedName name="SAbase_compens" localSheetId="27">#REF!</definedName>
    <definedName name="SAbase_compens">#REF!</definedName>
    <definedName name="SAbase_cotFSV" localSheetId="27">#REF!</definedName>
    <definedName name="SAbase_cotFSV">#REF!</definedName>
    <definedName name="SAbase_cotitaf" localSheetId="27">#REF!</definedName>
    <definedName name="SAbase_cotitaf">#REF!</definedName>
    <definedName name="SAbase_cotsoc" localSheetId="27">#REF!</definedName>
    <definedName name="SAbase_cotsoc">#REF!</definedName>
    <definedName name="SAbase_dd" localSheetId="27">#REF!</definedName>
    <definedName name="SAbase_dd">#REF!</definedName>
    <definedName name="SAbase_deptech" localSheetId="27">#REF!</definedName>
    <definedName name="SAbase_deptech">#REF!</definedName>
    <definedName name="SAbase_dotprov" localSheetId="27">#REF!</definedName>
    <definedName name="SAbase_dotprov">#REF!</definedName>
    <definedName name="SAbase_dp" localSheetId="27">#REF!</definedName>
    <definedName name="SAbase_dp">#REF!</definedName>
    <definedName name="SAbase_ITAF" localSheetId="27">#REF!</definedName>
    <definedName name="SAbase_ITAF">#REF!</definedName>
    <definedName name="SAbase_prestextra" localSheetId="27">#REF!</definedName>
    <definedName name="SAbase_prestextra">#REF!</definedName>
    <definedName name="SAbase_prestFSV" localSheetId="27">#REF!</definedName>
    <definedName name="SAbase_prestFSV">#REF!</definedName>
    <definedName name="SAbase_prestleg" localSheetId="27">#REF!</definedName>
    <definedName name="SAbase_prestleg">#REF!</definedName>
    <definedName name="SAbase_prestlegv" localSheetId="27">#REF!</definedName>
    <definedName name="SAbase_prestlegv">#REF!</definedName>
    <definedName name="SAbase_prestsoc" localSheetId="27">#REF!</definedName>
    <definedName name="SAbase_prestsoc">#REF!</definedName>
    <definedName name="SAbase_proddiv" localSheetId="27">#REF!</definedName>
    <definedName name="SAbase_proddiv">#REF!</definedName>
    <definedName name="SAbase_prodexcep" localSheetId="27">#REF!</definedName>
    <definedName name="SAbase_prodexcep">#REF!</definedName>
    <definedName name="SAbase_prodfi" localSheetId="27">#REF!</definedName>
    <definedName name="SAbase_prodfi">#REF!</definedName>
    <definedName name="SAbase_prodgestion" localSheetId="27">#REF!</definedName>
    <definedName name="SAbase_prodgestion">#REF!</definedName>
    <definedName name="SAbase_prodtech" localSheetId="27">#REF!</definedName>
    <definedName name="SAbase_prodtech">#REF!</definedName>
    <definedName name="SAbase_produits" localSheetId="27">#REF!</definedName>
    <definedName name="SAbase_produits">#REF!</definedName>
    <definedName name="SAbase_reprisesprov" localSheetId="27">#REF!</definedName>
    <definedName name="SAbase_reprisesprov">#REF!</definedName>
    <definedName name="SAbase_resstech" localSheetId="27">#REF!</definedName>
    <definedName name="SAbase_resstech">#REF!</definedName>
    <definedName name="SAbase_resultatnet" localSheetId="27">#REF!</definedName>
    <definedName name="SAbase_resultatnet">#REF!</definedName>
    <definedName name="SAbase_ST" localSheetId="27">#REF!</definedName>
    <definedName name="SAbase_ST">#REF!</definedName>
    <definedName name="SAS_TAB_TEST_INDICATEUR" localSheetId="19">#REF!</definedName>
    <definedName name="SAS_TAB_TEST_INDICATEUR" localSheetId="20">#REF!</definedName>
    <definedName name="SAS_TAB_TEST_INDICATEUR" localSheetId="21">#REF!</definedName>
    <definedName name="SAS_TAB_TEST_INDICATEUR" localSheetId="27">#REF!</definedName>
    <definedName name="SAS_TAB_TEST_INDICATEUR" localSheetId="18">#REF!</definedName>
    <definedName name="SAS_TAB_TEST_INDICATEUR">#REF!</definedName>
    <definedName name="SAS_TAB1" localSheetId="19">#REF!</definedName>
    <definedName name="SAS_TAB1" localSheetId="20">#REF!</definedName>
    <definedName name="SAS_TAB1" localSheetId="21">#REF!</definedName>
    <definedName name="SAS_TAB1" localSheetId="27">#REF!</definedName>
    <definedName name="SAS_TAB1" localSheetId="18">#REF!</definedName>
    <definedName name="SAS_TAB1">#REF!</definedName>
    <definedName name="Scénario" localSheetId="27">#REF!</definedName>
    <definedName name="Scénario">#REF!</definedName>
    <definedName name="sdfsdf" localSheetId="19" hidden="1">[66]A11!#REF!</definedName>
    <definedName name="sdfsdf" localSheetId="20" hidden="1">[66]A11!#REF!</definedName>
    <definedName name="sdfsdf" localSheetId="21" hidden="1">[66]A11!#REF!</definedName>
    <definedName name="sdfsdf" localSheetId="27" hidden="1">[66]A11!#REF!</definedName>
    <definedName name="sdfsdf" localSheetId="30" hidden="1">[66]A11!#REF!</definedName>
    <definedName name="sdfsdf" localSheetId="31" hidden="1">[66]A11!#REF!</definedName>
    <definedName name="sdfsdf" localSheetId="18" hidden="1">[66]A11!#REF!</definedName>
    <definedName name="sdfsdf" hidden="1">[66]A11!#REF!</definedName>
    <definedName name="secteurs" localSheetId="27">#REF!</definedName>
    <definedName name="secteurs" localSheetId="30">#REF!</definedName>
    <definedName name="secteurs" localSheetId="31">#REF!</definedName>
    <definedName name="secteurs">#REF!</definedName>
    <definedName name="Shaded" localSheetId="27">[67]world!$M$5:$N$6,[67]world!$M$8:$N$24,[67]world!$M$26:$N$26,[67]world!$M$28:$N$28,[67]world!$M$38:$S$38,[67]world!$S$26,[67]world!#REF!,[67]world!$S$6,[67]world!$O$15:$S$16,[67]world!$O$20:$S$20,[67]world!$M$40:$O$56,[67]world!$M$58:$S$58</definedName>
    <definedName name="Shaded" localSheetId="30">[67]world!$M$5:$N$6,[67]world!$M$8:$N$24,[67]world!$M$26:$N$26,[67]world!$M$28:$N$28,[67]world!$M$38:$S$38,[67]world!$S$26,[67]world!#REF!,[67]world!$S$6,[67]world!$O$15:$S$16,[67]world!$O$20:$S$20,[67]world!$M$40:$O$56,[67]world!$M$58:$S$58</definedName>
    <definedName name="Shaded" localSheetId="31">[67]world!$M$5:$N$6,[67]world!$M$8:$N$24,[67]world!$M$26:$N$26,[67]world!$M$28:$N$28,[67]world!$M$38:$S$38,[67]world!$S$26,[67]world!#REF!,[67]world!$S$6,[67]world!$O$15:$S$16,[67]world!$O$20:$S$20,[67]world!$M$40:$O$56,[67]world!$M$58:$S$58</definedName>
    <definedName name="Shaded">[67]world!$M$5:$N$6,[67]world!$M$8:$N$24,[67]world!$M$26:$N$26,[67]world!$M$28:$N$28,[67]world!$M$38:$S$38,[67]world!$S$26,[67]world!#REF!,[67]world!$S$6,[67]world!$O$15:$S$16,[67]world!$O$20:$S$20,[67]world!$M$40:$O$56,[67]world!$M$58:$S$58</definedName>
    <definedName name="SNCF_charges" localSheetId="27">#REF!</definedName>
    <definedName name="SNCF_charges" localSheetId="30">#REF!</definedName>
    <definedName name="SNCF_charges" localSheetId="31">#REF!</definedName>
    <definedName name="SNCF_charges">#REF!</definedName>
    <definedName name="SNCF_chargesdiv" localSheetId="27">#REF!</definedName>
    <definedName name="SNCF_chargesdiv" localSheetId="31">#REF!</definedName>
    <definedName name="SNCF_chargesdiv">#REF!</definedName>
    <definedName name="SNCF_chargesexcep" localSheetId="27">#REF!</definedName>
    <definedName name="SNCF_chargesexcep" localSheetId="31">#REF!</definedName>
    <definedName name="SNCF_chargesexcep">#REF!</definedName>
    <definedName name="SNCF_chargesfi" localSheetId="27">#REF!</definedName>
    <definedName name="SNCF_chargesfi">#REF!</definedName>
    <definedName name="SNCF_chargesgestion" localSheetId="27">#REF!</definedName>
    <definedName name="SNCF_chargesgestion">#REF!</definedName>
    <definedName name="SNCF_chargestech" localSheetId="27">#REF!</definedName>
    <definedName name="SNCF_chargestech">#REF!</definedName>
    <definedName name="SNCF_compens" localSheetId="27">#REF!</definedName>
    <definedName name="SNCF_compens">#REF!</definedName>
    <definedName name="SNCF_cotEtat" localSheetId="27">#REF!</definedName>
    <definedName name="SNCF_cotEtat">#REF!</definedName>
    <definedName name="SNCF_cotitaf" localSheetId="27">#REF!</definedName>
    <definedName name="SNCF_cotitaf">#REF!</definedName>
    <definedName name="SNCF_cotsoc" localSheetId="27">#REF!</definedName>
    <definedName name="SNCF_cotsoc">#REF!</definedName>
    <definedName name="SNCF_dd" localSheetId="27">#REF!</definedName>
    <definedName name="SNCF_dd">#REF!</definedName>
    <definedName name="SNCF_deptech" localSheetId="27">#REF!</definedName>
    <definedName name="SNCF_deptech">#REF!</definedName>
    <definedName name="SNCF_dotprov" localSheetId="27">#REF!</definedName>
    <definedName name="SNCF_dotprov">#REF!</definedName>
    <definedName name="SNCF_dp" localSheetId="27">#REF!</definedName>
    <definedName name="SNCF_dp">#REF!</definedName>
    <definedName name="SNCF_Itaf" localSheetId="27">#REF!</definedName>
    <definedName name="SNCF_Itaf">#REF!</definedName>
    <definedName name="SNCF_prestFSV" localSheetId="27">#REF!</definedName>
    <definedName name="SNCF_prestFSV">#REF!</definedName>
    <definedName name="SNCF_prestlegv" localSheetId="27">#REF!</definedName>
    <definedName name="SNCF_prestlegv">#REF!</definedName>
    <definedName name="SNCF_prestsoc" localSheetId="27">#REF!</definedName>
    <definedName name="SNCF_prestsoc">#REF!</definedName>
    <definedName name="SNCF_proddiv" localSheetId="27">#REF!</definedName>
    <definedName name="SNCF_proddiv">#REF!</definedName>
    <definedName name="SNCF_prodexcep" localSheetId="27">#REF!</definedName>
    <definedName name="SNCF_prodexcep">#REF!</definedName>
    <definedName name="SNCF_prodfi" localSheetId="27">#REF!</definedName>
    <definedName name="SNCF_prodfi">#REF!</definedName>
    <definedName name="SNCF_prodgestion" localSheetId="27">#REF!</definedName>
    <definedName name="SNCF_prodgestion">#REF!</definedName>
    <definedName name="SNCF_prodtech" localSheetId="27">#REF!</definedName>
    <definedName name="SNCF_prodtech">#REF!</definedName>
    <definedName name="SNCF_produits" localSheetId="27">#REF!</definedName>
    <definedName name="SNCF_produits">#REF!</definedName>
    <definedName name="SNCF_reprisesprov" localSheetId="27">#REF!</definedName>
    <definedName name="SNCF_reprisesprov">#REF!</definedName>
    <definedName name="SNCF_resstech" localSheetId="27">#REF!</definedName>
    <definedName name="SNCF_resstech">#REF!</definedName>
    <definedName name="SNCF_resultatnet" localSheetId="27">#REF!</definedName>
    <definedName name="SNCF_resultatnet">#REF!</definedName>
    <definedName name="SNCF_ST" localSheetId="27">#REF!</definedName>
    <definedName name="SNCF_ST">#REF!</definedName>
    <definedName name="SNCF_subveq_ST" localSheetId="27">#REF!</definedName>
    <definedName name="SNCF_subveq_ST">#REF!</definedName>
    <definedName name="SOLDE_COMP_GEN_SPE">#REF!</definedName>
    <definedName name="Solde_migratoire_total__1___1960_1998">#N/A</definedName>
    <definedName name="Solde_migratoire_total__1___1960_1998_NLCH">#N/A</definedName>
    <definedName name="soldes_EEC" localSheetId="19">[68]soldes!$B$34:$BS$40</definedName>
    <definedName name="soldes_EEC" localSheetId="20">[68]soldes!$B$34:$BS$40</definedName>
    <definedName name="soldes_EEC" localSheetId="21">[68]soldes!$B$34:$BS$40</definedName>
    <definedName name="soldes_EEC" localSheetId="30">[68]soldes!$B$34:$BS$40</definedName>
    <definedName name="soldes_EEC" localSheetId="31">[68]soldes!$B$34:$BS$40</definedName>
    <definedName name="soldes_EEC" localSheetId="18">[68]soldes!$B$34:$BS$40</definedName>
    <definedName name="soldes_EEC">[69]soldes!$B$34:$BS$40</definedName>
    <definedName name="soldes_EPR" localSheetId="19">[68]soldes!$B$50:$BS$56</definedName>
    <definedName name="soldes_EPR" localSheetId="20">[68]soldes!$B$50:$BS$56</definedName>
    <definedName name="soldes_EPR" localSheetId="21">[68]soldes!$B$50:$BS$56</definedName>
    <definedName name="soldes_EPR" localSheetId="30">[68]soldes!$B$50:$BS$56</definedName>
    <definedName name="soldes_EPR" localSheetId="31">[68]soldes!$B$50:$BS$56</definedName>
    <definedName name="soldes_EPR" localSheetId="18">[68]soldes!$B$50:$BS$56</definedName>
    <definedName name="soldes_EPR">[69]soldes!$B$50:$BS$56</definedName>
    <definedName name="soldes_tcc" localSheetId="19">[68]soldes!$B$18:$BS$24</definedName>
    <definedName name="soldes_tcc" localSheetId="20">[68]soldes!$B$18:$BS$24</definedName>
    <definedName name="soldes_tcc" localSheetId="21">[68]soldes!$B$18:$BS$24</definedName>
    <definedName name="soldes_tcc" localSheetId="30">[68]soldes!$B$18:$BS$24</definedName>
    <definedName name="soldes_tcc" localSheetId="31">[68]soldes!$B$18:$BS$24</definedName>
    <definedName name="soldes_tcc" localSheetId="18">[68]soldes!$B$18:$BS$24</definedName>
    <definedName name="soldes_tcc">[69]soldes!$B$18:$BS$24</definedName>
    <definedName name="source" localSheetId="30">[42]France!$A$3</definedName>
    <definedName name="source" localSheetId="31">[42]France!$A$3</definedName>
    <definedName name="source">[42]France!$A$3</definedName>
    <definedName name="SPA">#N/A</definedName>
    <definedName name="ss" localSheetId="19">#REF!</definedName>
    <definedName name="ss" localSheetId="20">#REF!</definedName>
    <definedName name="ss" localSheetId="21">#REF!</definedName>
    <definedName name="ss" localSheetId="27">#REF!</definedName>
    <definedName name="ss" localSheetId="30">#REF!</definedName>
    <definedName name="ss" localSheetId="31">#REF!</definedName>
    <definedName name="ss" localSheetId="18">#REF!</definedName>
    <definedName name="ss">#REF!</definedName>
    <definedName name="STATELESS_GR" localSheetId="27">#REF!</definedName>
    <definedName name="STATELESS_GR">#REF!</definedName>
    <definedName name="surcote">[31]Macro1!$B$41:$C$41</definedName>
    <definedName name="surcote_F_M">[32]Macro1!$B$212:$C$212</definedName>
    <definedName name="surcote_F_P">[32]Macro1!$B$187:$C$187</definedName>
    <definedName name="surcote_H_M">[32]Macro1!$B$127:$C$127</definedName>
    <definedName name="surcote_H_P">[32]Macro1!$B$102:$C$102</definedName>
    <definedName name="surv_40_60" localSheetId="27">#REF!</definedName>
    <definedName name="surv_40_60" localSheetId="30">#REF!</definedName>
    <definedName name="surv_40_60" localSheetId="31">#REF!</definedName>
    <definedName name="surv_40_60">#REF!</definedName>
    <definedName name="survies" localSheetId="27">#REF!</definedName>
    <definedName name="survies" localSheetId="31">#REF!</definedName>
    <definedName name="survies">#REF!</definedName>
    <definedName name="Sweden">[25]Age!$AX$2:$BB$10</definedName>
    <definedName name="SWI">#N/A</definedName>
    <definedName name="T_Démo_COR" localSheetId="19">'[70]Données COR'!$Q$3:$AH$56</definedName>
    <definedName name="T_Démo_COR" localSheetId="20">'[70]Données COR'!$Q$3:$AH$56</definedName>
    <definedName name="T_Démo_COR" localSheetId="21">'[70]Données COR'!$Q$3:$AH$56</definedName>
    <definedName name="T_Démo_COR" localSheetId="30">'[70]Données COR'!$Q$3:$AH$56</definedName>
    <definedName name="T_Démo_COR" localSheetId="31">'[70]Données COR'!$Q$3:$AH$56</definedName>
    <definedName name="T_Démo_COR" localSheetId="18">'[70]Données COR'!$Q$3:$AH$56</definedName>
    <definedName name="T_Démo_COR">'[71]Données COR'!$Q$3:$AH$56</definedName>
    <definedName name="T_Données_DSS" localSheetId="19">'[70]Données DSS'!$A$3:$X$56</definedName>
    <definedName name="T_Données_DSS" localSheetId="20">'[70]Données DSS'!$A$3:$X$56</definedName>
    <definedName name="T_Données_DSS" localSheetId="21">'[70]Données DSS'!$A$3:$X$56</definedName>
    <definedName name="T_Données_DSS" localSheetId="30">'[70]Données DSS'!$A$3:$X$56</definedName>
    <definedName name="T_Données_DSS" localSheetId="31">'[70]Données DSS'!$A$3:$X$56</definedName>
    <definedName name="T_Données_DSS" localSheetId="18">'[70]Données DSS'!$A$3:$X$56</definedName>
    <definedName name="T_Données_DSS">'[71]Données DSS'!$A$3:$X$56</definedName>
    <definedName name="T_Générations" localSheetId="19">'[70]Données COR'!$BH$3:$BL$60</definedName>
    <definedName name="T_Générations" localSheetId="20">'[70]Données COR'!$BH$3:$BL$60</definedName>
    <definedName name="T_Générations" localSheetId="21">'[70]Données COR'!$BH$3:$BL$60</definedName>
    <definedName name="T_Générations" localSheetId="30">'[70]Données COR'!$BH$3:$BL$60</definedName>
    <definedName name="T_Générations" localSheetId="31">'[70]Données COR'!$BH$3:$BL$60</definedName>
    <definedName name="T_Générations" localSheetId="18">'[70]Données COR'!$BH$3:$BL$60</definedName>
    <definedName name="T_Générations">'[71]Données COR'!$BH$3:$BL$60</definedName>
    <definedName name="T_hypo_gest" localSheetId="19">[70]Hypothèses!$H$4:$P$54</definedName>
    <definedName name="T_hypo_gest" localSheetId="20">[70]Hypothèses!$H$4:$P$54</definedName>
    <definedName name="T_hypo_gest" localSheetId="21">[70]Hypothèses!$H$4:$P$54</definedName>
    <definedName name="T_hypo_gest" localSheetId="30">[70]Hypothèses!$H$4:$P$54</definedName>
    <definedName name="T_hypo_gest" localSheetId="31">[70]Hypothèses!$H$4:$P$54</definedName>
    <definedName name="T_hypo_gest" localSheetId="18">[70]Hypothèses!$H$4:$P$54</definedName>
    <definedName name="T_hypo_gest">[71]Hypothèses!$H$4:$P$54</definedName>
    <definedName name="T_hypo_macro" localSheetId="19">[70]Hypothèses!$A$4:$F$54</definedName>
    <definedName name="T_hypo_macro" localSheetId="20">[70]Hypothèses!$A$4:$F$54</definedName>
    <definedName name="T_hypo_macro" localSheetId="21">[70]Hypothèses!$A$4:$F$54</definedName>
    <definedName name="T_hypo_macro" localSheetId="30">[70]Hypothèses!$A$4:$F$54</definedName>
    <definedName name="T_hypo_macro" localSheetId="31">[70]Hypothèses!$A$4:$F$54</definedName>
    <definedName name="T_hypo_macro" localSheetId="18">[70]Hypothèses!$A$4:$F$54</definedName>
    <definedName name="T_hypo_macro">[71]Hypothèses!$A$4:$F$54</definedName>
    <definedName name="T_hypo_Taux" localSheetId="19">[70]Hypothèses!$R$3:$AB$54</definedName>
    <definedName name="T_hypo_Taux" localSheetId="20">[70]Hypothèses!$R$3:$AB$54</definedName>
    <definedName name="T_hypo_Taux" localSheetId="21">[70]Hypothèses!$R$3:$AB$54</definedName>
    <definedName name="T_hypo_Taux" localSheetId="30">[70]Hypothèses!$R$3:$AB$54</definedName>
    <definedName name="T_hypo_Taux" localSheetId="31">[70]Hypothèses!$R$3:$AB$54</definedName>
    <definedName name="T_hypo_Taux" localSheetId="18">[70]Hypothèses!$R$3:$AB$54</definedName>
    <definedName name="T_hypo_Taux">[71]Hypothèses!$R$3:$AB$54</definedName>
    <definedName name="T_hypo_TauxFi" localSheetId="19">[70]Hypothèses!$AD$3:$AJ$54</definedName>
    <definedName name="T_hypo_TauxFi" localSheetId="20">[70]Hypothèses!$AD$3:$AJ$54</definedName>
    <definedName name="T_hypo_TauxFi" localSheetId="21">[70]Hypothèses!$AD$3:$AJ$54</definedName>
    <definedName name="T_hypo_TauxFi" localSheetId="30">[70]Hypothèses!$AD$3:$AJ$54</definedName>
    <definedName name="T_hypo_TauxFi" localSheetId="31">[70]Hypothèses!$AD$3:$AJ$54</definedName>
    <definedName name="T_hypo_TauxFi" localSheetId="18">[70]Hypothèses!$AD$3:$AJ$54</definedName>
    <definedName name="T_hypo_TauxFi">[71]Hypothèses!$AD$3:$AJ$54</definedName>
    <definedName name="T_MassesFi_COR" localSheetId="19">'[70]Données COR'!$A$3:$O$56</definedName>
    <definedName name="T_MassesFi_COR" localSheetId="20">'[70]Données COR'!$A$3:$O$56</definedName>
    <definedName name="T_MassesFi_COR" localSheetId="21">'[70]Données COR'!$A$3:$O$56</definedName>
    <definedName name="T_MassesFi_COR" localSheetId="30">'[70]Données COR'!$A$3:$O$56</definedName>
    <definedName name="T_MassesFi_COR" localSheetId="31">'[70]Données COR'!$A$3:$O$56</definedName>
    <definedName name="T_MassesFi_COR" localSheetId="18">'[70]Données COR'!$A$3:$O$56</definedName>
    <definedName name="T_MassesFi_COR">'[71]Données COR'!$A$3:$O$56</definedName>
    <definedName name="T_PF_Réserves" localSheetId="19">'[70]Données DSS'!$Z$3:$AC$56</definedName>
    <definedName name="T_PF_Réserves" localSheetId="20">'[70]Données DSS'!$Z$3:$AC$56</definedName>
    <definedName name="T_PF_Réserves" localSheetId="21">'[70]Données DSS'!$Z$3:$AC$56</definedName>
    <definedName name="T_PF_Réserves" localSheetId="30">'[70]Données DSS'!$Z$3:$AC$56</definedName>
    <definedName name="T_PF_Réserves" localSheetId="31">'[70]Données DSS'!$Z$3:$AC$56</definedName>
    <definedName name="T_PF_Réserves" localSheetId="18">'[70]Données DSS'!$Z$3:$AC$56</definedName>
    <definedName name="T_PF_Réserves">'[71]Données DSS'!$Z$3:$AC$56</definedName>
    <definedName name="T_PM_COR" localSheetId="19">'[70]Données COR'!$AJ$3:$AP$56</definedName>
    <definedName name="T_PM_COR" localSheetId="20">'[70]Données COR'!$AJ$3:$AP$56</definedName>
    <definedName name="T_PM_COR" localSheetId="21">'[70]Données COR'!$AJ$3:$AP$56</definedName>
    <definedName name="T_PM_COR" localSheetId="30">'[70]Données COR'!$AJ$3:$AP$56</definedName>
    <definedName name="T_PM_COR" localSheetId="31">'[70]Données COR'!$AJ$3:$AP$56</definedName>
    <definedName name="T_PM_COR" localSheetId="18">'[70]Données COR'!$AJ$3:$AP$56</definedName>
    <definedName name="T_PM_COR">'[71]Données COR'!$AJ$3:$AP$56</definedName>
    <definedName name="t46h">[72]MS!$B$3:$B$63</definedName>
    <definedName name="Tab" localSheetId="19">#REF!</definedName>
    <definedName name="Tab" localSheetId="20">#REF!</definedName>
    <definedName name="Tab" localSheetId="21">#REF!</definedName>
    <definedName name="Tab" localSheetId="27">#REF!</definedName>
    <definedName name="Tab" localSheetId="30">#REF!</definedName>
    <definedName name="Tab" localSheetId="31">#REF!</definedName>
    <definedName name="Tab" localSheetId="18">#REF!</definedName>
    <definedName name="Tab">#REF!</definedName>
    <definedName name="Tab_1" localSheetId="19">#REF!</definedName>
    <definedName name="Tab_1" localSheetId="20">#REF!</definedName>
    <definedName name="Tab_1" localSheetId="21">#REF!</definedName>
    <definedName name="Tab_1" localSheetId="27">#REF!</definedName>
    <definedName name="Tab_1" localSheetId="18">#REF!</definedName>
    <definedName name="Tab_1">#REF!</definedName>
    <definedName name="Tab_1b" localSheetId="19">#REF!</definedName>
    <definedName name="Tab_1b" localSheetId="20">#REF!</definedName>
    <definedName name="Tab_1b" localSheetId="21">#REF!</definedName>
    <definedName name="Tab_1b" localSheetId="27">#REF!</definedName>
    <definedName name="Tab_1b" localSheetId="18">#REF!</definedName>
    <definedName name="Tab_1b">#REF!</definedName>
    <definedName name="Tab_1tr" localSheetId="19">#REF!</definedName>
    <definedName name="Tab_1tr" localSheetId="20">#REF!</definedName>
    <definedName name="Tab_1tr" localSheetId="21">#REF!</definedName>
    <definedName name="Tab_1tr" localSheetId="27">#REF!</definedName>
    <definedName name="Tab_1tr" localSheetId="18">#REF!</definedName>
    <definedName name="Tab_1tr">#REF!</definedName>
    <definedName name="Tab_2" localSheetId="19">#REF!</definedName>
    <definedName name="Tab_2" localSheetId="20">#REF!</definedName>
    <definedName name="Tab_2" localSheetId="21">#REF!</definedName>
    <definedName name="Tab_2" localSheetId="27">#REF!</definedName>
    <definedName name="Tab_2" localSheetId="18">#REF!</definedName>
    <definedName name="Tab_2">#REF!</definedName>
    <definedName name="Tab_2bis" localSheetId="19">#REF!</definedName>
    <definedName name="Tab_2bis" localSheetId="20">#REF!</definedName>
    <definedName name="Tab_2bis" localSheetId="21">#REF!</definedName>
    <definedName name="Tab_2bis" localSheetId="27">#REF!</definedName>
    <definedName name="Tab_2bis" localSheetId="18">#REF!</definedName>
    <definedName name="Tab_2bis">#REF!</definedName>
    <definedName name="Tab_3" localSheetId="19">#REF!</definedName>
    <definedName name="Tab_3" localSheetId="20">#REF!</definedName>
    <definedName name="Tab_3" localSheetId="21">#REF!</definedName>
    <definedName name="Tab_3" localSheetId="27">#REF!</definedName>
    <definedName name="Tab_3" localSheetId="18">#REF!</definedName>
    <definedName name="Tab_3">#REF!</definedName>
    <definedName name="Tab_lag" localSheetId="19">#REF!</definedName>
    <definedName name="Tab_lag" localSheetId="20">#REF!</definedName>
    <definedName name="Tab_lag" localSheetId="21">#REF!</definedName>
    <definedName name="Tab_lag" localSheetId="27">#REF!</definedName>
    <definedName name="Tab_lag" localSheetId="18">#REF!</definedName>
    <definedName name="Tab_lag">#REF!</definedName>
    <definedName name="tab1FP" localSheetId="19">#REF!</definedName>
    <definedName name="tab1FP" localSheetId="20">#REF!</definedName>
    <definedName name="tab1FP" localSheetId="21">#REF!</definedName>
    <definedName name="tab1FP" localSheetId="27">#REF!</definedName>
    <definedName name="tab1FP" localSheetId="18">#REF!</definedName>
    <definedName name="tab1FP">#REF!</definedName>
    <definedName name="tab1MSACAVIter" localSheetId="19">#REF!</definedName>
    <definedName name="tab1MSACAVIter" localSheetId="20">#REF!</definedName>
    <definedName name="tab1MSACAVIter" localSheetId="21">#REF!</definedName>
    <definedName name="tab1MSACAVIter" localSheetId="27">#REF!</definedName>
    <definedName name="tab1MSACAVIter" localSheetId="18">#REF!</definedName>
    <definedName name="tab1MSACAVIter">#REF!</definedName>
    <definedName name="TABACT">#N/A</definedName>
    <definedName name="Table" localSheetId="19">#REF!</definedName>
    <definedName name="Table" localSheetId="20">#REF!</definedName>
    <definedName name="Table" localSheetId="21">#REF!</definedName>
    <definedName name="Table" localSheetId="27">#REF!</definedName>
    <definedName name="Table" localSheetId="30">#REF!</definedName>
    <definedName name="Table" localSheetId="31">#REF!</definedName>
    <definedName name="Table" localSheetId="18">#REF!</definedName>
    <definedName name="Table">#REF!</definedName>
    <definedName name="table2" localSheetId="19">#REF!</definedName>
    <definedName name="table2" localSheetId="20">#REF!</definedName>
    <definedName name="table2" localSheetId="21">#REF!</definedName>
    <definedName name="table2" localSheetId="27">#REF!</definedName>
    <definedName name="table2" localSheetId="18">#REF!</definedName>
    <definedName name="table2">#REF!</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ux_cot_bil">#REF!</definedName>
    <definedName name="tavola" localSheetId="19" hidden="1">{"g95_96m1",#N/A,FALSE,"Graf(95+96)M";"g95_96m2",#N/A,FALSE,"Graf(95+96)M";"g95_96mb1",#N/A,FALSE,"Graf(95+96)Mb";"g95_96mb2",#N/A,FALSE,"Graf(95+96)Mb";"g95_96f1",#N/A,FALSE,"Graf(95+96)F";"g95_96f2",#N/A,FALSE,"Graf(95+96)F";"g95_96fb1",#N/A,FALSE,"Graf(95+96)Fb";"g95_96fb2",#N/A,FALSE,"Graf(95+96)Fb"}</definedName>
    <definedName name="tavola" localSheetId="20" hidden="1">{"g95_96m1",#N/A,FALSE,"Graf(95+96)M";"g95_96m2",#N/A,FALSE,"Graf(95+96)M";"g95_96mb1",#N/A,FALSE,"Graf(95+96)Mb";"g95_96mb2",#N/A,FALSE,"Graf(95+96)Mb";"g95_96f1",#N/A,FALSE,"Graf(95+96)F";"g95_96f2",#N/A,FALSE,"Graf(95+96)F";"g95_96fb1",#N/A,FALSE,"Graf(95+96)Fb";"g95_96fb2",#N/A,FALSE,"Graf(95+96)Fb"}</definedName>
    <definedName name="tavola" localSheetId="21" hidden="1">{"g95_96m1",#N/A,FALSE,"Graf(95+96)M";"g95_96m2",#N/A,FALSE,"Graf(95+96)M";"g95_96mb1",#N/A,FALSE,"Graf(95+96)Mb";"g95_96mb2",#N/A,FALSE,"Graf(95+96)Mb";"g95_96f1",#N/A,FALSE,"Graf(95+96)F";"g95_96f2",#N/A,FALSE,"Graf(95+96)F";"g95_96fb1",#N/A,FALSE,"Graf(95+96)Fb";"g95_96fb2",#N/A,FALSE,"Graf(95+96)Fb"}</definedName>
    <definedName name="tavola" localSheetId="30" hidden="1">{"g95_96m1",#N/A,FALSE,"Graf(95+96)M";"g95_96m2",#N/A,FALSE,"Graf(95+96)M";"g95_96mb1",#N/A,FALSE,"Graf(95+96)Mb";"g95_96mb2",#N/A,FALSE,"Graf(95+96)Mb";"g95_96f1",#N/A,FALSE,"Graf(95+96)F";"g95_96f2",#N/A,FALSE,"Graf(95+96)F";"g95_96fb1",#N/A,FALSE,"Graf(95+96)Fb";"g95_96fb2",#N/A,FALSE,"Graf(95+96)Fb"}</definedName>
    <definedName name="tavola" localSheetId="31" hidden="1">{"g95_96m1",#N/A,FALSE,"Graf(95+96)M";"g95_96m2",#N/A,FALSE,"Graf(95+96)M";"g95_96mb1",#N/A,FALSE,"Graf(95+96)Mb";"g95_96mb2",#N/A,FALSE,"Graf(95+96)Mb";"g95_96f1",#N/A,FALSE,"Graf(95+96)F";"g95_96f2",#N/A,FALSE,"Graf(95+96)F";"g95_96fb1",#N/A,FALSE,"Graf(95+96)Fb";"g95_96fb2",#N/A,FALSE,"Graf(95+96)Fb"}</definedName>
    <definedName name="tavola" localSheetId="18"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27">#REF!</definedName>
    <definedName name="teffrev2010" localSheetId="30">#REF!</definedName>
    <definedName name="teffrev2010" localSheetId="31">#REF!</definedName>
    <definedName name="teffrev2010">#REF!</definedName>
    <definedName name="teffrevb2010" localSheetId="27">#REF!</definedName>
    <definedName name="teffrevb2010" localSheetId="31">#REF!</definedName>
    <definedName name="teffrevb2010">#REF!</definedName>
    <definedName name="test">[43]listes!$A$2:$A$31</definedName>
    <definedName name="TEST0" localSheetId="19">#REF!</definedName>
    <definedName name="TEST0" localSheetId="20">#REF!</definedName>
    <definedName name="TEST0" localSheetId="21">#REF!</definedName>
    <definedName name="TEST0" localSheetId="27">#REF!</definedName>
    <definedName name="TEST0" localSheetId="30">#REF!</definedName>
    <definedName name="TEST0" localSheetId="31">#REF!</definedName>
    <definedName name="TEST0" localSheetId="18">#REF!</definedName>
    <definedName name="TEST0">#REF!</definedName>
    <definedName name="TESTHKEY" localSheetId="19">#REF!</definedName>
    <definedName name="TESTHKEY" localSheetId="20">#REF!</definedName>
    <definedName name="TESTHKEY" localSheetId="21">#REF!</definedName>
    <definedName name="TESTHKEY" localSheetId="27">#REF!</definedName>
    <definedName name="TESTHKEY" localSheetId="18">#REF!</definedName>
    <definedName name="TESTHKEY">#REF!</definedName>
    <definedName name="TESTKEYS" localSheetId="19">#REF!</definedName>
    <definedName name="TESTKEYS" localSheetId="20">#REF!</definedName>
    <definedName name="TESTKEYS" localSheetId="21">#REF!</definedName>
    <definedName name="TESTKEYS" localSheetId="27">#REF!</definedName>
    <definedName name="TESTKEYS" localSheetId="18">#REF!</definedName>
    <definedName name="TESTKEYS">#REF!</definedName>
    <definedName name="TESTVKEY" localSheetId="19">#REF!</definedName>
    <definedName name="TESTVKEY" localSheetId="20">#REF!</definedName>
    <definedName name="TESTVKEY" localSheetId="21">#REF!</definedName>
    <definedName name="TESTVKEY" localSheetId="27">#REF!</definedName>
    <definedName name="TESTVKEY" localSheetId="18">#REF!</definedName>
    <definedName name="TESTVKEY">#REF!</definedName>
    <definedName name="TMS">[73]MS!$B$3:$B$63</definedName>
    <definedName name="TMTR">[73]MTR!$B$3:$B$52</definedName>
    <definedName name="tmtrr">[72]MTR!$B$3:$B$61</definedName>
    <definedName name="tnvb">[72]MS!$B$3:$B$63</definedName>
    <definedName name="TOTAL_B" localSheetId="27">#REF!</definedName>
    <definedName name="TOTAL_B" localSheetId="30">#REF!</definedName>
    <definedName name="TOTAL_B" localSheetId="31">#REF!</definedName>
    <definedName name="TOTAL_B">#REF!</definedName>
    <definedName name="TOTAL_D" localSheetId="27">#REF!</definedName>
    <definedName name="TOTAL_D" localSheetId="31">#REF!</definedName>
    <definedName name="TOTAL_D">#REF!</definedName>
    <definedName name="TOTAL_DK" localSheetId="27">#REF!</definedName>
    <definedName name="TOTAL_DK" localSheetId="31">#REF!</definedName>
    <definedName name="TOTAL_DK">#REF!</definedName>
    <definedName name="TOTAL_E" localSheetId="27">#REF!</definedName>
    <definedName name="TOTAL_E">#REF!</definedName>
    <definedName name="TOTAL_GR" localSheetId="27">#REF!</definedName>
    <definedName name="TOTAL_GR">#REF!</definedName>
    <definedName name="toto" localSheetId="19">#REF!</definedName>
    <definedName name="toto" localSheetId="20">#REF!</definedName>
    <definedName name="toto" localSheetId="21">#REF!</definedName>
    <definedName name="toto" localSheetId="27">#REF!</definedName>
    <definedName name="toto" localSheetId="18">#REF!</definedName>
    <definedName name="toto">#REF!</definedName>
    <definedName name="toto1">'[74]OldFig5(data)'!$N$8:$O$27</definedName>
    <definedName name="TRAMOS_CUANTÍA" localSheetId="19">#REF!</definedName>
    <definedName name="TRAMOS_CUANTÍA" localSheetId="20">#REF!</definedName>
    <definedName name="TRAMOS_CUANTÍA" localSheetId="21">#REF!</definedName>
    <definedName name="TRAMOS_CUANTÍA" localSheetId="27">#REF!</definedName>
    <definedName name="TRAMOS_CUANTÍA" localSheetId="30">#REF!</definedName>
    <definedName name="TRAMOS_CUANTÍA" localSheetId="31">#REF!</definedName>
    <definedName name="TRAMOS_CUANTÍA" localSheetId="18">#REF!</definedName>
    <definedName name="TRAMOS_CUANTÍA">#REF!</definedName>
    <definedName name="TRANSP">#N/A</definedName>
    <definedName name="TSECT2007B" localSheetId="27">#REF!</definedName>
    <definedName name="TSECT2007B" localSheetId="30">#REF!</definedName>
    <definedName name="TSECT2007B" localSheetId="31">#REF!</definedName>
    <definedName name="TSECT2007B">#REF!</definedName>
    <definedName name="TSHO" localSheetId="19">#REF!</definedName>
    <definedName name="TSHO" localSheetId="20">#REF!</definedName>
    <definedName name="TSHO" localSheetId="21">#REF!</definedName>
    <definedName name="TSHO" localSheetId="27">#REF!</definedName>
    <definedName name="TSHO" localSheetId="18">#REF!</definedName>
    <definedName name="TSHO">#REF!</definedName>
    <definedName name="TSM" localSheetId="19">#REF!</definedName>
    <definedName name="TSM" localSheetId="20">#REF!</definedName>
    <definedName name="TSM" localSheetId="21">#REF!</definedName>
    <definedName name="TSM" localSheetId="27">#REF!</definedName>
    <definedName name="TSM" localSheetId="18">#REF!</definedName>
    <definedName name="TSM">#REF!</definedName>
    <definedName name="tt" localSheetId="19">#REF!</definedName>
    <definedName name="tt" localSheetId="20">#REF!</definedName>
    <definedName name="tt" localSheetId="21">#REF!</definedName>
    <definedName name="tt" localSheetId="27">#REF!</definedName>
    <definedName name="tt" localSheetId="18">#REF!</definedName>
    <definedName name="tt">#REF!</definedName>
    <definedName name="txretr_anc14" localSheetId="19">#REF!</definedName>
    <definedName name="txretr_anc14" localSheetId="20">#REF!</definedName>
    <definedName name="txretr_anc14" localSheetId="21">#REF!</definedName>
    <definedName name="txretr_anc14" localSheetId="27">#REF!</definedName>
    <definedName name="txretr_anc14" localSheetId="18">#REF!</definedName>
    <definedName name="txretr_anc14">#REF!</definedName>
    <definedName name="txretr_anc15" localSheetId="19">#REF!</definedName>
    <definedName name="txretr_anc15" localSheetId="20">#REF!</definedName>
    <definedName name="txretr_anc15" localSheetId="21">#REF!</definedName>
    <definedName name="txretr_anc15" localSheetId="27">#REF!</definedName>
    <definedName name="txretr_anc15" localSheetId="18">#REF!</definedName>
    <definedName name="txretr_anc15">#REF!</definedName>
    <definedName name="TypeOfExpenditure">'[34]F.4 Classification (expend)'!$H$3:$K$18</definedName>
    <definedName name="unite" localSheetId="19">[75]NATnon03324!#REF!</definedName>
    <definedName name="unite" localSheetId="20">[75]NATnon03324!#REF!</definedName>
    <definedName name="unite" localSheetId="21">[75]NATnon03324!#REF!</definedName>
    <definedName name="unite" localSheetId="27">[75]NATnon03324!#REF!</definedName>
    <definedName name="unite" localSheetId="30">[75]NATnon03324!#REF!</definedName>
    <definedName name="unite" localSheetId="31">[75]NATnon03324!#REF!</definedName>
    <definedName name="unite" localSheetId="18">[75]NATnon03324!#REF!</definedName>
    <definedName name="unite">[75]NATnon03324!#REF!</definedName>
    <definedName name="Units">[34]Contents!$P$3:$S$21</definedName>
    <definedName name="US">[25]Age!$AL$2:$AO$8</definedName>
    <definedName name="UT672earn" localSheetId="27">#REF!</definedName>
    <definedName name="UT672earn" localSheetId="30">#REF!</definedName>
    <definedName name="UT672earn" localSheetId="31">#REF!</definedName>
    <definedName name="UT672earn">#REF!</definedName>
    <definedName name="valeur" localSheetId="19">[31]Macro1!#REF!</definedName>
    <definedName name="valeur" localSheetId="20">[31]Macro1!#REF!</definedName>
    <definedName name="valeur" localSheetId="21">[31]Macro1!#REF!</definedName>
    <definedName name="valeur" localSheetId="27">[31]Macro1!#REF!</definedName>
    <definedName name="valeur" localSheetId="30">[31]Macro1!#REF!</definedName>
    <definedName name="valeur" localSheetId="31">[31]Macro1!#REF!</definedName>
    <definedName name="valeur" localSheetId="18">[31]Macro1!#REF!</definedName>
    <definedName name="valeur">[31]Macro1!#REF!</definedName>
    <definedName name="ve" localSheetId="19">#REF!</definedName>
    <definedName name="ve" localSheetId="20">#REF!</definedName>
    <definedName name="ve" localSheetId="21">#REF!</definedName>
    <definedName name="ve" localSheetId="27">#REF!</definedName>
    <definedName name="ve" localSheetId="30">#REF!</definedName>
    <definedName name="ve" localSheetId="31">#REF!</definedName>
    <definedName name="ve" localSheetId="18">#REF!</definedName>
    <definedName name="ve">#REF!</definedName>
    <definedName name="VERIFICATION_MONTANT" localSheetId="19">#REF!</definedName>
    <definedName name="VERIFICATION_MONTANT" localSheetId="20">#REF!</definedName>
    <definedName name="VERIFICATION_MONTANT" localSheetId="21">#REF!</definedName>
    <definedName name="VERIFICATION_MONTANT" localSheetId="27">#REF!</definedName>
    <definedName name="VERIFICATION_MONTANT" localSheetId="18">#REF!</definedName>
    <definedName name="VERIFICATION_MONTANT">#REF!</definedName>
    <definedName name="VERIFICATION_PRORATISATION" localSheetId="19">#REF!</definedName>
    <definedName name="VERIFICATION_PRORATISATION" localSheetId="20">#REF!</definedName>
    <definedName name="VERIFICATION_PRORATISATION" localSheetId="21">#REF!</definedName>
    <definedName name="VERIFICATION_PRORATISATION" localSheetId="27">#REF!</definedName>
    <definedName name="VERIFICATION_PRORATISATION" localSheetId="18">#REF!</definedName>
    <definedName name="VERIFICATION_PRORATISATION">#REF!</definedName>
    <definedName name="VERIFICATION_PRORATISATION2" localSheetId="19">#REF!</definedName>
    <definedName name="VERIFICATION_PRORATISATION2" localSheetId="20">#REF!</definedName>
    <definedName name="VERIFICATION_PRORATISATION2" localSheetId="21">#REF!</definedName>
    <definedName name="VERIFICATION_PRORATISATION2" localSheetId="27">#REF!</definedName>
    <definedName name="VERIFICATION_PRORATISATION2" localSheetId="18">#REF!</definedName>
    <definedName name="VERIFICATION_PRORATISATION2">#REF!</definedName>
    <definedName name="VIUDE_ORFAN" localSheetId="19">#REF!</definedName>
    <definedName name="VIUDE_ORFAN" localSheetId="20">#REF!</definedName>
    <definedName name="VIUDE_ORFAN" localSheetId="21">#REF!</definedName>
    <definedName name="VIUDE_ORFAN" localSheetId="27">#REF!</definedName>
    <definedName name="VIUDE_ORFAN" localSheetId="18">#REF!</definedName>
    <definedName name="VIUDE_ORFAN">#REF!</definedName>
    <definedName name="vvcwxcv" localSheetId="19" hidden="1">[66]A11!#REF!</definedName>
    <definedName name="vvcwxcv" localSheetId="20" hidden="1">[66]A11!#REF!</definedName>
    <definedName name="vvcwxcv" localSheetId="21" hidden="1">[66]A11!#REF!</definedName>
    <definedName name="vvcwxcv" localSheetId="27" hidden="1">[66]A11!#REF!</definedName>
    <definedName name="vvcwxcv" localSheetId="30" hidden="1">[66]A11!#REF!</definedName>
    <definedName name="vvcwxcv" localSheetId="31" hidden="1">[66]A11!#REF!</definedName>
    <definedName name="vvcwxcv" localSheetId="18" hidden="1">[66]A11!#REF!</definedName>
    <definedName name="vvcwxcv" hidden="1">[66]A11!#REF!</definedName>
    <definedName name="w" localSheetId="19" hidden="1">'[4]Time series'!#REF!</definedName>
    <definedName name="w" localSheetId="20" hidden="1">'[4]Time series'!#REF!</definedName>
    <definedName name="w" localSheetId="21" hidden="1">'[4]Time series'!#REF!</definedName>
    <definedName name="w" localSheetId="27" hidden="1">'[4]Time series'!#REF!</definedName>
    <definedName name="w" localSheetId="30" hidden="1">'[4]Time series'!#REF!</definedName>
    <definedName name="w" localSheetId="31" hidden="1">'[4]Time series'!#REF!</definedName>
    <definedName name="w" localSheetId="18" hidden="1">'[4]Time series'!#REF!</definedName>
    <definedName name="w" hidden="1">'[4]Time series'!#REF!</definedName>
    <definedName name="Wgh_ARRCO" localSheetId="27">#REF!</definedName>
    <definedName name="Wgh_ARRCO" localSheetId="30">#REF!</definedName>
    <definedName name="Wgh_ARRCO" localSheetId="31">#REF!</definedName>
    <definedName name="Wgh_ARRCO">#REF!</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9" hidden="1">{"TABL1",#N/A,TRUE,"TABLX";"TABL2",#N/A,TRUE,"TABLX"}</definedName>
    <definedName name="wrn.Rapport." localSheetId="20" hidden="1">{"TABL1",#N/A,TRUE,"TABLX";"TABL2",#N/A,TRUE,"TABLX"}</definedName>
    <definedName name="wrn.Rapport." localSheetId="21" hidden="1">{"TABL1",#N/A,TRUE,"TABLX";"TABL2",#N/A,TRUE,"TABLX"}</definedName>
    <definedName name="wrn.Rapport." localSheetId="30" hidden="1">{"TABL1",#N/A,TRUE,"TABLX";"TABL2",#N/A,TRUE,"TABLX"}</definedName>
    <definedName name="wrn.Rapport." localSheetId="31" hidden="1">{"TABL1",#N/A,TRUE,"TABLX";"TABL2",#N/A,TRUE,"TABLX"}</definedName>
    <definedName name="wrn.Rapport." localSheetId="18" hidden="1">{"TABL1",#N/A,TRUE,"TABLX";"TABL2",#N/A,TRUE,"TABLX"}</definedName>
    <definedName name="wrn.Rapport." hidden="1">{"TABL1",#N/A,TRUE,"TABLX";"TABL2",#N/A,TRUE,"TABLX"}</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18" hidden="1">{"Page1",#N/A,FALSE,"ARA M&amp;F&amp;T";"Page2",#N/A,FALSE,"ARA M&amp;F&amp;T";"Page3",#N/A,FALSE,"ARA M&amp;F&amp;T"}</definedName>
    <definedName name="wrn.TabARA." hidden="1">{"Page1",#N/A,FALSE,"ARA M&amp;F&amp;T";"Page2",#N/A,FALSE,"ARA M&amp;F&amp;T";"Page3",#N/A,FALSE,"ARA M&amp;F&amp;T"}</definedName>
    <definedName name="WW" localSheetId="19">#REF!</definedName>
    <definedName name="WW" localSheetId="20">#REF!</definedName>
    <definedName name="WW" localSheetId="21">#REF!</definedName>
    <definedName name="WW" localSheetId="27">#REF!</definedName>
    <definedName name="WW" localSheetId="30">#REF!</definedName>
    <definedName name="WW" localSheetId="31">#REF!</definedName>
    <definedName name="WW" localSheetId="18">#REF!</definedName>
    <definedName name="WW">#REF!</definedName>
    <definedName name="x" localSheetId="19" hidden="1">{"TABL1",#N/A,TRUE,"TABLX";"TABL2",#N/A,TRUE,"TABLX"}</definedName>
    <definedName name="x" localSheetId="20" hidden="1">{"TABL1",#N/A,TRUE,"TABLX";"TABL2",#N/A,TRUE,"TABLX"}</definedName>
    <definedName name="x" localSheetId="21" hidden="1">{"TABL1",#N/A,TRUE,"TABLX";"TABL2",#N/A,TRUE,"TABLX"}</definedName>
    <definedName name="x" localSheetId="30" hidden="1">{"TABL1",#N/A,TRUE,"TABLX";"TABL2",#N/A,TRUE,"TABLX"}</definedName>
    <definedName name="x" localSheetId="31" hidden="1">{"TABL1",#N/A,TRUE,"TABLX";"TABL2",#N/A,TRUE,"TABLX"}</definedName>
    <definedName name="x" localSheetId="18" hidden="1">{"TABL1",#N/A,TRUE,"TABLX";"TABL2",#N/A,TRUE,"TABLX"}</definedName>
    <definedName name="x" hidden="1">{"TABL1",#N/A,TRUE,"TABLX";"TABL2",#N/A,TRUE,"TABLX"}</definedName>
    <definedName name="xx" localSheetId="19" hidden="1">'[4]Time series'!#REF!</definedName>
    <definedName name="xx" localSheetId="20" hidden="1">'[4]Time series'!#REF!</definedName>
    <definedName name="xx" localSheetId="21" hidden="1">'[4]Time series'!#REF!</definedName>
    <definedName name="xx" localSheetId="27" hidden="1">'[4]Time series'!#REF!</definedName>
    <definedName name="xx" localSheetId="30" hidden="1">'[4]Time series'!#REF!</definedName>
    <definedName name="xx" localSheetId="31" hidden="1">'[4]Time series'!#REF!</definedName>
    <definedName name="xx" localSheetId="18" hidden="1">'[4]Time series'!#REF!</definedName>
    <definedName name="xx">#REF!</definedName>
    <definedName name="y" localSheetId="19" hidden="1">'[7]Time series'!#REF!</definedName>
    <definedName name="y" localSheetId="20" hidden="1">'[7]Time series'!#REF!</definedName>
    <definedName name="y" localSheetId="21" hidden="1">'[7]Time series'!#REF!</definedName>
    <definedName name="y" localSheetId="27" hidden="1">'[7]Time series'!#REF!</definedName>
    <definedName name="y" localSheetId="30" hidden="1">'[7]Time series'!#REF!</definedName>
    <definedName name="y" localSheetId="31" hidden="1">'[7]Time series'!#REF!</definedName>
    <definedName name="y" localSheetId="18" hidden="1">'[7]Time series'!#REF!</definedName>
    <definedName name="y" hidden="1">'[7]Time series'!#REF!</definedName>
    <definedName name="years" localSheetId="19">[76]txcot!#REF!</definedName>
    <definedName name="years" localSheetId="20">[76]txcot!#REF!</definedName>
    <definedName name="years" localSheetId="21">[76]txcot!#REF!</definedName>
    <definedName name="years" localSheetId="27">[76]txcot!#REF!</definedName>
    <definedName name="years" localSheetId="31">[76]txcot!#REF!</definedName>
    <definedName name="years" localSheetId="18">[76]txcot!#REF!</definedName>
    <definedName name="years">[76]txcot!#REF!</definedName>
    <definedName name="youth">'[18]Figure 4.'!$B$61:$E$99</definedName>
    <definedName name="yyy" localSheetId="19">#REF!</definedName>
    <definedName name="yyy" localSheetId="20">#REF!</definedName>
    <definedName name="yyy" localSheetId="21">#REF!</definedName>
    <definedName name="yyy" localSheetId="27">#REF!</definedName>
    <definedName name="yyy" localSheetId="30">#REF!</definedName>
    <definedName name="yyy" localSheetId="31">#REF!</definedName>
    <definedName name="yyy" localSheetId="18">#REF!</definedName>
    <definedName name="yyy">#REF!</definedName>
    <definedName name="Z" localSheetId="19">#REF!</definedName>
    <definedName name="Z" localSheetId="20">#REF!</definedName>
    <definedName name="Z" localSheetId="21">#REF!</definedName>
    <definedName name="Z" localSheetId="27">#REF!</definedName>
    <definedName name="Z" localSheetId="18">#REF!</definedName>
    <definedName name="Z">#REF!</definedName>
    <definedName name="Z_3F39BED9_252F_4F3D_84F1_EFDC52B79657_.wvu.FilterData" localSheetId="19" hidden="1">#REF!</definedName>
    <definedName name="Z_3F39BED9_252F_4F3D_84F1_EFDC52B79657_.wvu.FilterData" localSheetId="20" hidden="1">#REF!</definedName>
    <definedName name="Z_3F39BED9_252F_4F3D_84F1_EFDC52B79657_.wvu.FilterData" localSheetId="21" hidden="1">#REF!</definedName>
    <definedName name="Z_3F39BED9_252F_4F3D_84F1_EFDC52B79657_.wvu.FilterData" localSheetId="27" hidden="1">#REF!</definedName>
    <definedName name="Z_3F39BED9_252F_4F3D_84F1_EFDC52B79657_.wvu.FilterData" localSheetId="18" hidden="1">#REF!</definedName>
    <definedName name="Z_3F39BED9_252F_4F3D_84F1_EFDC52B79657_.wvu.FilterData" hidden="1">#REF!</definedName>
    <definedName name="Z_E05BD6CD_67F8_4CD2_AB45_A42587AD9A8B_.wvu.FilterData" localSheetId="19" hidden="1">#REF!</definedName>
    <definedName name="Z_E05BD6CD_67F8_4CD2_AB45_A42587AD9A8B_.wvu.FilterData" localSheetId="20" hidden="1">#REF!</definedName>
    <definedName name="Z_E05BD6CD_67F8_4CD2_AB45_A42587AD9A8B_.wvu.FilterData" localSheetId="21" hidden="1">#REF!</definedName>
    <definedName name="Z_E05BD6CD_67F8_4CD2_AB45_A42587AD9A8B_.wvu.FilterData" localSheetId="27" hidden="1">#REF!</definedName>
    <definedName name="Z_E05BD6CD_67F8_4CD2_AB45_A42587AD9A8B_.wvu.FilterData" localSheetId="18" hidden="1">#REF!</definedName>
    <definedName name="Z_E05BD6CD_67F8_4CD2_AB45_A42587AD9A8B_.wvu.FilterData" hidden="1">#REF!</definedName>
    <definedName name="_xlnm.Print_Area" localSheetId="1">'Fig 2.1'!$B$1:$E$13</definedName>
    <definedName name="_xlnm.Print_Area" localSheetId="12">'Fig 2.10'!#REF!</definedName>
    <definedName name="_xlnm.Print_Area" localSheetId="13">'Fig 2.11'!#REF!</definedName>
    <definedName name="_xlnm.Print_Area" localSheetId="14">'Fig 2.12'!$A$1:$F$2</definedName>
    <definedName name="_xlnm.Print_Area" localSheetId="15">'Fig 2.13'!#REF!</definedName>
    <definedName name="_xlnm.Print_Area" localSheetId="19">#REF!</definedName>
    <definedName name="_xlnm.Print_Area" localSheetId="20">#REF!</definedName>
    <definedName name="_xlnm.Print_Area" localSheetId="21">#REF!</definedName>
    <definedName name="_xlnm.Print_Area" localSheetId="27">#REF!</definedName>
    <definedName name="_xlnm.Print_Area" localSheetId="30">#REF!</definedName>
    <definedName name="_xlnm.Print_Area" localSheetId="31">#REF!</definedName>
    <definedName name="_xlnm.Print_Area" localSheetId="3">'Fig 2.3'!$B$1:$J$12</definedName>
    <definedName name="_xlnm.Print_Area" localSheetId="4">'Fig 2.4a'!#REF!</definedName>
    <definedName name="_xlnm.Print_Area" localSheetId="5">'Fig 2.4b'!#REF!</definedName>
    <definedName name="_xlnm.Print_Area" localSheetId="11">'Fig 2.9'!$A$1:$L$1</definedName>
    <definedName name="_xlnm.Print_Area" localSheetId="18">#REF!</definedName>
    <definedName name="_xlnm.Print_Area">#REF!</definedName>
    <definedName name="zz" localSheetId="19">#REF!</definedName>
    <definedName name="zz" localSheetId="20">#REF!</definedName>
    <definedName name="zz" localSheetId="21">#REF!</definedName>
    <definedName name="zz" localSheetId="27">#REF!</definedName>
    <definedName name="zz" localSheetId="30">#REF!</definedName>
    <definedName name="zz" localSheetId="31">#REF!</definedName>
    <definedName name="zz" localSheetId="18">#REF!</definedName>
    <definedName name="zz">#REF!</definedName>
    <definedName name="zzz" localSheetId="19">#REF!</definedName>
    <definedName name="zzz" localSheetId="20">#REF!</definedName>
    <definedName name="zzz" localSheetId="21">#REF!</definedName>
    <definedName name="zzz" localSheetId="27">#REF!</definedName>
    <definedName name="zzz" localSheetId="18">#REF!</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0" i="33" l="1"/>
  <c r="H9" i="33"/>
  <c r="H8" i="33"/>
  <c r="H7" i="33"/>
  <c r="H6" i="33"/>
  <c r="G10" i="33"/>
  <c r="G9" i="33"/>
  <c r="G8" i="33"/>
  <c r="G7" i="33"/>
  <c r="G6" i="33"/>
  <c r="F10" i="33"/>
  <c r="F9" i="33"/>
  <c r="F8" i="33"/>
  <c r="F7" i="33"/>
  <c r="F6" i="33"/>
  <c r="E10" i="33"/>
  <c r="E9" i="33"/>
  <c r="E8" i="33"/>
  <c r="E7" i="33"/>
  <c r="E6" i="33"/>
  <c r="A43" i="1"/>
  <c r="D15" i="26"/>
  <c r="D14" i="26"/>
  <c r="D13" i="26"/>
  <c r="D12" i="26"/>
  <c r="D11" i="26"/>
  <c r="D10" i="26"/>
  <c r="D6" i="26"/>
  <c r="D7" i="26"/>
  <c r="D8" i="26"/>
  <c r="D9" i="26"/>
  <c r="D5" i="26"/>
  <c r="C15" i="26"/>
  <c r="C12" i="26"/>
  <c r="C13" i="26"/>
  <c r="C14" i="26"/>
  <c r="C11" i="26"/>
  <c r="C10" i="26"/>
  <c r="C6" i="26"/>
  <c r="C7" i="26"/>
  <c r="C8" i="26"/>
  <c r="C9" i="26"/>
  <c r="C5" i="26"/>
  <c r="C14" i="8"/>
  <c r="E7" i="17"/>
  <c r="E8" i="17"/>
  <c r="E9" i="17"/>
  <c r="E10" i="17"/>
  <c r="E11" i="17"/>
  <c r="E12" i="17"/>
  <c r="E13" i="17"/>
  <c r="E14" i="17"/>
  <c r="E6" i="17"/>
  <c r="D14" i="17"/>
  <c r="D9" i="17"/>
  <c r="D10" i="17"/>
  <c r="D11" i="17"/>
  <c r="D12" i="17"/>
  <c r="D13" i="17"/>
  <c r="D8" i="17"/>
  <c r="D7" i="17"/>
  <c r="D6" i="17"/>
  <c r="A16" i="1"/>
  <c r="I5" i="24" l="1"/>
  <c r="A26" i="1" l="1"/>
  <c r="A23" i="1"/>
  <c r="A12" i="1"/>
  <c r="A41" i="1"/>
  <c r="C5" i="37"/>
  <c r="D5" i="37"/>
  <c r="E5" i="37"/>
  <c r="F5" i="37"/>
  <c r="G5" i="37"/>
  <c r="H5" i="37"/>
  <c r="I5" i="37"/>
  <c r="J5" i="37"/>
  <c r="K5" i="37"/>
  <c r="L5" i="37"/>
  <c r="M5" i="37"/>
  <c r="N5" i="37"/>
  <c r="O5" i="37"/>
  <c r="P5" i="37"/>
  <c r="Q5" i="37"/>
  <c r="B6" i="37"/>
  <c r="C6" i="37"/>
  <c r="D6" i="37"/>
  <c r="E6" i="37"/>
  <c r="F6" i="37"/>
  <c r="G6" i="37"/>
  <c r="H6" i="37"/>
  <c r="I6" i="37"/>
  <c r="J6" i="37"/>
  <c r="K6" i="37"/>
  <c r="L6" i="37"/>
  <c r="M6" i="37"/>
  <c r="N6" i="37"/>
  <c r="O6" i="37"/>
  <c r="P6" i="37"/>
  <c r="Q6" i="37"/>
  <c r="C5" i="38"/>
  <c r="D5" i="38"/>
  <c r="E5" i="38"/>
  <c r="F5" i="38"/>
  <c r="G5" i="38"/>
  <c r="H5" i="38"/>
  <c r="I5" i="38"/>
  <c r="B6" i="38"/>
  <c r="C6" i="38"/>
  <c r="D6" i="38"/>
  <c r="E6" i="38"/>
  <c r="F6" i="38"/>
  <c r="G6" i="38"/>
  <c r="H6" i="38"/>
  <c r="I6" i="38"/>
  <c r="B7" i="38"/>
  <c r="B8" i="38"/>
  <c r="C8" i="38"/>
  <c r="D8" i="38"/>
  <c r="E8" i="38"/>
  <c r="F8" i="38"/>
  <c r="G8" i="38"/>
  <c r="H8" i="38"/>
  <c r="I8" i="38"/>
  <c r="B9" i="38"/>
  <c r="C9" i="38"/>
  <c r="D9" i="38"/>
  <c r="E9" i="38"/>
  <c r="F9" i="38"/>
  <c r="G9" i="38"/>
  <c r="H9" i="38"/>
  <c r="I9" i="38"/>
  <c r="B10" i="38"/>
  <c r="C10" i="38"/>
  <c r="D10" i="38"/>
  <c r="E10" i="38"/>
  <c r="F10" i="38"/>
  <c r="G10" i="38"/>
  <c r="H10" i="38"/>
  <c r="I10" i="38"/>
  <c r="B11" i="38"/>
  <c r="C11" i="38"/>
  <c r="D11" i="38"/>
  <c r="E11" i="38"/>
  <c r="F11" i="38"/>
  <c r="G11" i="38"/>
  <c r="H11" i="38"/>
  <c r="I11" i="38"/>
  <c r="A50" i="1" l="1"/>
  <c r="A49" i="1"/>
  <c r="A48" i="1"/>
  <c r="A47" i="1"/>
  <c r="B5" i="39"/>
  <c r="C5" i="39"/>
  <c r="B6" i="39"/>
  <c r="C6" i="39"/>
  <c r="B7" i="39"/>
  <c r="C7" i="39"/>
  <c r="B8" i="39"/>
  <c r="C8" i="39"/>
  <c r="B9" i="39"/>
  <c r="C9" i="39"/>
  <c r="B7" i="37"/>
  <c r="B8" i="37"/>
  <c r="C8" i="37"/>
  <c r="D8" i="37"/>
  <c r="E8" i="37"/>
  <c r="F8" i="37"/>
  <c r="G8" i="37"/>
  <c r="H8" i="37"/>
  <c r="I8" i="37"/>
  <c r="J8" i="37"/>
  <c r="K8" i="37"/>
  <c r="L8" i="37"/>
  <c r="M8" i="37"/>
  <c r="N8" i="37"/>
  <c r="O8" i="37"/>
  <c r="P8" i="37"/>
  <c r="Q8" i="37"/>
  <c r="B9" i="37"/>
  <c r="C9" i="37"/>
  <c r="D9" i="37"/>
  <c r="E9" i="37"/>
  <c r="F9" i="37"/>
  <c r="G9" i="37"/>
  <c r="H9" i="37"/>
  <c r="I9" i="37"/>
  <c r="J9" i="37"/>
  <c r="K9" i="37"/>
  <c r="L9" i="37"/>
  <c r="M9" i="37"/>
  <c r="N9" i="37"/>
  <c r="O9" i="37"/>
  <c r="P9" i="37"/>
  <c r="Q9" i="37"/>
  <c r="B10" i="37"/>
  <c r="C10" i="37"/>
  <c r="D10" i="37"/>
  <c r="E10" i="37"/>
  <c r="F10" i="37"/>
  <c r="G10" i="37"/>
  <c r="H10" i="37"/>
  <c r="I10" i="37"/>
  <c r="J10" i="37"/>
  <c r="K10" i="37"/>
  <c r="L10" i="37"/>
  <c r="M10" i="37"/>
  <c r="N10" i="37"/>
  <c r="O10" i="37"/>
  <c r="P10" i="37"/>
  <c r="Q10" i="37"/>
  <c r="B11" i="37"/>
  <c r="C11" i="37"/>
  <c r="D11" i="37"/>
  <c r="E11" i="37"/>
  <c r="F11" i="37"/>
  <c r="G11" i="37"/>
  <c r="H11" i="37"/>
  <c r="I11" i="37"/>
  <c r="J11" i="37"/>
  <c r="K11" i="37"/>
  <c r="L11" i="37"/>
  <c r="M11" i="37"/>
  <c r="N11" i="37"/>
  <c r="O11" i="37"/>
  <c r="P11" i="37"/>
  <c r="Q11" i="37"/>
  <c r="B12" i="37"/>
  <c r="C12" i="37"/>
  <c r="D12" i="37"/>
  <c r="E12" i="37"/>
  <c r="F12" i="37"/>
  <c r="G12" i="37"/>
  <c r="H12" i="37"/>
  <c r="I12" i="37"/>
  <c r="J12" i="37"/>
  <c r="K12" i="37"/>
  <c r="L12" i="37"/>
  <c r="M12" i="37"/>
  <c r="N12" i="37"/>
  <c r="O12" i="37"/>
  <c r="P12" i="37"/>
  <c r="Q12" i="37"/>
  <c r="B4" i="35"/>
  <c r="C5" i="35"/>
  <c r="D5" i="35"/>
  <c r="E5" i="35"/>
  <c r="F5" i="35"/>
  <c r="G5" i="35"/>
  <c r="H5" i="35"/>
  <c r="B6" i="35"/>
  <c r="C6" i="35"/>
  <c r="D6" i="35"/>
  <c r="E6" i="35"/>
  <c r="F6" i="35"/>
  <c r="G6" i="35"/>
  <c r="H6" i="35"/>
  <c r="B7" i="35"/>
  <c r="E7" i="35"/>
  <c r="F7" i="35"/>
  <c r="B8" i="35"/>
  <c r="C8" i="35"/>
  <c r="D8" i="35"/>
  <c r="E8" i="35"/>
  <c r="F8" i="35"/>
  <c r="G8" i="35"/>
  <c r="H8" i="35"/>
  <c r="B9" i="35"/>
  <c r="C9" i="35"/>
  <c r="D9" i="35"/>
  <c r="E9" i="35"/>
  <c r="F9" i="35"/>
  <c r="G9" i="35"/>
  <c r="H9" i="35"/>
  <c r="A44" i="1" l="1"/>
  <c r="A40" i="1"/>
  <c r="A39" i="1"/>
  <c r="A38" i="1"/>
  <c r="C6" i="28"/>
  <c r="D6" i="28"/>
  <c r="E6" i="28"/>
  <c r="C7" i="28"/>
  <c r="D7" i="28"/>
  <c r="E7" i="28"/>
  <c r="C8" i="28"/>
  <c r="D8" i="28"/>
  <c r="E8" i="28"/>
  <c r="B10" i="28"/>
  <c r="B11" i="28"/>
  <c r="B12" i="28"/>
  <c r="A22" i="1"/>
  <c r="A21" i="1"/>
  <c r="A20" i="1"/>
  <c r="A19" i="1"/>
  <c r="A18" i="1"/>
  <c r="A17" i="1"/>
  <c r="A15" i="1"/>
  <c r="A14" i="1"/>
  <c r="A13" i="1"/>
  <c r="A11" i="1"/>
  <c r="A10" i="1"/>
  <c r="A9" i="1"/>
  <c r="A8" i="1"/>
  <c r="A42" i="1"/>
  <c r="C11" i="28" l="1"/>
  <c r="D12" i="28"/>
  <c r="C12" i="28"/>
  <c r="D11" i="28"/>
  <c r="D10" i="28"/>
  <c r="C10" i="28"/>
  <c r="L52" i="24"/>
  <c r="K52" i="24"/>
  <c r="J52" i="24"/>
  <c r="I52" i="24"/>
  <c r="L51" i="24"/>
  <c r="K51" i="24"/>
  <c r="J51" i="24"/>
  <c r="I51" i="24"/>
  <c r="L50" i="24"/>
  <c r="K50" i="24"/>
  <c r="J50" i="24"/>
  <c r="I50" i="24"/>
  <c r="L49" i="24"/>
  <c r="K49" i="24"/>
  <c r="J49" i="24"/>
  <c r="I49" i="24"/>
  <c r="L48" i="24"/>
  <c r="K48" i="24"/>
  <c r="J48" i="24"/>
  <c r="I48" i="24"/>
  <c r="L47" i="24"/>
  <c r="K47" i="24"/>
  <c r="J47" i="24"/>
  <c r="I47" i="24"/>
  <c r="L46" i="24"/>
  <c r="K46" i="24"/>
  <c r="J46" i="24"/>
  <c r="I46" i="24"/>
  <c r="L45" i="24"/>
  <c r="K45" i="24"/>
  <c r="J45" i="24"/>
  <c r="I45" i="24"/>
  <c r="L44" i="24"/>
  <c r="K44" i="24"/>
  <c r="J44" i="24"/>
  <c r="I44" i="24"/>
  <c r="L43" i="24"/>
  <c r="K43" i="24"/>
  <c r="J43" i="24"/>
  <c r="I43" i="24"/>
  <c r="L42" i="24"/>
  <c r="K42" i="24"/>
  <c r="J42" i="24"/>
  <c r="I42" i="24"/>
  <c r="L41" i="24"/>
  <c r="K41" i="24"/>
  <c r="J41" i="24"/>
  <c r="I41" i="24"/>
  <c r="L40" i="24"/>
  <c r="K40" i="24"/>
  <c r="J40" i="24"/>
  <c r="I40" i="24"/>
  <c r="L39" i="24"/>
  <c r="K39" i="24"/>
  <c r="J39" i="24"/>
  <c r="I39" i="24"/>
  <c r="L38" i="24"/>
  <c r="K38" i="24"/>
  <c r="J38" i="24"/>
  <c r="I38" i="24"/>
  <c r="L37" i="24"/>
  <c r="K37" i="24"/>
  <c r="J37" i="24"/>
  <c r="I37" i="24"/>
  <c r="L36" i="24"/>
  <c r="K36" i="24"/>
  <c r="J36" i="24"/>
  <c r="I36" i="24"/>
  <c r="L35" i="24"/>
  <c r="K35" i="24"/>
  <c r="J35" i="24"/>
  <c r="I35" i="24"/>
  <c r="L34" i="24"/>
  <c r="K34" i="24"/>
  <c r="J34" i="24"/>
  <c r="I34" i="24"/>
  <c r="L33" i="24"/>
  <c r="K33" i="24"/>
  <c r="J33" i="24"/>
  <c r="I33" i="24"/>
  <c r="L32" i="24"/>
  <c r="K32" i="24"/>
  <c r="J32" i="24"/>
  <c r="I32" i="24"/>
  <c r="L31" i="24"/>
  <c r="K31" i="24"/>
  <c r="J31" i="24"/>
  <c r="I31" i="24"/>
  <c r="L30" i="24"/>
  <c r="K30" i="24"/>
  <c r="J30" i="24"/>
  <c r="I30" i="24"/>
  <c r="L29" i="24"/>
  <c r="K29" i="24"/>
  <c r="J29" i="24"/>
  <c r="I29" i="24"/>
  <c r="L28" i="24"/>
  <c r="K28" i="24"/>
  <c r="J28" i="24"/>
  <c r="I28" i="24"/>
  <c r="L27" i="24"/>
  <c r="K27" i="24"/>
  <c r="J27" i="24"/>
  <c r="I27" i="24"/>
  <c r="L26" i="24"/>
  <c r="K26" i="24"/>
  <c r="J26" i="24"/>
  <c r="I26" i="24"/>
  <c r="L25" i="24"/>
  <c r="K25" i="24"/>
  <c r="J25" i="24"/>
  <c r="I25" i="24"/>
  <c r="L24" i="24"/>
  <c r="K24" i="24"/>
  <c r="J24" i="24"/>
  <c r="I24" i="24"/>
  <c r="L23" i="24"/>
  <c r="K23" i="24"/>
  <c r="J23" i="24"/>
  <c r="I23" i="24"/>
  <c r="L22" i="24"/>
  <c r="K22" i="24"/>
  <c r="J22" i="24"/>
  <c r="I22" i="24"/>
  <c r="L21" i="24"/>
  <c r="K21" i="24"/>
  <c r="J21" i="24"/>
  <c r="I21" i="24"/>
  <c r="L20" i="24"/>
  <c r="K20" i="24"/>
  <c r="J20" i="24"/>
  <c r="I20" i="24"/>
  <c r="L19" i="24"/>
  <c r="K19" i="24"/>
  <c r="J19" i="24"/>
  <c r="I19" i="24"/>
  <c r="L18" i="24"/>
  <c r="K18" i="24"/>
  <c r="J18" i="24"/>
  <c r="I18" i="24"/>
  <c r="L17" i="24"/>
  <c r="K17" i="24"/>
  <c r="J17" i="24"/>
  <c r="I17" i="24"/>
  <c r="L16" i="24"/>
  <c r="K16" i="24"/>
  <c r="J16" i="24"/>
  <c r="I16" i="24"/>
  <c r="L15" i="24"/>
  <c r="K15" i="24"/>
  <c r="J15" i="24"/>
  <c r="I15" i="24"/>
  <c r="L14" i="24"/>
  <c r="K14" i="24"/>
  <c r="J14" i="24"/>
  <c r="I14" i="24"/>
  <c r="L13" i="24"/>
  <c r="K13" i="24"/>
  <c r="J13" i="24"/>
  <c r="I13" i="24"/>
  <c r="L12" i="24"/>
  <c r="K12" i="24"/>
  <c r="J12" i="24"/>
  <c r="I12" i="24"/>
  <c r="L11" i="24"/>
  <c r="K11" i="24"/>
  <c r="J11" i="24"/>
  <c r="I11" i="24"/>
  <c r="L10" i="24"/>
  <c r="K10" i="24"/>
  <c r="J10" i="24"/>
  <c r="I10" i="24"/>
  <c r="L9" i="24"/>
  <c r="K9" i="24"/>
  <c r="J9" i="24"/>
  <c r="I9" i="24"/>
  <c r="L8" i="24"/>
  <c r="K8" i="24"/>
  <c r="J8" i="24"/>
  <c r="I8" i="24"/>
  <c r="L7" i="24"/>
  <c r="K7" i="24"/>
  <c r="J7" i="24"/>
  <c r="I7" i="24"/>
  <c r="L6" i="24"/>
  <c r="K6" i="24"/>
  <c r="J6" i="24"/>
  <c r="I6" i="24"/>
  <c r="L5" i="24"/>
  <c r="K5" i="24"/>
  <c r="J5" i="24"/>
  <c r="D16" i="21"/>
  <c r="D15" i="21"/>
  <c r="D14" i="21"/>
  <c r="D13" i="21"/>
  <c r="D12" i="21"/>
  <c r="D11" i="21"/>
  <c r="D10" i="21"/>
  <c r="D9" i="21"/>
  <c r="D8" i="21"/>
  <c r="D7" i="21"/>
  <c r="D6" i="21"/>
  <c r="D5" i="21"/>
  <c r="A35" i="1"/>
  <c r="A34" i="1"/>
  <c r="A33" i="1"/>
  <c r="A32" i="1"/>
  <c r="A31" i="1"/>
  <c r="A30" i="1"/>
  <c r="A29" i="1"/>
  <c r="A28" i="1"/>
  <c r="A27" i="1"/>
  <c r="F16" i="8" l="1"/>
  <c r="E16" i="8"/>
  <c r="D16" i="8"/>
  <c r="C16" i="8"/>
  <c r="F15" i="8"/>
  <c r="E15" i="8"/>
  <c r="D15" i="8"/>
  <c r="C15" i="8"/>
  <c r="F14" i="8"/>
  <c r="E14" i="8"/>
  <c r="D14" i="8"/>
  <c r="F13" i="8"/>
  <c r="E13" i="8"/>
  <c r="D13" i="8"/>
  <c r="C13" i="8"/>
  <c r="H12" i="8"/>
  <c r="G12" i="8"/>
  <c r="D128" i="7"/>
  <c r="C128" i="7"/>
  <c r="D127" i="7"/>
  <c r="C127" i="7"/>
  <c r="D126" i="7"/>
  <c r="C126" i="7"/>
  <c r="D125" i="7"/>
  <c r="C125" i="7"/>
  <c r="D124" i="7"/>
  <c r="C124" i="7"/>
  <c r="D123" i="7"/>
  <c r="C123" i="7"/>
  <c r="D122" i="7"/>
  <c r="C122" i="7"/>
  <c r="D121" i="7"/>
  <c r="C121" i="7"/>
  <c r="D120" i="7"/>
  <c r="C120" i="7"/>
  <c r="D119" i="7"/>
  <c r="C119" i="7"/>
  <c r="D118" i="7"/>
  <c r="C118" i="7"/>
  <c r="D117" i="7"/>
  <c r="C117" i="7"/>
  <c r="D116" i="7"/>
  <c r="C116" i="7"/>
  <c r="D115" i="7"/>
  <c r="C115" i="7"/>
  <c r="D114" i="7"/>
  <c r="C114" i="7"/>
  <c r="D113" i="7"/>
  <c r="C113" i="7"/>
  <c r="D112" i="7"/>
  <c r="C112" i="7"/>
  <c r="D111" i="7"/>
  <c r="C111" i="7"/>
  <c r="D110" i="7"/>
  <c r="C110" i="7"/>
  <c r="D109" i="7"/>
  <c r="C109" i="7"/>
  <c r="D108" i="7"/>
  <c r="C108" i="7"/>
  <c r="D107" i="7"/>
  <c r="C107" i="7"/>
  <c r="D106" i="7"/>
  <c r="C106" i="7"/>
  <c r="D105" i="7"/>
  <c r="C105" i="7"/>
  <c r="D104" i="7"/>
  <c r="C104" i="7"/>
  <c r="D103" i="7"/>
  <c r="C103" i="7"/>
  <c r="D102" i="7"/>
  <c r="C102" i="7"/>
  <c r="D101" i="7"/>
  <c r="C101" i="7"/>
  <c r="D100" i="7"/>
  <c r="C100" i="7"/>
  <c r="D99" i="7"/>
  <c r="C99" i="7"/>
  <c r="D98" i="7"/>
  <c r="C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S5" i="6"/>
  <c r="Q5" i="6"/>
  <c r="P5" i="6"/>
  <c r="O5" i="6"/>
  <c r="N5" i="6"/>
  <c r="M5" i="6"/>
  <c r="L5" i="6"/>
  <c r="K5" i="6"/>
  <c r="J5" i="6"/>
  <c r="I5" i="6"/>
  <c r="H5" i="6"/>
  <c r="G5" i="6"/>
  <c r="F5" i="6"/>
  <c r="E5" i="6"/>
  <c r="D5" i="6"/>
  <c r="C5" i="6"/>
  <c r="O7" i="5"/>
  <c r="P7" i="5"/>
  <c r="Q7" i="5"/>
  <c r="R7" i="5"/>
  <c r="S7" i="5"/>
  <c r="T7" i="5"/>
  <c r="U7" i="5"/>
  <c r="V7" i="5"/>
  <c r="W7" i="5"/>
  <c r="X7" i="5"/>
  <c r="Y7" i="5"/>
  <c r="Z7" i="5"/>
  <c r="AA7" i="5"/>
  <c r="AB7" i="5"/>
  <c r="AC7" i="5"/>
  <c r="O8" i="5"/>
  <c r="P8" i="5"/>
  <c r="Q8" i="5"/>
  <c r="R8" i="5"/>
  <c r="S8" i="5"/>
  <c r="T8" i="5"/>
  <c r="U8" i="5"/>
  <c r="V8" i="5"/>
  <c r="W8" i="5"/>
  <c r="X8" i="5"/>
  <c r="Y8" i="5"/>
  <c r="Z8" i="5"/>
  <c r="AA8" i="5"/>
  <c r="AB8" i="5"/>
  <c r="AC8" i="5"/>
  <c r="O9" i="5"/>
  <c r="P9" i="5"/>
  <c r="Q9" i="5"/>
  <c r="R9" i="5"/>
  <c r="S9" i="5"/>
  <c r="T9" i="5"/>
  <c r="U9" i="5"/>
  <c r="V9" i="5"/>
  <c r="W9" i="5"/>
  <c r="X9" i="5"/>
  <c r="Y9" i="5"/>
  <c r="Z9" i="5"/>
  <c r="AA9" i="5"/>
  <c r="AB9" i="5"/>
  <c r="AC9" i="5"/>
  <c r="O10" i="5"/>
  <c r="P10" i="5"/>
  <c r="Q10" i="5"/>
  <c r="R10" i="5"/>
  <c r="S10" i="5"/>
  <c r="T10" i="5"/>
  <c r="U10" i="5"/>
  <c r="V10" i="5"/>
  <c r="W10" i="5"/>
  <c r="X10" i="5"/>
  <c r="Y10" i="5"/>
  <c r="Z10" i="5"/>
  <c r="AA10" i="5"/>
  <c r="AB10" i="5"/>
  <c r="AC10" i="5"/>
  <c r="O11" i="5"/>
  <c r="P11" i="5"/>
  <c r="Q11" i="5"/>
  <c r="R11" i="5"/>
  <c r="S11" i="5"/>
  <c r="T11" i="5"/>
  <c r="U11" i="5"/>
  <c r="V11" i="5"/>
  <c r="W11" i="5"/>
  <c r="X11" i="5"/>
  <c r="Y11" i="5"/>
  <c r="Z11" i="5"/>
  <c r="AA11" i="5"/>
  <c r="AB11" i="5"/>
  <c r="AC11" i="5"/>
  <c r="O12" i="5"/>
  <c r="P12" i="5"/>
  <c r="Q12" i="5"/>
  <c r="R12" i="5"/>
  <c r="S12" i="5"/>
  <c r="T12" i="5"/>
  <c r="U12" i="5"/>
  <c r="V12" i="5"/>
  <c r="W12" i="5"/>
  <c r="X12" i="5"/>
  <c r="Y12" i="5"/>
  <c r="Z12" i="5"/>
  <c r="AA12" i="5"/>
  <c r="AB12" i="5"/>
  <c r="AC12" i="5"/>
  <c r="O13" i="5"/>
  <c r="P13" i="5"/>
  <c r="Q13" i="5"/>
  <c r="R13" i="5"/>
  <c r="S13" i="5"/>
  <c r="T13" i="5"/>
  <c r="U13" i="5"/>
  <c r="V13" i="5"/>
  <c r="W13" i="5"/>
  <c r="X13" i="5"/>
  <c r="Y13" i="5"/>
  <c r="Z13" i="5"/>
  <c r="AA13" i="5"/>
  <c r="AB13" i="5"/>
  <c r="AC13" i="5"/>
  <c r="O14" i="5"/>
  <c r="P14" i="5"/>
  <c r="Q14" i="5"/>
  <c r="R14" i="5"/>
  <c r="S14" i="5"/>
  <c r="T14" i="5"/>
  <c r="U14" i="5"/>
  <c r="V14" i="5"/>
  <c r="W14" i="5"/>
  <c r="X14" i="5"/>
  <c r="Y14" i="5"/>
  <c r="Z14" i="5"/>
  <c r="AA14" i="5"/>
  <c r="AB14" i="5"/>
  <c r="AC14" i="5"/>
  <c r="O15" i="5"/>
  <c r="P15" i="5"/>
  <c r="Q15" i="5"/>
  <c r="R15" i="5"/>
  <c r="S15" i="5"/>
  <c r="T15" i="5"/>
  <c r="U15" i="5"/>
  <c r="V15" i="5"/>
  <c r="W15" i="5"/>
  <c r="X15" i="5"/>
  <c r="Y15" i="5"/>
  <c r="Z15" i="5"/>
  <c r="AA15" i="5"/>
  <c r="AB15" i="5"/>
  <c r="AC15" i="5"/>
  <c r="O16" i="5"/>
  <c r="P16" i="5"/>
  <c r="Q16" i="5"/>
  <c r="R16" i="5"/>
  <c r="S16" i="5"/>
  <c r="T16" i="5"/>
  <c r="U16" i="5"/>
  <c r="V16" i="5"/>
  <c r="W16" i="5"/>
  <c r="X16" i="5"/>
  <c r="Y16" i="5"/>
  <c r="Z16" i="5"/>
  <c r="AA16" i="5"/>
  <c r="AB16" i="5"/>
  <c r="AC16" i="5"/>
  <c r="O17" i="5"/>
  <c r="P17" i="5"/>
  <c r="Q17" i="5"/>
  <c r="R17" i="5"/>
  <c r="S17" i="5"/>
  <c r="T17" i="5"/>
  <c r="U17" i="5"/>
  <c r="V17" i="5"/>
  <c r="W17" i="5"/>
  <c r="X17" i="5"/>
  <c r="Y17" i="5"/>
  <c r="Z17" i="5"/>
  <c r="AA17" i="5"/>
  <c r="AB17" i="5"/>
  <c r="AC17" i="5"/>
  <c r="O18" i="5"/>
  <c r="P18" i="5"/>
  <c r="Q18" i="5"/>
  <c r="R18" i="5"/>
  <c r="S18" i="5"/>
  <c r="T18" i="5"/>
  <c r="U18" i="5"/>
  <c r="V18" i="5"/>
  <c r="W18" i="5"/>
  <c r="X18" i="5"/>
  <c r="Y18" i="5"/>
  <c r="Z18" i="5"/>
  <c r="AA18" i="5"/>
  <c r="AB18" i="5"/>
  <c r="AC18" i="5"/>
  <c r="O19" i="5"/>
  <c r="P19" i="5"/>
  <c r="Q19" i="5"/>
  <c r="R19" i="5"/>
  <c r="S19" i="5"/>
  <c r="T19" i="5"/>
  <c r="U19" i="5"/>
  <c r="V19" i="5"/>
  <c r="W19" i="5"/>
  <c r="X19" i="5"/>
  <c r="Y19" i="5"/>
  <c r="Z19" i="5"/>
  <c r="AA19" i="5"/>
  <c r="AB19" i="5"/>
  <c r="AC19" i="5"/>
  <c r="O20" i="5"/>
  <c r="P20" i="5"/>
  <c r="Q20" i="5"/>
  <c r="R20" i="5"/>
  <c r="S20" i="5"/>
  <c r="T20" i="5"/>
  <c r="U20" i="5"/>
  <c r="V20" i="5"/>
  <c r="W20" i="5"/>
  <c r="X20" i="5"/>
  <c r="Y20" i="5"/>
  <c r="Z20" i="5"/>
  <c r="AA20" i="5"/>
  <c r="AB20" i="5"/>
  <c r="AC20" i="5"/>
  <c r="O21" i="5"/>
  <c r="P21" i="5"/>
  <c r="Q21" i="5"/>
  <c r="R21" i="5"/>
  <c r="S21" i="5"/>
  <c r="T21" i="5"/>
  <c r="U21" i="5"/>
  <c r="V21" i="5"/>
  <c r="W21" i="5"/>
  <c r="X21" i="5"/>
  <c r="Y21" i="5"/>
  <c r="Z21" i="5"/>
  <c r="AA21" i="5"/>
  <c r="AB21" i="5"/>
  <c r="AC21" i="5"/>
  <c r="O22" i="5"/>
  <c r="P22" i="5"/>
  <c r="Q22" i="5"/>
  <c r="R22" i="5"/>
  <c r="S22" i="5"/>
  <c r="T22" i="5"/>
  <c r="U22" i="5"/>
  <c r="V22" i="5"/>
  <c r="W22" i="5"/>
  <c r="X22" i="5"/>
  <c r="Y22" i="5"/>
  <c r="Z22" i="5"/>
  <c r="AA22" i="5"/>
  <c r="AB22" i="5"/>
  <c r="AC22" i="5"/>
  <c r="O23" i="5"/>
  <c r="P23" i="5"/>
  <c r="Q23" i="5"/>
  <c r="R23" i="5"/>
  <c r="S23" i="5"/>
  <c r="T23" i="5"/>
  <c r="U23" i="5"/>
  <c r="V23" i="5"/>
  <c r="W23" i="5"/>
  <c r="X23" i="5"/>
  <c r="Y23" i="5"/>
  <c r="Z23" i="5"/>
  <c r="AA23" i="5"/>
  <c r="AB23" i="5"/>
  <c r="AC23" i="5"/>
  <c r="O24" i="5"/>
  <c r="P24" i="5"/>
  <c r="Q24" i="5"/>
  <c r="R24" i="5"/>
  <c r="S24" i="5"/>
  <c r="T24" i="5"/>
  <c r="U24" i="5"/>
  <c r="V24" i="5"/>
  <c r="W24" i="5"/>
  <c r="X24" i="5"/>
  <c r="Y24" i="5"/>
  <c r="Z24" i="5"/>
  <c r="AA24" i="5"/>
  <c r="AB24" i="5"/>
  <c r="AC24" i="5"/>
  <c r="O25" i="5"/>
  <c r="P25" i="5"/>
  <c r="Q25" i="5"/>
  <c r="R25" i="5"/>
  <c r="S25" i="5"/>
  <c r="T25" i="5"/>
  <c r="U25" i="5"/>
  <c r="V25" i="5"/>
  <c r="W25" i="5"/>
  <c r="X25" i="5"/>
  <c r="Y25" i="5"/>
  <c r="Z25" i="5"/>
  <c r="AA25" i="5"/>
  <c r="AB25" i="5"/>
  <c r="AC25" i="5"/>
  <c r="O26" i="5"/>
  <c r="P26" i="5"/>
  <c r="Q26" i="5"/>
  <c r="R26" i="5"/>
  <c r="S26" i="5"/>
  <c r="T26" i="5"/>
  <c r="U26" i="5"/>
  <c r="V26" i="5"/>
  <c r="W26" i="5"/>
  <c r="X26" i="5"/>
  <c r="Y26" i="5"/>
  <c r="Z26" i="5"/>
  <c r="AA26" i="5"/>
  <c r="AB26" i="5"/>
  <c r="AC26" i="5"/>
  <c r="O27" i="5"/>
  <c r="P27" i="5"/>
  <c r="Q27" i="5"/>
  <c r="R27" i="5"/>
  <c r="S27" i="5"/>
  <c r="T27" i="5"/>
  <c r="U27" i="5"/>
  <c r="V27" i="5"/>
  <c r="W27" i="5"/>
  <c r="X27" i="5"/>
  <c r="Y27" i="5"/>
  <c r="Z27" i="5"/>
  <c r="AA27" i="5"/>
  <c r="AB27" i="5"/>
  <c r="AC27" i="5"/>
  <c r="O28" i="5"/>
  <c r="P28" i="5"/>
  <c r="Q28" i="5"/>
  <c r="R28" i="5"/>
  <c r="S28" i="5"/>
  <c r="T28" i="5"/>
  <c r="U28" i="5"/>
  <c r="V28" i="5"/>
  <c r="W28" i="5"/>
  <c r="X28" i="5"/>
  <c r="Y28" i="5"/>
  <c r="Z28" i="5"/>
  <c r="AA28" i="5"/>
  <c r="AB28" i="5"/>
  <c r="AC28" i="5"/>
  <c r="O29" i="5"/>
  <c r="P29" i="5"/>
  <c r="Q29" i="5"/>
  <c r="R29" i="5"/>
  <c r="S29" i="5"/>
  <c r="T29" i="5"/>
  <c r="U29" i="5"/>
  <c r="V29" i="5"/>
  <c r="W29" i="5"/>
  <c r="X29" i="5"/>
  <c r="Y29" i="5"/>
  <c r="Z29" i="5"/>
  <c r="AA29" i="5"/>
  <c r="AB29" i="5"/>
  <c r="AC29" i="5"/>
  <c r="O30" i="5"/>
  <c r="P30" i="5"/>
  <c r="Q30" i="5"/>
  <c r="R30" i="5"/>
  <c r="S30" i="5"/>
  <c r="T30" i="5"/>
  <c r="U30" i="5"/>
  <c r="V30" i="5"/>
  <c r="W30" i="5"/>
  <c r="X30" i="5"/>
  <c r="Y30" i="5"/>
  <c r="Z30" i="5"/>
  <c r="AA30" i="5"/>
  <c r="AB30" i="5"/>
  <c r="AC30" i="5"/>
  <c r="O31" i="5"/>
  <c r="P31" i="5"/>
  <c r="Q31" i="5"/>
  <c r="R31" i="5"/>
  <c r="S31" i="5"/>
  <c r="T31" i="5"/>
  <c r="U31" i="5"/>
  <c r="V31" i="5"/>
  <c r="W31" i="5"/>
  <c r="X31" i="5"/>
  <c r="Y31" i="5"/>
  <c r="Z31" i="5"/>
  <c r="AA31" i="5"/>
  <c r="AB31" i="5"/>
  <c r="AC31" i="5"/>
  <c r="O32" i="5"/>
  <c r="P32" i="5"/>
  <c r="Q32" i="5"/>
  <c r="R32" i="5"/>
  <c r="S32" i="5"/>
  <c r="T32" i="5"/>
  <c r="U32" i="5"/>
  <c r="V32" i="5"/>
  <c r="W32" i="5"/>
  <c r="X32" i="5"/>
  <c r="Y32" i="5"/>
  <c r="Z32" i="5"/>
  <c r="AA32" i="5"/>
  <c r="AB32" i="5"/>
  <c r="AC32" i="5"/>
  <c r="O33" i="5"/>
  <c r="P33" i="5"/>
  <c r="Q33" i="5"/>
  <c r="R33" i="5"/>
  <c r="S33" i="5"/>
  <c r="T33" i="5"/>
  <c r="U33" i="5"/>
  <c r="V33" i="5"/>
  <c r="W33" i="5"/>
  <c r="X33" i="5"/>
  <c r="Y33" i="5"/>
  <c r="Z33" i="5"/>
  <c r="AA33" i="5"/>
  <c r="AB33" i="5"/>
  <c r="AC33" i="5"/>
  <c r="O34" i="5"/>
  <c r="P34" i="5"/>
  <c r="Q34" i="5"/>
  <c r="R34" i="5"/>
  <c r="S34" i="5"/>
  <c r="T34" i="5"/>
  <c r="U34" i="5"/>
  <c r="V34" i="5"/>
  <c r="W34" i="5"/>
  <c r="X34" i="5"/>
  <c r="Y34" i="5"/>
  <c r="Z34" i="5"/>
  <c r="AA34" i="5"/>
  <c r="AB34" i="5"/>
  <c r="AC34" i="5"/>
  <c r="O35" i="5"/>
  <c r="P35" i="5"/>
  <c r="Q35" i="5"/>
  <c r="R35" i="5"/>
  <c r="S35" i="5"/>
  <c r="T35" i="5"/>
  <c r="U35" i="5"/>
  <c r="V35" i="5"/>
  <c r="W35" i="5"/>
  <c r="X35" i="5"/>
  <c r="Y35" i="5"/>
  <c r="Z35" i="5"/>
  <c r="AA35" i="5"/>
  <c r="AB35" i="5"/>
  <c r="AC35" i="5"/>
  <c r="O36" i="5"/>
  <c r="P36" i="5"/>
  <c r="Q36" i="5"/>
  <c r="R36" i="5"/>
  <c r="S36" i="5"/>
  <c r="T36" i="5"/>
  <c r="U36" i="5"/>
  <c r="V36" i="5"/>
  <c r="W36" i="5"/>
  <c r="X36" i="5"/>
  <c r="Y36" i="5"/>
  <c r="Z36" i="5"/>
  <c r="AA36" i="5"/>
  <c r="AB36" i="5"/>
  <c r="AC36" i="5"/>
  <c r="O37" i="5"/>
  <c r="P37" i="5"/>
  <c r="Q37" i="5"/>
  <c r="R37" i="5"/>
  <c r="S37" i="5"/>
  <c r="T37" i="5"/>
  <c r="U37" i="5"/>
  <c r="V37" i="5"/>
  <c r="W37" i="5"/>
  <c r="X37" i="5"/>
  <c r="Y37" i="5"/>
  <c r="Z37" i="5"/>
  <c r="AA37" i="5"/>
  <c r="AB37" i="5"/>
  <c r="AC37" i="5"/>
  <c r="O38" i="5"/>
  <c r="P38" i="5"/>
  <c r="Q38" i="5"/>
  <c r="R38" i="5"/>
  <c r="S38" i="5"/>
  <c r="T38" i="5"/>
  <c r="U38" i="5"/>
  <c r="V38" i="5"/>
  <c r="W38" i="5"/>
  <c r="X38" i="5"/>
  <c r="Y38" i="5"/>
  <c r="Z38" i="5"/>
  <c r="AA38" i="5"/>
  <c r="AB38" i="5"/>
  <c r="AC38" i="5"/>
  <c r="O39" i="5"/>
  <c r="P39" i="5"/>
  <c r="Q39" i="5"/>
  <c r="R39" i="5"/>
  <c r="S39" i="5"/>
  <c r="T39" i="5"/>
  <c r="U39" i="5"/>
  <c r="V39" i="5"/>
  <c r="W39" i="5"/>
  <c r="X39" i="5"/>
  <c r="Y39" i="5"/>
  <c r="Z39" i="5"/>
  <c r="AA39" i="5"/>
  <c r="AB39" i="5"/>
  <c r="AC39" i="5"/>
  <c r="O40" i="5"/>
  <c r="P40" i="5"/>
  <c r="Q40" i="5"/>
  <c r="R40" i="5"/>
  <c r="S40" i="5"/>
  <c r="T40" i="5"/>
  <c r="U40" i="5"/>
  <c r="V40" i="5"/>
  <c r="W40" i="5"/>
  <c r="X40" i="5"/>
  <c r="Y40" i="5"/>
  <c r="Z40" i="5"/>
  <c r="AA40" i="5"/>
  <c r="AB40" i="5"/>
  <c r="AC40" i="5"/>
  <c r="O41" i="5"/>
  <c r="P41" i="5"/>
  <c r="Q41" i="5"/>
  <c r="R41" i="5"/>
  <c r="S41" i="5"/>
  <c r="T41" i="5"/>
  <c r="U41" i="5"/>
  <c r="V41" i="5"/>
  <c r="W41" i="5"/>
  <c r="X41" i="5"/>
  <c r="Y41" i="5"/>
  <c r="Z41" i="5"/>
  <c r="AA41" i="5"/>
  <c r="AB41" i="5"/>
  <c r="AC41" i="5"/>
  <c r="O42" i="5"/>
  <c r="P42" i="5"/>
  <c r="Q42" i="5"/>
  <c r="R42" i="5"/>
  <c r="S42" i="5"/>
  <c r="T42" i="5"/>
  <c r="U42" i="5"/>
  <c r="V42" i="5"/>
  <c r="W42" i="5"/>
  <c r="X42" i="5"/>
  <c r="Y42" i="5"/>
  <c r="Z42" i="5"/>
  <c r="AA42" i="5"/>
  <c r="AB42" i="5"/>
  <c r="AC42" i="5"/>
  <c r="O43" i="5"/>
  <c r="P43" i="5"/>
  <c r="Q43" i="5"/>
  <c r="R43" i="5"/>
  <c r="S43" i="5"/>
  <c r="T43" i="5"/>
  <c r="U43" i="5"/>
  <c r="V43" i="5"/>
  <c r="W43" i="5"/>
  <c r="X43" i="5"/>
  <c r="Y43" i="5"/>
  <c r="Z43" i="5"/>
  <c r="AA43" i="5"/>
  <c r="AB43" i="5"/>
  <c r="AC43" i="5"/>
  <c r="O44" i="5"/>
  <c r="P44" i="5"/>
  <c r="Q44" i="5"/>
  <c r="R44" i="5"/>
  <c r="S44" i="5"/>
  <c r="T44" i="5"/>
  <c r="U44" i="5"/>
  <c r="V44" i="5"/>
  <c r="W44" i="5"/>
  <c r="X44" i="5"/>
  <c r="Y44" i="5"/>
  <c r="Z44" i="5"/>
  <c r="AA44" i="5"/>
  <c r="AB44" i="5"/>
  <c r="AC44" i="5"/>
  <c r="O45" i="5"/>
  <c r="P45" i="5"/>
  <c r="Q45" i="5"/>
  <c r="R45" i="5"/>
  <c r="S45" i="5"/>
  <c r="T45" i="5"/>
  <c r="U45" i="5"/>
  <c r="V45" i="5"/>
  <c r="W45" i="5"/>
  <c r="X45" i="5"/>
  <c r="Y45" i="5"/>
  <c r="Z45" i="5"/>
  <c r="AA45" i="5"/>
  <c r="AB45" i="5"/>
  <c r="AC45" i="5"/>
  <c r="O46" i="5"/>
  <c r="P46" i="5"/>
  <c r="Q46" i="5"/>
  <c r="R46" i="5"/>
  <c r="S46" i="5"/>
  <c r="T46" i="5"/>
  <c r="U46" i="5"/>
  <c r="V46" i="5"/>
  <c r="W46" i="5"/>
  <c r="X46" i="5"/>
  <c r="Y46" i="5"/>
  <c r="Z46" i="5"/>
  <c r="AA46" i="5"/>
  <c r="AB46" i="5"/>
  <c r="AC46" i="5"/>
  <c r="O47" i="5"/>
  <c r="P47" i="5"/>
  <c r="Q47" i="5"/>
  <c r="R47" i="5"/>
  <c r="S47" i="5"/>
  <c r="T47" i="5"/>
  <c r="U47" i="5"/>
  <c r="V47" i="5"/>
  <c r="W47" i="5"/>
  <c r="X47" i="5"/>
  <c r="Y47" i="5"/>
  <c r="Z47" i="5"/>
  <c r="AA47" i="5"/>
  <c r="AB47" i="5"/>
  <c r="AC47" i="5"/>
  <c r="O48" i="5"/>
  <c r="P48" i="5"/>
  <c r="Q48" i="5"/>
  <c r="R48" i="5"/>
  <c r="S48" i="5"/>
  <c r="T48" i="5"/>
  <c r="U48" i="5"/>
  <c r="V48" i="5"/>
  <c r="W48" i="5"/>
  <c r="X48" i="5"/>
  <c r="Y48" i="5"/>
  <c r="Z48" i="5"/>
  <c r="AA48" i="5"/>
  <c r="AB48" i="5"/>
  <c r="AC48" i="5"/>
  <c r="O49" i="5"/>
  <c r="P49" i="5"/>
  <c r="Q49" i="5"/>
  <c r="R49" i="5"/>
  <c r="S49" i="5"/>
  <c r="T49" i="5"/>
  <c r="U49" i="5"/>
  <c r="V49" i="5"/>
  <c r="W49" i="5"/>
  <c r="X49" i="5"/>
  <c r="Y49" i="5"/>
  <c r="Z49" i="5"/>
  <c r="AA49" i="5"/>
  <c r="AB49" i="5"/>
  <c r="AC49" i="5"/>
  <c r="O50" i="5"/>
  <c r="P50" i="5"/>
  <c r="Q50" i="5"/>
  <c r="R50" i="5"/>
  <c r="S50" i="5"/>
  <c r="T50" i="5"/>
  <c r="U50" i="5"/>
  <c r="V50" i="5"/>
  <c r="W50" i="5"/>
  <c r="X50" i="5"/>
  <c r="Y50" i="5"/>
  <c r="Z50" i="5"/>
  <c r="AA50" i="5"/>
  <c r="AB50" i="5"/>
  <c r="AC50" i="5"/>
  <c r="O51" i="5"/>
  <c r="P51" i="5"/>
  <c r="Q51" i="5"/>
  <c r="R51" i="5"/>
  <c r="S51" i="5"/>
  <c r="T51" i="5"/>
  <c r="U51" i="5"/>
  <c r="V51" i="5"/>
  <c r="W51" i="5"/>
  <c r="X51" i="5"/>
  <c r="Y51" i="5"/>
  <c r="Z51" i="5"/>
  <c r="AA51" i="5"/>
  <c r="AB51" i="5"/>
  <c r="AC51" i="5"/>
  <c r="O52" i="5"/>
  <c r="P52" i="5"/>
  <c r="Q52" i="5"/>
  <c r="R52" i="5"/>
  <c r="S52" i="5"/>
  <c r="T52" i="5"/>
  <c r="U52" i="5"/>
  <c r="V52" i="5"/>
  <c r="W52" i="5"/>
  <c r="X52" i="5"/>
  <c r="Y52" i="5"/>
  <c r="Z52" i="5"/>
  <c r="AA52" i="5"/>
  <c r="AB52" i="5"/>
  <c r="AC52" i="5"/>
  <c r="O53" i="5"/>
  <c r="P53" i="5"/>
  <c r="Q53" i="5"/>
  <c r="R53" i="5"/>
  <c r="S53" i="5"/>
  <c r="T53" i="5"/>
  <c r="U53" i="5"/>
  <c r="V53" i="5"/>
  <c r="W53" i="5"/>
  <c r="X53" i="5"/>
  <c r="Y53" i="5"/>
  <c r="Z53" i="5"/>
  <c r="AA53" i="5"/>
  <c r="AB53" i="5"/>
  <c r="AC53" i="5"/>
  <c r="O54" i="5"/>
  <c r="P54" i="5"/>
  <c r="Q54" i="5"/>
  <c r="R54" i="5"/>
  <c r="S54" i="5"/>
  <c r="T54" i="5"/>
  <c r="U54" i="5"/>
  <c r="V54" i="5"/>
  <c r="W54" i="5"/>
  <c r="X54" i="5"/>
  <c r="Y54" i="5"/>
  <c r="Z54" i="5"/>
  <c r="AA54" i="5"/>
  <c r="AB54" i="5"/>
  <c r="AC54" i="5"/>
  <c r="O55" i="5"/>
  <c r="P55" i="5"/>
  <c r="Q55" i="5"/>
  <c r="R55" i="5"/>
  <c r="S55" i="5"/>
  <c r="T55" i="5"/>
  <c r="U55" i="5"/>
  <c r="V55" i="5"/>
  <c r="W55" i="5"/>
  <c r="X55" i="5"/>
  <c r="Y55" i="5"/>
  <c r="Z55" i="5"/>
  <c r="AA55" i="5"/>
  <c r="AB55" i="5"/>
  <c r="AC55" i="5"/>
  <c r="O56" i="5"/>
  <c r="P56" i="5"/>
  <c r="Q56" i="5"/>
  <c r="R56" i="5"/>
  <c r="S56" i="5"/>
  <c r="T56" i="5"/>
  <c r="U56" i="5"/>
  <c r="V56" i="5"/>
  <c r="W56" i="5"/>
  <c r="X56" i="5"/>
  <c r="Y56" i="5"/>
  <c r="Z56" i="5"/>
  <c r="AA56" i="5"/>
  <c r="AB56" i="5"/>
  <c r="AC56" i="5"/>
  <c r="O57" i="5"/>
  <c r="P57" i="5"/>
  <c r="Q57" i="5"/>
  <c r="R57" i="5"/>
  <c r="S57" i="5"/>
  <c r="T57" i="5"/>
  <c r="U57" i="5"/>
  <c r="V57" i="5"/>
  <c r="W57" i="5"/>
  <c r="X57" i="5"/>
  <c r="Y57" i="5"/>
  <c r="Z57" i="5"/>
  <c r="AA57" i="5"/>
  <c r="AB57" i="5"/>
  <c r="AC57" i="5"/>
  <c r="O58" i="5"/>
  <c r="P58" i="5"/>
  <c r="Q58" i="5"/>
  <c r="R58" i="5"/>
  <c r="S58" i="5"/>
  <c r="T58" i="5"/>
  <c r="U58" i="5"/>
  <c r="V58" i="5"/>
  <c r="W58" i="5"/>
  <c r="X58" i="5"/>
  <c r="Y58" i="5"/>
  <c r="Z58" i="5"/>
  <c r="AA58" i="5"/>
  <c r="AB58" i="5"/>
  <c r="AC58" i="5"/>
  <c r="O59" i="5"/>
  <c r="P59" i="5"/>
  <c r="Q59" i="5"/>
  <c r="R59" i="5"/>
  <c r="S59" i="5"/>
  <c r="T59" i="5"/>
  <c r="U59" i="5"/>
  <c r="V59" i="5"/>
  <c r="W59" i="5"/>
  <c r="X59" i="5"/>
  <c r="Y59" i="5"/>
  <c r="Z59" i="5"/>
  <c r="AA59" i="5"/>
  <c r="AB59" i="5"/>
  <c r="AC59" i="5"/>
  <c r="O60" i="5"/>
  <c r="P60" i="5"/>
  <c r="Q60" i="5"/>
  <c r="R60" i="5"/>
  <c r="S60" i="5"/>
  <c r="T60" i="5"/>
  <c r="U60" i="5"/>
  <c r="V60" i="5"/>
  <c r="W60" i="5"/>
  <c r="X60" i="5"/>
  <c r="Y60" i="5"/>
  <c r="Z60" i="5"/>
  <c r="AA60" i="5"/>
  <c r="AB60" i="5"/>
  <c r="AC60" i="5"/>
  <c r="O61" i="5"/>
  <c r="P61" i="5"/>
  <c r="Q61" i="5"/>
  <c r="R61" i="5"/>
  <c r="S61" i="5"/>
  <c r="T61" i="5"/>
  <c r="U61" i="5"/>
  <c r="V61" i="5"/>
  <c r="W61" i="5"/>
  <c r="X61" i="5"/>
  <c r="Y61" i="5"/>
  <c r="Z61" i="5"/>
  <c r="AA61" i="5"/>
  <c r="AB61" i="5"/>
  <c r="AC61" i="5"/>
  <c r="O62" i="5"/>
  <c r="P62" i="5"/>
  <c r="Q62" i="5"/>
  <c r="R62" i="5"/>
  <c r="S62" i="5"/>
  <c r="T62" i="5"/>
  <c r="U62" i="5"/>
  <c r="V62" i="5"/>
  <c r="W62" i="5"/>
  <c r="X62" i="5"/>
  <c r="Y62" i="5"/>
  <c r="Z62" i="5"/>
  <c r="AA62" i="5"/>
  <c r="AB62" i="5"/>
  <c r="AC62" i="5"/>
  <c r="O63" i="5"/>
  <c r="P63" i="5"/>
  <c r="Q63" i="5"/>
  <c r="R63" i="5"/>
  <c r="S63" i="5"/>
  <c r="T63" i="5"/>
  <c r="U63" i="5"/>
  <c r="V63" i="5"/>
  <c r="W63" i="5"/>
  <c r="X63" i="5"/>
  <c r="Y63" i="5"/>
  <c r="Z63" i="5"/>
  <c r="AA63" i="5"/>
  <c r="AB63" i="5"/>
  <c r="AC63" i="5"/>
  <c r="O64" i="5"/>
  <c r="P64" i="5"/>
  <c r="Q64" i="5"/>
  <c r="R64" i="5"/>
  <c r="S64" i="5"/>
  <c r="T64" i="5"/>
  <c r="U64" i="5"/>
  <c r="V64" i="5"/>
  <c r="W64" i="5"/>
  <c r="X64" i="5"/>
  <c r="Y64" i="5"/>
  <c r="Z64" i="5"/>
  <c r="AA64" i="5"/>
  <c r="AB64" i="5"/>
  <c r="AC64" i="5"/>
  <c r="O65" i="5"/>
  <c r="P65" i="5"/>
  <c r="Q65" i="5"/>
  <c r="R65" i="5"/>
  <c r="S65" i="5"/>
  <c r="T65" i="5"/>
  <c r="U65" i="5"/>
  <c r="V65" i="5"/>
  <c r="W65" i="5"/>
  <c r="X65" i="5"/>
  <c r="Y65" i="5"/>
  <c r="Z65" i="5"/>
  <c r="AA65" i="5"/>
  <c r="AB65" i="5"/>
  <c r="AC65" i="5"/>
  <c r="O66" i="5"/>
  <c r="P66" i="5"/>
  <c r="Q66" i="5"/>
  <c r="R66" i="5"/>
  <c r="S66" i="5"/>
  <c r="T66" i="5"/>
  <c r="U66" i="5"/>
  <c r="V66" i="5"/>
  <c r="W66" i="5"/>
  <c r="X66" i="5"/>
  <c r="Y66" i="5"/>
  <c r="Z66" i="5"/>
  <c r="AA66" i="5"/>
  <c r="AB66" i="5"/>
  <c r="AC66" i="5"/>
  <c r="O67" i="5"/>
  <c r="P67" i="5"/>
  <c r="Q67" i="5"/>
  <c r="R67" i="5"/>
  <c r="S67" i="5"/>
  <c r="T67" i="5"/>
  <c r="U67" i="5"/>
  <c r="V67" i="5"/>
  <c r="W67" i="5"/>
  <c r="X67" i="5"/>
  <c r="Y67" i="5"/>
  <c r="Z67" i="5"/>
  <c r="AA67" i="5"/>
  <c r="AB67" i="5"/>
  <c r="AC67" i="5"/>
  <c r="O68" i="5"/>
  <c r="P68" i="5"/>
  <c r="Q68" i="5"/>
  <c r="R68" i="5"/>
  <c r="S68" i="5"/>
  <c r="T68" i="5"/>
  <c r="U68" i="5"/>
  <c r="V68" i="5"/>
  <c r="W68" i="5"/>
  <c r="X68" i="5"/>
  <c r="Y68" i="5"/>
  <c r="Z68" i="5"/>
  <c r="AA68" i="5"/>
  <c r="AB68" i="5"/>
  <c r="AC68" i="5"/>
  <c r="O69" i="5"/>
  <c r="P69" i="5"/>
  <c r="Q69" i="5"/>
  <c r="R69" i="5"/>
  <c r="S69" i="5"/>
  <c r="T69" i="5"/>
  <c r="U69" i="5"/>
  <c r="V69" i="5"/>
  <c r="W69" i="5"/>
  <c r="X69" i="5"/>
  <c r="Y69" i="5"/>
  <c r="Z69" i="5"/>
  <c r="AA69" i="5"/>
  <c r="AB69" i="5"/>
  <c r="AC69" i="5"/>
  <c r="O70" i="5"/>
  <c r="P70" i="5"/>
  <c r="Q70" i="5"/>
  <c r="R70" i="5"/>
  <c r="S70" i="5"/>
  <c r="T70" i="5"/>
  <c r="U70" i="5"/>
  <c r="V70" i="5"/>
  <c r="W70" i="5"/>
  <c r="X70" i="5"/>
  <c r="Y70" i="5"/>
  <c r="Z70" i="5"/>
  <c r="AA70" i="5"/>
  <c r="AB70" i="5"/>
  <c r="AC70" i="5"/>
  <c r="O71" i="5"/>
  <c r="P71" i="5"/>
  <c r="Q71" i="5"/>
  <c r="R71" i="5"/>
  <c r="S71" i="5"/>
  <c r="T71" i="5"/>
  <c r="U71" i="5"/>
  <c r="V71" i="5"/>
  <c r="W71" i="5"/>
  <c r="X71" i="5"/>
  <c r="Y71" i="5"/>
  <c r="Z71" i="5"/>
  <c r="AA71" i="5"/>
  <c r="AB71" i="5"/>
  <c r="AC71" i="5"/>
  <c r="O72" i="5"/>
  <c r="P72" i="5"/>
  <c r="Q72" i="5"/>
  <c r="R72" i="5"/>
  <c r="S72" i="5"/>
  <c r="T72" i="5"/>
  <c r="U72" i="5"/>
  <c r="V72" i="5"/>
  <c r="W72" i="5"/>
  <c r="X72" i="5"/>
  <c r="Y72" i="5"/>
  <c r="Z72" i="5"/>
  <c r="AA72" i="5"/>
  <c r="AB72" i="5"/>
  <c r="AC72" i="5"/>
  <c r="O73" i="5"/>
  <c r="P73" i="5"/>
  <c r="Q73" i="5"/>
  <c r="R73" i="5"/>
  <c r="S73" i="5"/>
  <c r="T73" i="5"/>
  <c r="U73" i="5"/>
  <c r="V73" i="5"/>
  <c r="W73" i="5"/>
  <c r="X73" i="5"/>
  <c r="Y73" i="5"/>
  <c r="Z73" i="5"/>
  <c r="AA73" i="5"/>
  <c r="AB73" i="5"/>
  <c r="AC73" i="5"/>
  <c r="O74" i="5"/>
  <c r="P74" i="5"/>
  <c r="Q74" i="5"/>
  <c r="R74" i="5"/>
  <c r="S74" i="5"/>
  <c r="T74" i="5"/>
  <c r="U74" i="5"/>
  <c r="V74" i="5"/>
  <c r="W74" i="5"/>
  <c r="X74" i="5"/>
  <c r="Y74" i="5"/>
  <c r="Z74" i="5"/>
  <c r="AA74" i="5"/>
  <c r="AB74" i="5"/>
  <c r="AC74" i="5"/>
  <c r="O75" i="5"/>
  <c r="P75" i="5"/>
  <c r="Q75" i="5"/>
  <c r="R75" i="5"/>
  <c r="S75" i="5"/>
  <c r="T75" i="5"/>
  <c r="U75" i="5"/>
  <c r="V75" i="5"/>
  <c r="W75" i="5"/>
  <c r="X75" i="5"/>
  <c r="Y75" i="5"/>
  <c r="Z75" i="5"/>
  <c r="AA75" i="5"/>
  <c r="AB75" i="5"/>
  <c r="AC75" i="5"/>
  <c r="O76" i="5"/>
  <c r="P76" i="5"/>
  <c r="Q76" i="5"/>
  <c r="R76" i="5"/>
  <c r="S76" i="5"/>
  <c r="T76" i="5"/>
  <c r="U76" i="5"/>
  <c r="V76" i="5"/>
  <c r="W76" i="5"/>
  <c r="X76" i="5"/>
  <c r="Y76" i="5"/>
  <c r="Z76" i="5"/>
  <c r="AA76" i="5"/>
  <c r="AB76" i="5"/>
  <c r="AC76" i="5"/>
  <c r="O77" i="5"/>
  <c r="P77" i="5"/>
  <c r="Q77" i="5"/>
  <c r="R77" i="5"/>
  <c r="S77" i="5"/>
  <c r="T77" i="5"/>
  <c r="U77" i="5"/>
  <c r="V77" i="5"/>
  <c r="W77" i="5"/>
  <c r="X77" i="5"/>
  <c r="Y77" i="5"/>
  <c r="Z77" i="5"/>
  <c r="AA77" i="5"/>
  <c r="AB77" i="5"/>
  <c r="AC77" i="5"/>
  <c r="O78" i="5"/>
  <c r="P78" i="5"/>
  <c r="Q78" i="5"/>
  <c r="R78" i="5"/>
  <c r="S78" i="5"/>
  <c r="T78" i="5"/>
  <c r="U78" i="5"/>
  <c r="V78" i="5"/>
  <c r="W78" i="5"/>
  <c r="X78" i="5"/>
  <c r="Y78" i="5"/>
  <c r="Z78" i="5"/>
  <c r="AA78" i="5"/>
  <c r="AB78" i="5"/>
  <c r="AC78" i="5"/>
  <c r="O6" i="3"/>
  <c r="O7" i="3"/>
  <c r="P7" i="3" s="1"/>
  <c r="O8" i="3"/>
  <c r="O9" i="3"/>
  <c r="P9" i="3" s="1"/>
  <c r="O10" i="3"/>
  <c r="P11" i="3" s="1"/>
  <c r="O11" i="3"/>
  <c r="O12" i="3"/>
  <c r="P12" i="3"/>
  <c r="O13" i="3"/>
  <c r="P13" i="3" s="1"/>
  <c r="O14" i="3"/>
  <c r="O15" i="3"/>
  <c r="O16" i="3"/>
  <c r="P17" i="3" s="1"/>
  <c r="O17" i="3"/>
  <c r="O18" i="3"/>
  <c r="P18" i="3" s="1"/>
  <c r="O19" i="3"/>
  <c r="P19" i="3"/>
  <c r="O20" i="3"/>
  <c r="P20" i="3" s="1"/>
  <c r="O21" i="3"/>
  <c r="O22" i="3"/>
  <c r="O23" i="3"/>
  <c r="P23" i="3" s="1"/>
  <c r="O24" i="3"/>
  <c r="O25" i="3"/>
  <c r="P25" i="3" s="1"/>
  <c r="O26" i="3"/>
  <c r="O27" i="3"/>
  <c r="O28" i="3"/>
  <c r="O29" i="3"/>
  <c r="P29" i="3"/>
  <c r="O30" i="3"/>
  <c r="P30" i="3" s="1"/>
  <c r="H15" i="8" l="1"/>
  <c r="G14" i="8"/>
  <c r="G16" i="8"/>
  <c r="G15" i="8"/>
  <c r="H13" i="8"/>
  <c r="G13" i="8"/>
  <c r="H14" i="8"/>
  <c r="H16" i="8"/>
  <c r="R5" i="6"/>
  <c r="P15" i="3"/>
  <c r="P26" i="3"/>
  <c r="P14" i="3"/>
  <c r="P27" i="3"/>
  <c r="P24" i="3"/>
  <c r="P10" i="3"/>
  <c r="P21" i="3"/>
  <c r="P16" i="3"/>
  <c r="P8" i="3"/>
  <c r="P22" i="3"/>
  <c r="P28" i="3"/>
</calcChain>
</file>

<file path=xl/sharedStrings.xml><?xml version="1.0" encoding="utf-8"?>
<sst xmlns="http://schemas.openxmlformats.org/spreadsheetml/2006/main" count="1509" uniqueCount="613">
  <si>
    <t>Rapport droits familiaux et conjugaux</t>
  </si>
  <si>
    <t>Fichiers sources des tableaux et figures</t>
  </si>
  <si>
    <t>Partie 2. Le contexte : la situation des femmes, des couples et des familles, les niveaux de vie selon le nombre d'enfants</t>
  </si>
  <si>
    <t>Chapitre 1. Les carrières des femmes relativement à celles des hommes et selon le nombre d'enfants</t>
  </si>
  <si>
    <t>Chapitre 2. Évolutions des formes conjugales et mutations de la famille</t>
  </si>
  <si>
    <t>Chapitre 3. Niveau de vie et patrimoine selon la configuration familiale</t>
  </si>
  <si>
    <t>Chapitre 4. L'opinion face aux droits familiaux et conjugaux</t>
  </si>
  <si>
    <t>https://www.insee.fr/fr/statistiques/8569212?sommaire=8583023&amp;geo=FE-1</t>
  </si>
  <si>
    <t>FAM2 - Couples selon le statut conjugal des conjoints et le nombre d'enfants de moins de 25 ans en 2022 − Recensement de la population – Résultats pour toutes les communes, départements, régions, intercommunalités... −Couples - Familles - Ménages en 2022 | Insee</t>
  </si>
  <si>
    <t xml:space="preserve">SOURCE </t>
  </si>
  <si>
    <t>Ensemble</t>
  </si>
  <si>
    <t>Répartition (en %)</t>
  </si>
  <si>
    <t>France entière</t>
  </si>
  <si>
    <r>
      <t xml:space="preserve">Nombre de couples 
</t>
    </r>
    <r>
      <rPr>
        <sz val="11"/>
        <color theme="0"/>
        <rFont val="Times New Roman"/>
        <family val="1"/>
      </rPr>
      <t>(en milliers)</t>
    </r>
  </si>
  <si>
    <t xml:space="preserve">Ensemble
</t>
  </si>
  <si>
    <t>dont autre statut</t>
  </si>
  <si>
    <t>dont union libre</t>
  </si>
  <si>
    <t xml:space="preserve">dont pacsés
</t>
  </si>
  <si>
    <t>Couples 
non mariés</t>
  </si>
  <si>
    <t>Couples mariés</t>
  </si>
  <si>
    <t>Couples cohabitant</t>
  </si>
  <si>
    <t>Sources : ministère de la Justice, Conseil supérieur du notariat, Insee</t>
  </si>
  <si>
    <t>Champ : France hors Mayotte jusqu'en 2013 et France inclus Mayotte à partir de 2014</t>
  </si>
  <si>
    <t>Source : Insee, statistiques et estimations d'état civil, recensements et estimations de population</t>
  </si>
  <si>
    <t>nd : non disponible</t>
  </si>
  <si>
    <t>Champ : France hors Mayotte jusqu'en 2013, France à partir de 2014</t>
  </si>
  <si>
    <t>b : Les séries présentent une légère rupture en 2007. À partir de cette année-là, il s'agit des pacs domiciliés.</t>
  </si>
  <si>
    <t xml:space="preserve">a : du 15 novembre au 31 décembre, la loi sur le pacs ayant été promulguée le 15 novembre 1999. </t>
  </si>
  <si>
    <t>p : Taux de nuptialité 2022, 2023,2024, mariages 2023, 2024 : résultats provisoires à fin 2024</t>
  </si>
  <si>
    <t>1. Pacte civil de solidarité</t>
  </si>
  <si>
    <t>/// : sans objet, le mariage étant ouvert aux personnes de même sexe depuis fin mai 2013.</t>
  </si>
  <si>
    <t xml:space="preserve">nd </t>
  </si>
  <si>
    <t>2024 (p)</t>
  </si>
  <si>
    <t>2023 (p)</t>
  </si>
  <si>
    <t>2022 (p)</t>
  </si>
  <si>
    <t xml:space="preserve">/// </t>
  </si>
  <si>
    <t>2007 (b)</t>
  </si>
  <si>
    <t>1999 (a)</t>
  </si>
  <si>
    <t>tx de croissance n/n-1</t>
  </si>
  <si>
    <t>Nombre d'unions officielles</t>
  </si>
  <si>
    <t>Année</t>
  </si>
  <si>
    <t>Pacs selon le sexe des partenaires, France</t>
  </si>
  <si>
    <t>Données nationales - Mariages, nuptialité, Pacs et situation conjugale − La situation démographique en 2024 et en séries longues | Insee</t>
  </si>
  <si>
    <t>source :</t>
  </si>
  <si>
    <t>Taux de nuptialité pour 1 000 habitants</t>
  </si>
  <si>
    <t>dont :
Mariages entre hommes</t>
  </si>
  <si>
    <t>dont : Mariages entre femmes</t>
  </si>
  <si>
    <t>Mariages entre personnes de même sexe</t>
  </si>
  <si>
    <t>Mariages entre personnes de sexe différent</t>
  </si>
  <si>
    <t>Nombre de Pacte civil de solidarité (Pacs)</t>
  </si>
  <si>
    <t>Nombre de mariages</t>
  </si>
  <si>
    <t>Mariages selon le sexe des mariés et taux de nuptialité, France</t>
  </si>
  <si>
    <t>30 ans</t>
  </si>
  <si>
    <t>25 ans</t>
  </si>
  <si>
    <t>20 ans</t>
  </si>
  <si>
    <t>15 ans</t>
  </si>
  <si>
    <t>10 ans</t>
  </si>
  <si>
    <t>5 ans</t>
  </si>
  <si>
    <t>0 an</t>
  </si>
  <si>
    <t>Durée du mariage</t>
  </si>
  <si>
    <t>Année du mariage</t>
  </si>
  <si>
    <t>39 ans</t>
  </si>
  <si>
    <t>34 ans</t>
  </si>
  <si>
    <t>29 ans</t>
  </si>
  <si>
    <t>24 ans</t>
  </si>
  <si>
    <t>Nuptialité, divorces et pactes civils de solidarité en 2018 - Tableaux de séries longues − La situation démographique en 2018 | Insee</t>
  </si>
  <si>
    <t xml:space="preserve">sources : </t>
  </si>
  <si>
    <t>Source : Insee, estimations de population</t>
  </si>
  <si>
    <t>Champ : France inclus Mayotte</t>
  </si>
  <si>
    <t>N.B. La répartition par état matrimonial n'est pas disponible à partir de 90 ans.</t>
  </si>
  <si>
    <t>Divorcées</t>
  </si>
  <si>
    <t>Veuves</t>
  </si>
  <si>
    <t>Mariées</t>
  </si>
  <si>
    <t>Célibataires</t>
  </si>
  <si>
    <t>Total</t>
  </si>
  <si>
    <t>Divorcés</t>
  </si>
  <si>
    <t>Veufs</t>
  </si>
  <si>
    <t>Mariés</t>
  </si>
  <si>
    <t>Âge en années révolues</t>
  </si>
  <si>
    <t>Année de naissance</t>
  </si>
  <si>
    <t>Sexe féminin</t>
  </si>
  <si>
    <t>Sexe masculin</t>
  </si>
  <si>
    <t>"F:\03 - Publications\01 - Rapports du COR\Droits familiaux et conjugaux\Documentation\Démographie\irsocsd2021_t6_fe.xlsx"</t>
  </si>
  <si>
    <t>Pyramide des ages dynamiques - https://www.insee.fr/fr/statistiques/2418114</t>
  </si>
  <si>
    <t xml:space="preserve">source : </t>
  </si>
  <si>
    <t>Part des veufs dans la population totale</t>
  </si>
  <si>
    <t>France métropolitaine</t>
  </si>
  <si>
    <t>Lecture : En 2024, l’indicateur conjoncturel de fécondité (ICF) s’établit à 1,62 enfant par femme en France (1,59 en France métropolitaine). En 1985, lors de son dernier point le plus bas, l’ICF avait atteint la même valeur qu’en 2024 (1,59 enfant par femme) en France métropolitaine.</t>
  </si>
  <si>
    <t>Note : l'indicateur conjoncturel de fécondité est la somme des taux de fécondité par âge observés une année donnée (pour 100 femmes)</t>
  </si>
  <si>
    <t>Champ : pour les données France : France hors Mayotte jusqu’en 2013 et France à partir de 2014 et France métropolitaine à partir de 1994.</t>
  </si>
  <si>
    <t>Source : Insee, recensements et estimations de population, statistiques et estimations d'état civil.</t>
  </si>
  <si>
    <t>Mis à jour avec le fichier</t>
  </si>
  <si>
    <t xml:space="preserve">https://www.ined.fr/fr/tout-savoir-population/chiffres/france/couples-menages-familles/familles-enfants/ </t>
  </si>
  <si>
    <t>mis en ligne le 25 mars site INED</t>
  </si>
  <si>
    <t>1 enfant</t>
  </si>
  <si>
    <t>2 enfants</t>
  </si>
  <si>
    <t>3 enfants</t>
  </si>
  <si>
    <t>4 enfants ou plus</t>
  </si>
  <si>
    <t>Nombre d'enfants de moins de 18 ans dans la famille</t>
  </si>
  <si>
    <t>en milliers</t>
  </si>
  <si>
    <t>en %</t>
  </si>
  <si>
    <t xml:space="preserve">       1 enfant</t>
  </si>
  <si>
    <t xml:space="preserve">       2 enfants</t>
  </si>
  <si>
    <t xml:space="preserve">       3 enfants</t>
  </si>
  <si>
    <t xml:space="preserve">       4 enfants ou plus</t>
  </si>
  <si>
    <t>Total des familles avec enfant(s) de moins de 18 ans</t>
  </si>
  <si>
    <t>actualisation à partir du fichier INED https://www.ined.fr/fr/publications/editions/conjoncture-demographique/evolution-demographique-recente-de-la-france-2024/</t>
  </si>
  <si>
    <t>données disponibles ici : https://archined.ined.fr/view/SWdJm5MBmeWvnDEMifEX</t>
  </si>
  <si>
    <t>F:\03 - Publications\01 - Rapports du COR\Droits familiaux et conjugaux\Documentation\Démographie\2024-12 INED BDD_Données_annexes_FR_05-12-2024 actualisation.xlsx</t>
  </si>
  <si>
    <t>Nombre moyen d'enfants à divers âges par génération</t>
  </si>
  <si>
    <t>Génération</t>
  </si>
  <si>
    <t xml:space="preserve">Descendance atteinte pour 100 femmes (âge révolu) </t>
  </si>
  <si>
    <t>Projection avec gel des taux *</t>
  </si>
  <si>
    <t>Descendance finale des femmes à 50 ans</t>
  </si>
  <si>
    <t>Descendance finale des hommes à 60 ans</t>
  </si>
  <si>
    <t>Age moyen à la maternité</t>
  </si>
  <si>
    <t xml:space="preserve">https://www.ined.fr/fichier/rte/221/Popetsoc/635/635_DonneesFiguresinFrench.xlsx </t>
  </si>
  <si>
    <t>Descendance finale</t>
  </si>
  <si>
    <t>Hypothèse basse</t>
  </si>
  <si>
    <t>Hypothèse haute</t>
  </si>
  <si>
    <t>Observée/hypothèse centrale</t>
  </si>
  <si>
    <t>Nombre d'enfants souhaités</t>
  </si>
  <si>
    <t>en 2024</t>
  </si>
  <si>
    <t>en 2005</t>
  </si>
  <si>
    <t>Age</t>
  </si>
  <si>
    <t>18-24</t>
  </si>
  <si>
    <t>25-29</t>
  </si>
  <si>
    <t>30-34</t>
  </si>
  <si>
    <t>35-39</t>
  </si>
  <si>
    <t>40-44</t>
  </si>
  <si>
    <t>45-49</t>
  </si>
  <si>
    <t>Nombre idéal d'enfants</t>
  </si>
  <si>
    <t>en 1998</t>
  </si>
  <si>
    <t>40-45</t>
  </si>
  <si>
    <t>Nombre idéal d’enfants, nombre d’enfants souhaités selon l’âge et l’année, et descendance finale selon l’année de naissance des femmes</t>
  </si>
  <si>
    <t>Retour au sommaire</t>
  </si>
  <si>
    <t>Femmes</t>
  </si>
  <si>
    <t>Hommes</t>
  </si>
  <si>
    <t>Lecture : en 1968, 51,5 % des femmes âgées de 20 à 59 ans étaient inactives, contre 12,1 % en 2018.</t>
  </si>
  <si>
    <t>Champ : France métropolitaine jusqu’en 1982, France hors Mayotte depuis 1990, personnes âgées de 20 à 59 ans en ménages ordinaires, ni étudiantes, ni retraitées.</t>
  </si>
  <si>
    <t>Femmes âgées de 30 ans ou plus par tranches d'âge décennales et par génération ayant déclaré n’avoir jamais travaillé</t>
  </si>
  <si>
    <t>Années 1975 à 2022</t>
  </si>
  <si>
    <t>Zone géographique : France métropolitaine</t>
  </si>
  <si>
    <t>Source : Insee - enquête emploi</t>
  </si>
  <si>
    <t>T_AGE</t>
  </si>
  <si>
    <t>LIB_T_AGE</t>
  </si>
  <si>
    <t>GENERATION</t>
  </si>
  <si>
    <t>% de femmes n’ayant jamais travaillé</t>
  </si>
  <si>
    <t>30 à 39 ans</t>
  </si>
  <si>
    <t>1975</t>
  </si>
  <si>
    <t>1936 à 1945</t>
  </si>
  <si>
    <t>1976</t>
  </si>
  <si>
    <t>1937 à 1946</t>
  </si>
  <si>
    <t>1977</t>
  </si>
  <si>
    <t>1938 à 1947</t>
  </si>
  <si>
    <t>1978</t>
  </si>
  <si>
    <t>1939 à 1948</t>
  </si>
  <si>
    <t>1979</t>
  </si>
  <si>
    <t>1940 à 1949</t>
  </si>
  <si>
    <t>1980</t>
  </si>
  <si>
    <t>1941 à 1950</t>
  </si>
  <si>
    <t>1981</t>
  </si>
  <si>
    <t>1942 à 1951</t>
  </si>
  <si>
    <t>1982</t>
  </si>
  <si>
    <t>1943 à 1952</t>
  </si>
  <si>
    <t>1983</t>
  </si>
  <si>
    <t>1944 à 1953</t>
  </si>
  <si>
    <t>1984</t>
  </si>
  <si>
    <t>1945 à 1954</t>
  </si>
  <si>
    <t>1985</t>
  </si>
  <si>
    <t>1946 à 1955</t>
  </si>
  <si>
    <t>1986</t>
  </si>
  <si>
    <t>1947 à 1956</t>
  </si>
  <si>
    <t>1987</t>
  </si>
  <si>
    <t>1948 à 1957</t>
  </si>
  <si>
    <t>1988</t>
  </si>
  <si>
    <t>1949 à 1958</t>
  </si>
  <si>
    <t>1989</t>
  </si>
  <si>
    <t>1950 à 1959</t>
  </si>
  <si>
    <t>1990</t>
  </si>
  <si>
    <t>1951 à 1960</t>
  </si>
  <si>
    <t>1991</t>
  </si>
  <si>
    <t>1952 à 1961</t>
  </si>
  <si>
    <t>1992</t>
  </si>
  <si>
    <t>1953 à 1962</t>
  </si>
  <si>
    <t>1993</t>
  </si>
  <si>
    <t>1954 à 1963</t>
  </si>
  <si>
    <t>1994</t>
  </si>
  <si>
    <t>1955 à 1964</t>
  </si>
  <si>
    <t>1995</t>
  </si>
  <si>
    <t>1956 à 1965</t>
  </si>
  <si>
    <t>1996</t>
  </si>
  <si>
    <t>1957 à 1966</t>
  </si>
  <si>
    <t>1997</t>
  </si>
  <si>
    <t>1958 à 1967</t>
  </si>
  <si>
    <t>1998</t>
  </si>
  <si>
    <t>1959 à 1968</t>
  </si>
  <si>
    <t>1999</t>
  </si>
  <si>
    <t>1960 à 1969</t>
  </si>
  <si>
    <t>2000</t>
  </si>
  <si>
    <t>1961 à 1970</t>
  </si>
  <si>
    <t>2001</t>
  </si>
  <si>
    <t>1962 à 1971</t>
  </si>
  <si>
    <t>2002</t>
  </si>
  <si>
    <t>1963 à 1972</t>
  </si>
  <si>
    <t>2003</t>
  </si>
  <si>
    <t>1964 à 1973</t>
  </si>
  <si>
    <t>2004</t>
  </si>
  <si>
    <t>1965 à 1974</t>
  </si>
  <si>
    <t>2005</t>
  </si>
  <si>
    <t>1966 à 1975</t>
  </si>
  <si>
    <t>2006</t>
  </si>
  <si>
    <t>1967 à 1976</t>
  </si>
  <si>
    <t>2007</t>
  </si>
  <si>
    <t>1968 à 1977</t>
  </si>
  <si>
    <t>2008</t>
  </si>
  <si>
    <t>1969 à 1978</t>
  </si>
  <si>
    <t>2009</t>
  </si>
  <si>
    <t>1970 à 1979</t>
  </si>
  <si>
    <t>2010</t>
  </si>
  <si>
    <t>1971 à 1980</t>
  </si>
  <si>
    <t>2011</t>
  </si>
  <si>
    <t>1972 à 1981</t>
  </si>
  <si>
    <t>2012</t>
  </si>
  <si>
    <t>1973 à 1982</t>
  </si>
  <si>
    <t>2013</t>
  </si>
  <si>
    <t>1974 à 1983</t>
  </si>
  <si>
    <t>2014</t>
  </si>
  <si>
    <t>1975 à 1984</t>
  </si>
  <si>
    <t>2015</t>
  </si>
  <si>
    <t>1976 à 1985</t>
  </si>
  <si>
    <t>2016</t>
  </si>
  <si>
    <t>1977 à 1986</t>
  </si>
  <si>
    <t>2017</t>
  </si>
  <si>
    <t>1978 à 1987</t>
  </si>
  <si>
    <t>2018</t>
  </si>
  <si>
    <t>1979 à 1988</t>
  </si>
  <si>
    <t>2019</t>
  </si>
  <si>
    <t>1980 à 1989</t>
  </si>
  <si>
    <t>2020</t>
  </si>
  <si>
    <t>1981 à 1990</t>
  </si>
  <si>
    <t>2021</t>
  </si>
  <si>
    <t>1982 à 1991</t>
  </si>
  <si>
    <t>2022</t>
  </si>
  <si>
    <t>1983 à 1992</t>
  </si>
  <si>
    <t>40 à 49 ans</t>
  </si>
  <si>
    <t>1926 à 1935</t>
  </si>
  <si>
    <t>1927 à 1936</t>
  </si>
  <si>
    <t>1928 à 1937</t>
  </si>
  <si>
    <t>1929 à 1938</t>
  </si>
  <si>
    <t>1930 à 1939</t>
  </si>
  <si>
    <t>1931 à 1940</t>
  </si>
  <si>
    <t>1932 à 1941</t>
  </si>
  <si>
    <t>1933 à 1942</t>
  </si>
  <si>
    <t>1934 à 1943</t>
  </si>
  <si>
    <t>1935 à 1944</t>
  </si>
  <si>
    <t>50 à 59 ans</t>
  </si>
  <si>
    <t>1916 à 1925</t>
  </si>
  <si>
    <t>1917 à 1926</t>
  </si>
  <si>
    <t>1918 à 1927</t>
  </si>
  <si>
    <t>1919 à 1928</t>
  </si>
  <si>
    <t>1920 à 1929</t>
  </si>
  <si>
    <t>1921 à 1930</t>
  </si>
  <si>
    <t>1922 à 1931</t>
  </si>
  <si>
    <t>1923 à 1932</t>
  </si>
  <si>
    <t>1924 à 1933</t>
  </si>
  <si>
    <t>1925 à 1934</t>
  </si>
  <si>
    <t>60 ans et plus</t>
  </si>
  <si>
    <t>avant 1915</t>
  </si>
  <si>
    <t>avant 1916</t>
  </si>
  <si>
    <t>avant 1917</t>
  </si>
  <si>
    <t>avant 1918</t>
  </si>
  <si>
    <t>avant 1919</t>
  </si>
  <si>
    <t>avant 1920</t>
  </si>
  <si>
    <t>avant 1921</t>
  </si>
  <si>
    <t>avant 1922</t>
  </si>
  <si>
    <t>avant 1923</t>
  </si>
  <si>
    <t>avant 1924</t>
  </si>
  <si>
    <t>avant 1925</t>
  </si>
  <si>
    <t>avant 1926</t>
  </si>
  <si>
    <t>avant 1927</t>
  </si>
  <si>
    <t>avant 1928</t>
  </si>
  <si>
    <t>avant 1929</t>
  </si>
  <si>
    <t>avant 1930</t>
  </si>
  <si>
    <t>avant 1931</t>
  </si>
  <si>
    <t>avant 1932</t>
  </si>
  <si>
    <t>avant 1933</t>
  </si>
  <si>
    <t>avant 1934</t>
  </si>
  <si>
    <t>avant 1935</t>
  </si>
  <si>
    <t>avant 1936</t>
  </si>
  <si>
    <t>avant 1937</t>
  </si>
  <si>
    <t>avant 1938</t>
  </si>
  <si>
    <t>avant 1939</t>
  </si>
  <si>
    <t>avant 1940</t>
  </si>
  <si>
    <t>avant 1941</t>
  </si>
  <si>
    <t>avant 1942</t>
  </si>
  <si>
    <t>avant 1943</t>
  </si>
  <si>
    <t>avant 1944</t>
  </si>
  <si>
    <t>avant 1945</t>
  </si>
  <si>
    <t>avant 1946</t>
  </si>
  <si>
    <t>avant 1947</t>
  </si>
  <si>
    <t>avant 1948</t>
  </si>
  <si>
    <t>avant 1949</t>
  </si>
  <si>
    <t>avant 1950</t>
  </si>
  <si>
    <t>avant 1951</t>
  </si>
  <si>
    <t>avant 1952</t>
  </si>
  <si>
    <t>avant 1953</t>
  </si>
  <si>
    <t>avant 1954</t>
  </si>
  <si>
    <t>avant 1955</t>
  </si>
  <si>
    <t>avant 1956</t>
  </si>
  <si>
    <t>avant 1957</t>
  </si>
  <si>
    <t>avant 1958</t>
  </si>
  <si>
    <t>avant 1959</t>
  </si>
  <si>
    <t>avant 1960</t>
  </si>
  <si>
    <t>avant 1961</t>
  </si>
  <si>
    <t>avant 1962</t>
  </si>
  <si>
    <t>en %</t>
  </si>
  <si>
    <t xml:space="preserve">Femmes </t>
  </si>
  <si>
    <t>Part des femmes parmi les chômeurs
(échelle de droite)</t>
  </si>
  <si>
    <t>Note : données de 1975 à 2024, corrigées pour les ruptures de série</t>
  </si>
  <si>
    <t>Champ : France, personnes de 15 ans ou plus, vivant en logement ordinaire</t>
  </si>
  <si>
    <t>Source : Enquête emploi en continu, séries longues sur le marché du travail</t>
  </si>
  <si>
    <t xml:space="preserve">Ensemble </t>
  </si>
  <si>
    <t>Aucun enfant</t>
  </si>
  <si>
    <t>3 enfants ou +</t>
  </si>
  <si>
    <t>niveaux 0-2</t>
  </si>
  <si>
    <t>niveaux 3 et 4</t>
  </si>
  <si>
    <t>niveaux 5-8</t>
  </si>
  <si>
    <t>2023</t>
  </si>
  <si>
    <t>Taux d'activité</t>
  </si>
  <si>
    <t>Taux de chômage</t>
  </si>
  <si>
    <t>Part du temps partiel dans l'emploi</t>
  </si>
  <si>
    <t>Pas en couple, sans enfant</t>
  </si>
  <si>
    <t>Nombre d'enfants</t>
  </si>
  <si>
    <t>Pas en couple, avec enfants</t>
  </si>
  <si>
    <t>Sans enfant</t>
  </si>
  <si>
    <t>Avec un enfant de moins de 3 ans</t>
  </si>
  <si>
    <t>ns</t>
  </si>
  <si>
    <t>Avec un enfant de 3 ans ou plus</t>
  </si>
  <si>
    <t>Avec deux enfants ou plus, dont au moins un de moins de 3 ans</t>
  </si>
  <si>
    <t>Avec deux enfants ou plus, tous âgés de 3 ans ou plus</t>
  </si>
  <si>
    <t>En couple, sans enfant</t>
  </si>
  <si>
    <t>En couple, avec enfants</t>
  </si>
  <si>
    <t>Avec deux enfants, dont au moins un de moins de 3 ans</t>
  </si>
  <si>
    <t>Avec deux enfants de 3 ans ou plus</t>
  </si>
  <si>
    <t>Avec trois enfants ou plus, dont au moins un de moins de 3 ans</t>
  </si>
  <si>
    <t>Avec trois enfants de 3 ans ou plus</t>
  </si>
  <si>
    <t>Source : Insee, enquête Emploi 2024.</t>
  </si>
  <si>
    <t>Avec enfants</t>
  </si>
  <si>
    <t>enfant de moins de 3 ans</t>
  </si>
  <si>
    <t>enfant de 3 ans ou plus</t>
  </si>
  <si>
    <t>dont au moins un de moins de 3 ans</t>
  </si>
  <si>
    <t>deux enfants de 3 ans ou plus</t>
  </si>
  <si>
    <t>trois enfants de 3 ans ou plus</t>
  </si>
  <si>
    <t>25-34 ans</t>
  </si>
  <si>
    <t>35-44 ans</t>
  </si>
  <si>
    <t>45-54 ans</t>
  </si>
  <si>
    <t>55-64 ans</t>
  </si>
  <si>
    <t>Aucun diplôme, brevet des collèges</t>
  </si>
  <si>
    <t>CAP, BEP ou équivalent</t>
  </si>
  <si>
    <t>Baccalauréat ou équivalent</t>
  </si>
  <si>
    <t>Non déterminé</t>
  </si>
  <si>
    <t>Bac+2</t>
  </si>
  <si>
    <t>Supérieur à Bac+2</t>
  </si>
  <si>
    <t>Lecture : en 2024, 37,0 % des hommes de 25 à 34 ans ont un diplôme supérieur à bac + 2.</t>
  </si>
  <si>
    <t>Champ : France, personnes vivant en logement ordinaire, de 25 à 64 ans.</t>
  </si>
  <si>
    <t>Source : Insee, enquête Emploi.</t>
  </si>
  <si>
    <t>Répartition</t>
  </si>
  <si>
    <t>Proportion d’inactives</t>
  </si>
  <si>
    <t>Aucun diplôme</t>
  </si>
  <si>
    <t>CEP</t>
  </si>
  <si>
    <t>Brevet</t>
  </si>
  <si>
    <t>CAP-BEP</t>
  </si>
  <si>
    <t>Bac</t>
  </si>
  <si>
    <t>Bac+3, BTS, DUT</t>
  </si>
  <si>
    <t>Bac+5</t>
  </si>
  <si>
    <t>1 Positionnement médian du niveau de diplôme. Les niveaux de diplôme ont augmenté entre 1968 et 2018. Les diplômes sont positionnés sur l’axe des abscisses en fonction de la fréquence de détention de ces derniers l’année considérée, synthétisée par leur positionnement médian, tel que défini dans [Picart, 2020]. Le niveau CEP est ainsi positionné de plus en plus à gauche sur l'axe des abscisses de 1968 à 2018 car de moins en moins de personnes disposent seulement du certificat d'études.</t>
  </si>
  <si>
    <t>Proportion d’inactifs</t>
  </si>
  <si>
    <t>Formations paramédicales et sociales</t>
  </si>
  <si>
    <t>Universités - Langues, lettres, sciences humaines</t>
  </si>
  <si>
    <t>Universités - Médecine, odontologie, pharmacie</t>
  </si>
  <si>
    <t>Universités - Droit, économie, AES</t>
  </si>
  <si>
    <t>Ensemble des universités</t>
  </si>
  <si>
    <t>Écoles de commerce, gestion et comptabilité</t>
  </si>
  <si>
    <t>Sections de techniciens supérieurs (STS) et assimilés</t>
  </si>
  <si>
    <t>Classes préparatoires aux grandes écoles (CGPE)</t>
  </si>
  <si>
    <t>Universités - Sciences, Staps</t>
  </si>
  <si>
    <t>Préparation au DUT</t>
  </si>
  <si>
    <t>Formations d'ingénieurs</t>
  </si>
  <si>
    <t>Revenu salarial</t>
  </si>
  <si>
    <t>Salaire des salariés à temps complet</t>
  </si>
  <si>
    <t>Salaire en EQTP</t>
  </si>
  <si>
    <t xml:space="preserve">Volume de travail annuel </t>
  </si>
  <si>
    <t>Revenu salarial (nouvelle série)</t>
  </si>
  <si>
    <t>Salaire en EQTP (nouvelle série)</t>
  </si>
  <si>
    <t>2012*</t>
  </si>
  <si>
    <t>Revenu salarial net
(en euros)</t>
  </si>
  <si>
    <t>Salaire net en EQTP
(en euros)</t>
  </si>
  <si>
    <t>Écart (en %)</t>
  </si>
  <si>
    <t>Un enfant</t>
  </si>
  <si>
    <t>Deux enfants</t>
  </si>
  <si>
    <t>Trois enfants ou plus</t>
  </si>
  <si>
    <t>Plus de 16 ans</t>
  </si>
  <si>
    <t>Volume de travail (en EQTP)</t>
  </si>
  <si>
    <t>Moins de 3 ans</t>
  </si>
  <si>
    <t>3 à 16 ans</t>
  </si>
  <si>
    <t>MILLESIME</t>
  </si>
  <si>
    <t>Taux de pauvreté (en %)</t>
  </si>
  <si>
    <t>Personnes seules</t>
  </si>
  <si>
    <t>Couples sans enfant</t>
  </si>
  <si>
    <t>Composition du ménage d'actifs</t>
  </si>
  <si>
    <t xml:space="preserve">Niveau de vie moyen
</t>
  </si>
  <si>
    <t>couple avec 1 enfant</t>
  </si>
  <si>
    <t>couple avec 2 enfants</t>
  </si>
  <si>
    <t>couple avec 3 enfants</t>
  </si>
  <si>
    <t>couple avec 4 enf ou +</t>
  </si>
  <si>
    <t>monoparentale 1 enfant</t>
  </si>
  <si>
    <t>monoparentale 2 enfants</t>
  </si>
  <si>
    <t>monoparentale 3 enfants</t>
  </si>
  <si>
    <t>monoparent 4 enf ou +</t>
  </si>
  <si>
    <t>En %</t>
  </si>
  <si>
    <t>ns*</t>
  </si>
  <si>
    <t xml:space="preserve">Lecture : en 2024, parmi les femmes âgées de 25 à 49 ans vivant en couple avec un seul enfant de moins de 3 ans, le taux d'activité est de 84,3 %, le taux de chômage est de 5,9 % et la part du temps partiel dans l'emploi est de 27,1 %. </t>
  </si>
  <si>
    <t>Champ : France y compris Mayotte, personnes âgées de 25 à 49 ans, vivant en logement ordinaire, ensemble (taux d'activité), actives (taux de chômage) ou en emploi (part du temps partiel).</t>
  </si>
  <si>
    <t>Niveau de vie avec loyers imputés nets des intérêts d'emprunts</t>
  </si>
  <si>
    <t>Niveau de vie</t>
  </si>
  <si>
    <t>Revenu disponible</t>
  </si>
  <si>
    <t>Ensemble des ménages</t>
  </si>
  <si>
    <t>Actifs</t>
  </si>
  <si>
    <t>Retraités</t>
  </si>
  <si>
    <t>ensemble</t>
  </si>
  <si>
    <t>effectifs (milliers)</t>
  </si>
  <si>
    <t>veuve (*)</t>
  </si>
  <si>
    <t>célibataire (*)</t>
  </si>
  <si>
    <t>divorcée ou séparée (*)</t>
  </si>
  <si>
    <t>ne vivant pas en couple</t>
  </si>
  <si>
    <t>vivant en couple</t>
  </si>
  <si>
    <t>Femmes retraitées</t>
  </si>
  <si>
    <t>veuf (*)</t>
  </si>
  <si>
    <t>divorcé ou séparé (*)</t>
  </si>
  <si>
    <t>Hommes retraités</t>
  </si>
  <si>
    <t>Ensemble des retraités</t>
  </si>
  <si>
    <t>en indice</t>
  </si>
  <si>
    <t xml:space="preserve">en euros </t>
  </si>
  <si>
    <t>Taux de pauvreté à 60%</t>
  </si>
  <si>
    <t>Niveau de vie moyen mensuel</t>
  </si>
  <si>
    <t>Situation conjugale de fait</t>
  </si>
  <si>
    <t>Sexe</t>
  </si>
  <si>
    <t>seul</t>
  </si>
  <si>
    <t xml:space="preserve">en couple </t>
  </si>
  <si>
    <t>patrimoine brut (moyenne)</t>
  </si>
  <si>
    <t>part dans la population totale</t>
  </si>
  <si>
    <t>configuration du ménage</t>
  </si>
  <si>
    <t>"F:\03 - Publications\01 - Rapports du COR\Droits familiaux et conjugaux\Documentation\Patrimoine\COR_configuration_familiale.xlsx"</t>
  </si>
  <si>
    <t>avec 4 enfants et +</t>
  </si>
  <si>
    <t>avec 3 enfants</t>
  </si>
  <si>
    <t>avec 2 enfants</t>
  </si>
  <si>
    <t>avec 1 enfant</t>
  </si>
  <si>
    <t>sans enfant</t>
  </si>
  <si>
    <t>Retraités vivant seuls</t>
  </si>
  <si>
    <t>Retraités vivant en couple</t>
  </si>
  <si>
    <t>tous retraités</t>
  </si>
  <si>
    <t>Décile</t>
  </si>
  <si>
    <t>Figure 2.2 – Part des femmes n’ayant jamais travaillé par tranche d’âge</t>
  </si>
  <si>
    <t>Figure 2.5 – Part de femmes inactives à différents âges selon leur année de naissance (en %)</t>
  </si>
  <si>
    <t>Figure 2.7 – Taux d’emploi par genre de la population âgée de 15 à 64 ans, depuis 1975 – En %</t>
  </si>
  <si>
    <t>Figure 2.8 – Taux d’emploi des adultes de 25 à 49 ans selon le genre, le nombre d’enfants et le niveau de diplôme en France en 2024 – En %</t>
  </si>
  <si>
    <t>Tableau 2.1 - Taux d'activité, taux de chômage et part de temps partiel des 25-49 ans, selon le genre et la situation familiale en 2024 – En %</t>
  </si>
  <si>
    <t>Figure 2.9 – Évolution de la part de temps partiel selon le genre – En %</t>
  </si>
  <si>
    <t>Figure 2.10 - Part de temps partiel des couples de 25-49 ans, selon le genre et 
le nombre d’enfant en 2024 – En %</t>
  </si>
  <si>
    <t>Figure 2.11 - Ecarts de rémunération nette moyenne femmes-hommes dans le secteur privé</t>
  </si>
  <si>
    <t>Figure 2.13 – Rémunération nette moyenne des femmes et des hommes en fonction de la situation familiale en 2022 – En %</t>
  </si>
  <si>
    <t>Figure 2.14 – Impact de la naissance du premier enfant sur le revenu salarial total et ses composantes</t>
  </si>
  <si>
    <r>
      <t xml:space="preserve">Figure 2.15 </t>
    </r>
    <r>
      <rPr>
        <sz val="12"/>
        <color theme="1"/>
        <rFont val="Times New Roman"/>
        <family val="1"/>
      </rPr>
      <t>-</t>
    </r>
    <r>
      <rPr>
        <b/>
        <sz val="12"/>
        <color theme="1"/>
        <rFont val="Times New Roman"/>
        <family val="1"/>
      </rPr>
      <t xml:space="preserve"> La dissociation du statut matrimonial légal, de la présence d’enfants et de la cohabitation de fait</t>
    </r>
  </si>
  <si>
    <t>Tableau 2.2 - Couples cohabitant selon le type d’union en 2022</t>
  </si>
  <si>
    <t>Figure 2.16 - Évolution du nombre annuel de mariages et de Pacs entre 1957 et 2024</t>
  </si>
  <si>
    <t>Figure 2.17 - Nombre de mariages déjà rompus suivant la durée et l’année du mariage</t>
  </si>
  <si>
    <t>Figure 2.18 - Répartition du statut marital légal par âge en 2020</t>
  </si>
  <si>
    <r>
      <t>Figure 2.19 - Part des veufs et veuves non remariés</t>
    </r>
    <r>
      <rPr>
        <sz val="12"/>
        <color theme="1"/>
        <rFont val="Times New Roman"/>
        <family val="1"/>
      </rPr>
      <t xml:space="preserve"> </t>
    </r>
    <r>
      <rPr>
        <b/>
        <sz val="12"/>
        <color theme="1"/>
        <rFont val="Times New Roman"/>
        <family val="1"/>
      </rPr>
      <t>dans la population des plus de 15 ans entre 2006 et 2022</t>
    </r>
  </si>
  <si>
    <t>Figure 2.20 - Évolution de l’indicateur conjoncturel de fécondité depuis 1901</t>
  </si>
  <si>
    <t>Figure 2.21 - Répartition des familles avec enfants, selon le nombre d’enfants de moins de 18 ans de 1975 à 2019</t>
  </si>
  <si>
    <t>Figure 2.22 - Âge moyen des femmes à la maternité en France, par génération</t>
  </si>
  <si>
    <t>Figure 2.23 - Nombre idéal d’enfants, nombre d’enfants souhaités selon l’âge et l’année, et descendance finale selon l’année de naissance des femmes</t>
  </si>
  <si>
    <t>Figure 2.12 - Part des femmes dans les différentes formations d'enseignement supérieur en 2020-2021</t>
  </si>
  <si>
    <t>Figure 2.24 - Niveau de vie individuel moyen relatif des retraités et des actifs en 2022 par rapport à l’ensemble de la population</t>
  </si>
  <si>
    <t>Figure 2.25 - Variations des niveaux de vie après le veuvage, entre 2011 et 2016</t>
  </si>
  <si>
    <t>Figure 2.28 - Part des enquêtés estimant que le fait d'avoir élevé des enfants doit conduire à des avantages au moment de la retraite, selon le genre (2023)</t>
  </si>
  <si>
    <t>Figure 2.29 - Part des enquêtés qui pensent que certains avantages doivent être accordés exclusivement aux parents de familles nombreuses, selon le nombre d’enfants (2023)</t>
  </si>
  <si>
    <t xml:space="preserve">Figure 2.30 - Part des soutiens à la pension de réversion selon le niveau de vie (2023) </t>
  </si>
  <si>
    <t>Figure 2.31 - Répartition des réponses concernant la situation financière des destinataires de la pension de réversion (2021)</t>
  </si>
  <si>
    <t>Sources : Insee, Saphir, recensements de la population de 1968 à 2018, exploitations complémentaires.</t>
  </si>
  <si>
    <t>Lecture : en 2022, 4,2 % des femmes âgées de 30 à 39 ans, n’ont jamais exercé d’activité professionnelle. Cette part était de 11 % en 1975.</t>
  </si>
  <si>
    <t>Note : les données présentent plusieurs ruptures de série (1982,1990, 2003, 2013, 2014, 2021).</t>
  </si>
  <si>
    <t>Source : Insee - enquête emploi.</t>
  </si>
  <si>
    <t>Part des actifs</t>
  </si>
  <si>
    <t>Part des inactifs</t>
  </si>
  <si>
    <t>Figure 2.3 - Diplôme le plus élevé obtenu selon l'âge et le sexe en 2024 - en %</t>
  </si>
  <si>
    <t>Figure 2.1 - Part de personnes inactives selon le genre depuis 1968</t>
  </si>
  <si>
    <t>Figure 2.4a - Part d'inactifs selon leur niveau de diplôme en 1968, 1990 et 2018 - En % FEMMES</t>
  </si>
  <si>
    <r>
      <t>Positionnement médian du niveau de diplôme</t>
    </r>
    <r>
      <rPr>
        <b/>
        <vertAlign val="superscript"/>
        <sz val="10"/>
        <color rgb="FF000000"/>
        <rFont val="Times New Roman"/>
        <family val="1"/>
      </rPr>
      <t>1</t>
    </r>
  </si>
  <si>
    <t>Lecture : les niveaux de diplôme ont augmenté entre 1968 et 2018. Les diplômes sont positionnés sur l’axe des abscisses en fonction de la fréquence de détention de ces derniers l’année considérée, synthétisée par leur positionnement médian. Le niveau CEP est ainsi positionné de plus en plus à gauche sur l'axe des abscisses de 1968 à 2018 car de moins en moins de personnes disposent seulement du certificat d'études. À ce niveau de diplôme, la proportion d'hommes inactifs est de 1,8 % en 1968 et de 13,7 % en 2018.</t>
  </si>
  <si>
    <t>Note : en 1968, il n’y avait pas de distinction au-delà du baccalauréat, tous les diplômés du supérieur sont regroupés.</t>
  </si>
  <si>
    <t>Champ : France métropolitaine en 1968, France hors Mayotte en 1990 et 2018, femmes et hommes de 20 à 59 ans en ménage ordinaire, ni étudiants, ni retraités.</t>
  </si>
  <si>
    <t>Figure 2.4b - Part d'inactifs selon leur niveau de diplôme en 1968, 1990 et 2018 - En % HOMMES</t>
  </si>
  <si>
    <t>Lecture : à 30 ans, 11,2 % des femmes sont inactives en 2018, contre 55,7 % en 1968.</t>
  </si>
  <si>
    <t>Note : la façon de différencier les retraités des autres inactifs a évolué au fil des questionnaires de recensements. En 1968, aucune personne ne pouvait être classée comme retraitée avant 53 ans. Pour les personnes de 50 ans ou plus, cela empêche la comparaison avec les recensements ultérieurs.</t>
  </si>
  <si>
    <t>Champ : France métropolitaine en 1968, France hors Mayotte en 1990 et 2018, femmes de 20 à 59 ans en ménage ordinaire, ni étudiantes, ni retraitées.</t>
  </si>
  <si>
    <t>Figure 2.6 - Taux de chômage par genre et part des femmes parmi les chômeurs, depuis 1975</t>
  </si>
  <si>
    <t xml:space="preserve">Lecture : en 2024, les femmes représentent 47,9 % des chômeurs. </t>
  </si>
  <si>
    <t>Champ : France hors Mayotte, personnes actives vivant en logement ordinaire.</t>
  </si>
  <si>
    <t>Sources : Insee, enquêtes Emploi, séries longues sur le marché du travail.</t>
  </si>
  <si>
    <t>Lecture : en 2024, 66,2 % des femmes de 15 à 64 ans sont en emploi.</t>
  </si>
  <si>
    <t xml:space="preserve">Champ : France hors Mayotte, personnes vivant en logement ordinaire, de 15 à 64 ans. </t>
  </si>
  <si>
    <t>Source : Insee, enquêtes Emploi, séries longues sur le marché du travail.</t>
  </si>
  <si>
    <t>Lecture : niveaux 0-2 : inférieur à l'enseignement primaire, enseignement primaire et premier cycle de l'enseignement secondaire ; niveaux 3 et 4 : deuxième cycle de l'enseignement secondaire et enseignement post-secondaire non-supérieur ; niveaux 5-8 : enseignement supérieur. En 2024, le taux d’emploi moyen des femmes âgées de 25 à 49 ans de niveaux 0-2 et ayant 3 enfants ou plus est de 36,5 %.</t>
  </si>
  <si>
    <t>Source : Eurostat, enquêtes sur les forces de travail.</t>
  </si>
  <si>
    <t>*ns : non significatif</t>
  </si>
  <si>
    <t xml:space="preserve">Note : données de 1975 à 2024, corrigées pour les ruptures de série. </t>
  </si>
  <si>
    <t>Champ : France hors Mayotte, personnes de 15 ans ou plus, vivant en logement ordinaire</t>
  </si>
  <si>
    <t>Source : Insee, enquête Emploi 2024, séries longues sur le marché du travail.</t>
  </si>
  <si>
    <t>Lecture : en 2024, parmi les personnes âgées de 25 à 49 ans vivant en couple avec un seul enfant de moins de 3 ans, la part du temps partiel dans l'emploi est de 27,1 % pour les femmes et de 6,4 % pour les hommes.</t>
  </si>
  <si>
    <t>Champ : France y compris Mayotte, personnes vivant en logement ordinaire, de 25 à 49 ans en couple et en emploi.</t>
  </si>
  <si>
    <t>Lecture : parmi les salariés travaillant principalement dans le secteur privé en 2023, les femmes gagnent en moyenne 22,2 % de moins en revenu salarial et 14,2 % de moins en équivalent temps plein (EQTP) que les hommes. Leur temps de travail annuel est inférieur de 9,3 % à celui des hommes.</t>
  </si>
  <si>
    <t xml:space="preserve">Champ : France métropolitaine de 1995 à 2001, France hors Mayotte à partir de 2002, salariés travaillant principalement dans le secteur privé hors apprentis et stagiaires, hors salariés agricoles et salariés des particuliers-employeurs. </t>
  </si>
  <si>
    <t>Sources : Insee, panel Tous salariés 2022 et base Tous salariés 2023.</t>
  </si>
  <si>
    <t>Lecture : en 2020-2021, 28,9 % des étudiants en formation d'ingénieurs sont des femmes.</t>
  </si>
  <si>
    <t>Champ : France.</t>
  </si>
  <si>
    <t>Sources : Mesri-Sies - Systèmes d'information SISE et Scolarité, enquêtes sur les établissements d'enseignement supérieur, enquêtes spécifiques aux ministères en charge de l’agriculture, de la santé et des affaires sociales et de la culture.</t>
  </si>
  <si>
    <t>Lecture : l’intersection des trois disques correspond à la situation quasi-unique du début des années 1960 : des couples mariés cohabitant avec des enfants.</t>
  </si>
  <si>
    <t>Note : la taille des sept zones n’est pas proportionnelle à leur fréquence dans la population.</t>
  </si>
  <si>
    <t>Source : SG-COR</t>
  </si>
  <si>
    <t xml:space="preserve">Lecture : en 2022, les femmes ayant un enfant de 3 ans ou moins gagnent en moyenne 32,0 % de moins en revenu salarial et 11,6 % de moins en salaire net en équivalent temps plein (EQTP) que les hommes ayant un enfant de 3 ans ou moins. Leur temps de travail annuel est inférieur de 23,1 % à celui des hommes. </t>
  </si>
  <si>
    <t xml:space="preserve">Champ : France hors Mayotte, salariés travaillant principalement dans le secteur privé hors apprentis et stagiaires, hors salariés agricoles et salariés des particuliers-employeurs. </t>
  </si>
  <si>
    <t>Source : Insee, panel Tous salariés 2022.</t>
  </si>
  <si>
    <t>En fonction du nombre d'enfants</t>
  </si>
  <si>
    <t>En fonction de l’âge du plus jeune enfant parmi les parents</t>
  </si>
  <si>
    <t>Lecture : 28,1 % des couples vivant ensemble dans le même logement ne sont pas mariés.</t>
  </si>
  <si>
    <t>Champ : France entière, population des ménages, personnes vivant en couple cohabitant.</t>
  </si>
  <si>
    <t>Source : Insee, RP2022 exploitation complémentaire, géographie au 01/01/2025.</t>
  </si>
  <si>
    <t>Lecture : en 2023, 242 000 mariages et 204 000 Pacs ont été enregistrés.</t>
  </si>
  <si>
    <t>Note : les séries présentent une légère rupture en 2007. À partir de cette année-là, il s'agit des Pacs domiciliés.</t>
  </si>
  <si>
    <t>Champ : France hors Mayotte jusqu'en 2013, France à partir de 2014.</t>
  </si>
  <si>
    <t>Sources : Insee, statistiques et estimations d'état civil, recensements et estimations de population pour les mariages et ministère de la Justice, Conseil supérieur du notariat, Insee pour les Pacs.</t>
  </si>
  <si>
    <r>
      <t>Ensemble 
des Pacs</t>
    </r>
    <r>
      <rPr>
        <b/>
        <vertAlign val="superscript"/>
        <sz val="10"/>
        <color rgb="FF000000"/>
        <rFont val="Times New Roman"/>
        <family val="1"/>
      </rPr>
      <t>1</t>
    </r>
  </si>
  <si>
    <r>
      <t>Pacs</t>
    </r>
    <r>
      <rPr>
        <b/>
        <vertAlign val="superscript"/>
        <sz val="10"/>
        <color rgb="FF000000"/>
        <rFont val="Times New Roman"/>
        <family val="1"/>
      </rPr>
      <t>1</t>
    </r>
    <r>
      <rPr>
        <b/>
        <sz val="10"/>
        <color rgb="FF000000"/>
        <rFont val="Times New Roman"/>
        <family val="1"/>
      </rPr>
      <t xml:space="preserve"> entre personnes de sexe différent</t>
    </r>
  </si>
  <si>
    <r>
      <t>Pacs</t>
    </r>
    <r>
      <rPr>
        <b/>
        <vertAlign val="superscript"/>
        <sz val="10"/>
        <color rgb="FF000000"/>
        <rFont val="Times New Roman"/>
        <family val="1"/>
      </rPr>
      <t>1</t>
    </r>
    <r>
      <rPr>
        <b/>
        <sz val="10"/>
        <color rgb="FF000000"/>
        <rFont val="Times New Roman"/>
        <family val="1"/>
      </rPr>
      <t xml:space="preserve"> entre personnes de même sexe</t>
    </r>
  </si>
  <si>
    <t>Proportion de mariages déjà rompus suivant la durée et l'année du mariage (en divorces pour 100 mariages)</t>
  </si>
  <si>
    <t>Lecture : pour 100 mariages célébrés en 1980, 33 ont été rompus avant 30 ans de mariage.</t>
  </si>
  <si>
    <t>Note : jusqu'en 2016, les divorces étaient des décisions de justice prononcées par un juge aux affaires familiales. À partir de 2017, suite à la loi n° 2016-1547 du 18 novembre 2016 de modernisation de la justice du XXIe siècle, les procédures de divorces peuvent également être enregistrées par un notaire. Celles-ci ne sont pas disponibles et donc l'ensemble des données sur les divorces n'est pas disponible depuis l’année 2016.</t>
  </si>
  <si>
    <t>Champ : France Métropolitaine.</t>
  </si>
  <si>
    <t>Sources : Insee, statistiques de l'état civil et ministère de la Justice, SDSE.</t>
  </si>
  <si>
    <t>POPULATION TOTALE PAR SEXE, ÂGE ET ÉTAT MATRIMONIAL AU 1ER JANVIER 2020</t>
  </si>
  <si>
    <t>Champ : France inclus Mayotte</t>
  </si>
  <si>
    <t>Source : Insee, estimations de population.</t>
  </si>
  <si>
    <t>Lecture : en 2020, à 60 ans, 63 % des hommes sont mariés, 20 % sont célibataires, 15 % sont divorcés et 2 % veufs. Ces pourcentages sont respectivement pour les femmes de 58 % mariées, 17 % célibataires, 18 % divorcées et 7 % sont veuves.</t>
  </si>
  <si>
    <r>
      <t>Champ : population des plus de 15 ans, au 1</t>
    </r>
    <r>
      <rPr>
        <i/>
        <vertAlign val="superscript"/>
        <sz val="10"/>
        <color theme="1"/>
        <rFont val="Times New Roman"/>
        <family val="1"/>
      </rPr>
      <t>er</t>
    </r>
    <r>
      <rPr>
        <i/>
        <sz val="10"/>
        <color theme="1"/>
        <rFont val="Times New Roman"/>
        <family val="1"/>
      </rPr>
      <t xml:space="preserve"> janvier de l’année considérée.</t>
    </r>
  </si>
  <si>
    <t>Source : Insee, estimations de population, IRSOCSd2021 de 2006 à 2020 et RP2022 exploitation principale, géographie au 01/01/2025 pour 2022.</t>
  </si>
  <si>
    <r>
      <t>2022</t>
    </r>
    <r>
      <rPr>
        <i/>
        <sz val="10"/>
        <color rgb="FF333333"/>
        <rFont val="Times New Roman"/>
        <family val="1"/>
      </rPr>
      <t>p</t>
    </r>
  </si>
  <si>
    <r>
      <t>2023</t>
    </r>
    <r>
      <rPr>
        <i/>
        <sz val="10"/>
        <color rgb="FF333333"/>
        <rFont val="Times New Roman"/>
        <family val="1"/>
      </rPr>
      <t>p</t>
    </r>
  </si>
  <si>
    <r>
      <t>2024</t>
    </r>
    <r>
      <rPr>
        <i/>
        <sz val="10"/>
        <color rgb="FF333333"/>
        <rFont val="Times New Roman"/>
        <family val="1"/>
      </rPr>
      <t>p</t>
    </r>
  </si>
  <si>
    <r>
      <t>p</t>
    </r>
    <r>
      <rPr>
        <sz val="10"/>
        <color rgb="FF333333"/>
        <rFont val="Times New Roman"/>
        <family val="1"/>
      </rPr>
      <t> </t>
    </r>
    <r>
      <rPr>
        <sz val="10"/>
        <rFont val="Times New Roman"/>
        <family val="1"/>
      </rPr>
      <t xml:space="preserve">: </t>
    </r>
    <r>
      <rPr>
        <i/>
        <sz val="10"/>
        <rFont val="Times New Roman"/>
        <family val="1"/>
      </rPr>
      <t>données provisoires.</t>
    </r>
  </si>
  <si>
    <t>Note : une famille est la partie d'un ménage comprenant au moins deux personnes et constituée, soit d'un couple vivant au sein du ménage, avec le cas échéant son ou ses enfant(s) ou beaux-enfants appartenant au même ménage, soit d'un adulte avec son ou ses enfant(s) appartenant au même ménage (famille monoparentale). Un ménage peut comprendre zéro, une ou plusieurs familles.</t>
  </si>
  <si>
    <t>Champ : France métropolitaine, population des ménages, familles avec au moins un enfant de 0 à 17 ans révolus.</t>
  </si>
  <si>
    <t>Source : Insee, Recensements de la population de 1975 et 1982, sondages au 1/20 -Recensement de la population de 1990 sondage au 1/4 - Recensements de la population de 1999 à 2019 : exploitations complémentaires.</t>
  </si>
  <si>
    <t>Lecture : l’âge moyen à la maternité pour la génération 1930 est de 27,5 ans ; il s’agit de l’âge calculé pour une génération fictive de femmes qui auraient à tous les âges la fécondité de l'année considérée.</t>
  </si>
  <si>
    <t xml:space="preserve">Note : la génération 1930 a eu 50 ans en 1980 et la génération 1985 aura 50 ans en 2035. </t>
  </si>
  <si>
    <t>Champ : France métropolitaine.</t>
  </si>
  <si>
    <t>Sources : Ined, "L’évolution démographique récente de la France 2024", Population, n°4-2024, Annexe 4.</t>
  </si>
  <si>
    <t>Lecture : en 2024, les femmes âgées de 18 à 24 ans souhaitent avoir 1,9 enfant en moyenne alors que leur nombre idéal d’enfants est de 2,4. L’estimation de leur descendance finale serait de 1,67 enfant.</t>
  </si>
  <si>
    <t>Champ : femmes de 18-45 ans (1998) ou 18-49 ans (2005 et 2024) résidant en France hexagonale.</t>
  </si>
  <si>
    <t>Sources : Ined, enquête Intentions de fécondité (1998) ; enquêtes Erfi 1 (2005) et 2 (2024). Projections : Insee et calcul des auteurs.</t>
  </si>
  <si>
    <t xml:space="preserve">(*) En 2022, le niveau de vie avec loyers imputés est estimé à partir des données EFRS 2021 par le SG-COR, en supposant que le poids des loyers imputés dans les niveaux de vie reste le même pour chaque statut d’activité. </t>
  </si>
  <si>
    <t>Lecture : en 2022, le niveau de vie par unité de consommation des retraités avec loyers imputés nets des intérêts d’emprunts est supérieur de 4,8 % à celui de l’ensemble de la population.</t>
  </si>
  <si>
    <t>Champ : ménages (pour le revenu disponible) ou personnes (pour le niveau de vie) vivant en France métropolitaine en logement ordinaire dans un ménage dont la personne de référence n'est pas étudiante et dont le revenu déclaré est positif ou nul.</t>
  </si>
  <si>
    <t>Sources : Insee, enquêtes Revenus fiscaux et sociaux 2022 et calculs SG-COR à partir de Insee ERFS2021 pour le niveau de vie yc loyers imputés.</t>
  </si>
  <si>
    <t xml:space="preserve">Lecture : en 2023, le niveau de vie moyen des veuves retraitées vivant seules était égal à 2 160 euros par mois et par unité de consommation, ce qui représentait 80 % du niveau de vie moyen de l'ensemble des retraités (hommes et femmes) vivant en couple ; leur taux de pauvreté était de 15,8 %. </t>
  </si>
  <si>
    <t xml:space="preserve">Note : le niveau de vie d’une personne désigne le revenu disponible par unité de consommation du ménage auquel appartient cette personne. Les loyers imputés aux propriétaires ne sont pas pris en compte ici. </t>
  </si>
  <si>
    <t xml:space="preserve">(*) L’état matrimonial détaillé n’étant pas renseigné pour tous les individus dans la nouvelle Enquête Emploi, la somme des effectifs des catégories n’est pas égale à la ligne « ensemble ». Les modalités « divorcé », « dépacsé » et « séparé » ont été regroupées pour correspondre à l’ancienne modalité « divorcé » (ainsi que les personnes mariées mais séparées de leur conjoint). Les modalités « marié », « pacsé » et « en concubinage » ont été regroupées dans "vivant en couple" pour correspondre à l’ancienne modalité « marié ». </t>
  </si>
  <si>
    <t xml:space="preserve">Champ : France métropolitaine, individus retraités vivant dans un ménage ordinaire dont le revenu déclaré est positif ou nul et dont la personne de référence n'est pas étudiante. La définition des retraités exclut les bénéficiaires des seules pensions d'invalidité. Les personnes âgées vivant en institution sont hors champ. </t>
  </si>
  <si>
    <t>Sources : Insee-DGFiP-Cnaf-Cnav-CCMSA, enquête Revenus fiscaux et sociaux 2023.</t>
  </si>
  <si>
    <t xml:space="preserve"> SOURCE : file:///\\Commun.cas.pm.gouv.fr\03 - Publications\01 - Rapports du COR\Droits familiaux et conjugaux\Documentation\Niveau de vie\Demande Insee\[2025-10-08 Niv vie pauv des retraités selon la situation conjugale ERFS 2023_réponseInsee.xls]</t>
  </si>
  <si>
    <t>Tableau 2.3 - Effectifs, niveau de vie moyen et taux de pauvreté des femmes et des hommes retraités selon les situations matrimoniales en 2023</t>
  </si>
  <si>
    <t>Lecture : dans près de 65 % des cas, le niveau de vie moyen des veuves retraitées du premier quartile de niveau de vie avant veuvage s’est amélioré alors qu’il s’est détérioré dans près de 23 % des cas.</t>
  </si>
  <si>
    <t xml:space="preserve">Note : Les « gagnants » sont ceux dont le niveau de vie augmente de plus de 2,5 % lorsqu'ils entrent dans le veuvage et les « perdants » ceux dont le niveau de vie diminue de plus de 2,5 %. Les personnes « sans changement » sont celles dont le niveau de vie varie entre - 2,5 % et + 2,5 %. </t>
  </si>
  <si>
    <t>Champ : retraités âgés de 55 ans et plus devenus veuves et veufs entre 2011 and 2016 en France, échantillon démographique permanent 2019.</t>
  </si>
  <si>
    <t>Source : Léa Cimelli, Are the widowed too much insured ? Survivor’s pensions and living standards upon widowhood in France, 2023. hal-04314515.</t>
  </si>
  <si>
    <t>Lecture : la médiane du ratio de retraite des hommes après le veuvage est comprise entre 110 % et 120 % pour tous les déciles de retraite personnelle, sauf pour les déciles D7 (108 %) et D10 (125 %).</t>
  </si>
  <si>
    <t xml:space="preserve">Note : le « ratio de retraite » rapporte la retraite (y compris réversion) moyenne en cas de décès du conjoint et la retraite moyenne des couples mariés en début de période de retraite, rapportée au nombre d’unité de consommation. La référence à 100 % correspond au maintien du niveau de vie. </t>
  </si>
  <si>
    <t>Champ : Personnes en couple marié en début de période retraite en 2020 et dont le statut conjugal déclaré au fisc pour l’année est observé dans l’EDP.</t>
  </si>
  <si>
    <t>Sources : appariement de l’EIR et de l’EDP, DREES et Insee. Calculs : IPP et Ined. Aubert P., Bonnet C., Règles de réversion : effectivité et implications, Synthèse des principaux enseignements</t>
  </si>
  <si>
    <t>Figure 2.27 - Niveau de vie moyen et taux de pauvreté des ménages actifs 
selon le nombre d’enfants en 2023</t>
  </si>
  <si>
    <t>Lecture : En 2023, le niveau de vie mensuel moyen des couples actifs ayant deux enfants s'élève à 31 920 € et leur taux de pauvreté est de 7,2 %. Pour les couples ayant trois enfants, le niveau de vie est de 27 970 € et leur taux de pauvreté est de 13,9 %.</t>
  </si>
  <si>
    <t>Champ : France métropolitaine, personnes vivant dans un logement ordinaire, dans un ménage dont le revenu déclaré est positif ou nul et dont la personne de référence n'est pas étudiante.</t>
  </si>
  <si>
    <t>Sources : Insee-DGFiP-Cnaf-Cnav-CCMSA, enquêtes Revenus fiscaux et sociaux 2023.</t>
  </si>
  <si>
    <t>Lecture : les retraités vivant seuls ont un patrimoine brut moyen de 229 900 euros en 2021.</t>
  </si>
  <si>
    <t>Champ : France métropolitaine, personnes vivant dans un logement ordinaire dont le revenu déclaré est positif ou nul et dont la personne de référence n'est pas étudiante.</t>
  </si>
  <si>
    <t>Source : Insee, enquête Revenus fiscaux et sociaux (ERFS) 2021</t>
  </si>
  <si>
    <r>
      <t xml:space="preserve">Tableau 2.4 </t>
    </r>
    <r>
      <rPr>
        <b/>
        <sz val="14"/>
        <color rgb="FF000000"/>
        <rFont val="Times New Roman"/>
        <family val="1"/>
      </rPr>
      <t xml:space="preserve">- </t>
    </r>
    <r>
      <rPr>
        <b/>
        <sz val="12"/>
        <color rgb="FF000000"/>
        <rFont val="Times New Roman"/>
        <family val="1"/>
      </rPr>
      <t>Patrimoine des ménages retraités selon la configuration du ménage, 2021</t>
    </r>
  </si>
  <si>
    <r>
      <t xml:space="preserve">Tableau 2.5 - </t>
    </r>
    <r>
      <rPr>
        <b/>
        <sz val="12"/>
        <color rgb="FF000000"/>
        <rFont val="Times New Roman"/>
        <family val="1"/>
      </rPr>
      <t>Évolution du patrimoine en fonction de la descendance finale en 2021</t>
    </r>
  </si>
  <si>
    <t>Note : est regardée ici la descendance finale des membres du ménage dans lequel vit le retraité, c’est-à-dire au nombre d’enfants qu’ils ont eus, et non au nombre d’enfants à charge.</t>
  </si>
  <si>
    <t xml:space="preserve">Note : répartition selon le genre des réponses à la question « Pensez-vous que le fait d'avoir élevé des enfants doit conduire à des avantages au moment de la retraite ? » </t>
  </si>
  <si>
    <t xml:space="preserve">Champ : personnes âgées de 18 ans ou plus résidant en France métropolitaine, vivant dans un ménage ordinaire. </t>
  </si>
  <si>
    <t>Source : Baromètre d’opinion de la Drees 2023.</t>
  </si>
  <si>
    <t>'RE08. Pensez-vous que certains des avantages liés au fait d’avoir élevé des enfants doivent être réservés aux parents de famille nombreuse (au moins 3 enfants)?</t>
  </si>
  <si>
    <t xml:space="preserve">Note : réponse à la question « Pensez-vous que certains des avantages liés au fait d’avoir élevé des enfants doivent être réservés aux parents de famille nombreuse (au moins 3 enfants) ? ». </t>
  </si>
  <si>
    <t>Champ : personnes âgées de 18 ans ou plus résidant en France métropolitaine, vivant dans un ménage ordinaire.</t>
  </si>
  <si>
    <t>Source : Baromètre d’opinion de la Drees 2023.</t>
  </si>
  <si>
    <t>RE18. Lors du décès d’une personne, son conjoint peut bénéficier d’une pension de réversion, c’est-à-dire d’une partie de la pension du conjoint décédé. Selon vous, l’objectif principal de cette pension devrait être d’apporter une aide :</t>
  </si>
  <si>
    <t>'RE18. Lors du décès d’une personne, son conjoint peut bénéficier d’une pension de réversion, c’est-à-dire d’une partie de la pension du conjoint décédé. Selon vous, l’objectif principal de cette pension devrait être d’apporter une aide :</t>
  </si>
  <si>
    <t xml:space="preserve">Note : part, selon le niveau de vie, des personnes ayant répondu « aux veufs et veuves qui ont des ressources faibles ou moyennes » à la question « Lors du décès d’une personne, son conjoint peut bénéficier d’une pension de réversion, c’est-à-dire d’une partie de la pension du conjoint décédé. Selon vous, l’objectif principal de cette pension devrait être d’apporter une aide ? » </t>
  </si>
  <si>
    <t>Note : part des réponses à la question « Lors du décès d’une personne, son conjoint peut bénéficier d’une pension de réversion, c’est-à-dire d’une partie de la pension du conjoint décédé. Selon vous, l’objectif principal de cette pension devrait être d’apporter une aide ? »</t>
  </si>
  <si>
    <t>Source : Baromètre d’opinion de la Drees 2021.</t>
  </si>
  <si>
    <t>Figure 2.26 - Ratio médian entre la pension totale (y compris réversion potentielle) du conjoint survivant et la somme des pensions du couple avant décès (rapportée au nombre d'UC)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</si>
</sst>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 _€_-;\-* #,##0.00\ _€_-;_-* &quot;-&quot;??\ _€_-;_-@_-"/>
    <numFmt numFmtId="165" formatCode="0.0%"/>
    <numFmt numFmtId="166" formatCode="#,##0\ _€"/>
    <numFmt numFmtId="167" formatCode="#,##0&quot; &quot;"/>
    <numFmt numFmtId="168" formatCode="0.0&quot; &quot;"/>
    <numFmt numFmtId="169" formatCode="\+\ #,##0.0;\-\ #,##0.0;#,##0.0"/>
    <numFmt numFmtId="170" formatCode="\+\ #,##0;\-\ #,##0;0"/>
    <numFmt numFmtId="171" formatCode="#,##0.0"/>
    <numFmt numFmtId="172" formatCode="_-* #,##0_-;\-* #,##0_-;_-* &quot;-&quot;??_-;_-@_-"/>
    <numFmt numFmtId="173" formatCode="0.0"/>
    <numFmt numFmtId="174" formatCode="0.000"/>
    <numFmt numFmtId="175" formatCode="#,##0.0\ _€"/>
    <numFmt numFmtId="176" formatCode="_-* #,##0.0\ _€_-;\-* #,##0.0\ _€_-;_-* \-?\ _€_-;_-@_-"/>
    <numFmt numFmtId="177" formatCode="_-* #,##0.0\ _€_-;\-* #,##0.0\ _€_-;_-* &quot;-&quot;?\ _€_-;_-@_-"/>
    <numFmt numFmtId="178" formatCode="#,##0.##########"/>
    <numFmt numFmtId="179" formatCode="_-* #,##0.00,_€_-;\-* #,##0.00,_€_-;_-* \-??\ _€_-;_-@_-"/>
    <numFmt numFmtId="180" formatCode="#,##0\ &quot;€&quot;"/>
    <numFmt numFmtId="181" formatCode="##0&quot;%&quot;"/>
    <numFmt numFmtId="182" formatCode="####"/>
    <numFmt numFmtId="183" formatCode="###\ ###\ ###"/>
  </numFmts>
  <fonts count="112">
    <font>
      <sz val="11"/>
      <color theme="1"/>
      <name val="Aptos Narrow"/>
      <family val="2"/>
      <scheme val="minor"/>
    </font>
    <font>
      <sz val="11"/>
      <color theme="1"/>
      <name val="Aptos Narrow"/>
      <family val="2"/>
      <scheme val="minor"/>
    </font>
    <font>
      <b/>
      <sz val="14"/>
      <color theme="1"/>
      <name val="Times New Roman"/>
      <family val="1"/>
    </font>
    <font>
      <b/>
      <sz val="12"/>
      <color rgb="FF002060"/>
      <name val="Times New Roman"/>
      <family val="1"/>
    </font>
    <font>
      <b/>
      <sz val="11"/>
      <color theme="1"/>
      <name val="Calibri"/>
      <family val="2"/>
    </font>
    <font>
      <sz val="10"/>
      <name val="MS Sans Serif"/>
      <family val="2"/>
    </font>
    <font>
      <sz val="11"/>
      <color rgb="FF000000"/>
      <name val="Arial"/>
      <family val="2"/>
    </font>
    <font>
      <b/>
      <sz val="14"/>
      <color rgb="FF000000"/>
      <name val="Arial"/>
      <family val="2"/>
    </font>
    <font>
      <u/>
      <sz val="11"/>
      <color theme="10"/>
      <name val="Aptos Narrow"/>
      <family val="2"/>
      <scheme val="minor"/>
    </font>
    <font>
      <b/>
      <sz val="10"/>
      <color rgb="FF000000"/>
      <name val="Arial"/>
      <family val="2"/>
    </font>
    <font>
      <b/>
      <sz val="10"/>
      <color theme="1"/>
      <name val="Arial"/>
      <family val="2"/>
    </font>
    <font>
      <i/>
      <sz val="11"/>
      <color rgb="FF000000"/>
      <name val="Arial"/>
      <family val="2"/>
    </font>
    <font>
      <b/>
      <sz val="11"/>
      <color rgb="FF000000"/>
      <name val="Arial"/>
      <family val="2"/>
    </font>
    <font>
      <b/>
      <sz val="11"/>
      <name val="Times New Roman"/>
      <family val="1"/>
    </font>
    <font>
      <b/>
      <sz val="11"/>
      <color theme="0"/>
      <name val="Times New Roman"/>
      <family val="1"/>
    </font>
    <font>
      <sz val="11"/>
      <color theme="0"/>
      <name val="Times New Roman"/>
      <family val="1"/>
    </font>
    <font>
      <i/>
      <sz val="11"/>
      <color theme="0"/>
      <name val="Times New Roman"/>
      <family val="1"/>
    </font>
    <font>
      <b/>
      <sz val="12"/>
      <color theme="1"/>
      <name val="Times New Roman"/>
      <family val="1"/>
    </font>
    <font>
      <sz val="10"/>
      <color rgb="FF000000"/>
      <name val="Arial"/>
      <family val="2"/>
    </font>
    <font>
      <sz val="10"/>
      <name val="Arial"/>
      <family val="2"/>
    </font>
    <font>
      <sz val="10"/>
      <color theme="1"/>
      <name val="Arial"/>
      <family val="2"/>
    </font>
    <font>
      <b/>
      <sz val="10"/>
      <name val="Arial"/>
      <family val="2"/>
    </font>
    <font>
      <sz val="11"/>
      <color theme="1"/>
      <name val="Arial"/>
      <family val="2"/>
    </font>
    <font>
      <sz val="14"/>
      <color rgb="FFFF0000"/>
      <name val="Arial"/>
      <family val="2"/>
    </font>
    <font>
      <sz val="16"/>
      <color rgb="FFFF0000"/>
      <name val="Aptos Narrow"/>
      <family val="2"/>
      <scheme val="minor"/>
    </font>
    <font>
      <u/>
      <sz val="11"/>
      <color rgb="FF7030A0"/>
      <name val="Aptos Narrow"/>
      <family val="2"/>
      <scheme val="minor"/>
    </font>
    <font>
      <b/>
      <sz val="16"/>
      <color rgb="FF7030A0"/>
      <name val="Aptos Narrow"/>
      <scheme val="minor"/>
    </font>
    <font>
      <sz val="12"/>
      <color theme="1"/>
      <name val="Times New Roman"/>
      <family val="1"/>
    </font>
    <font>
      <sz val="11"/>
      <color theme="1"/>
      <name val="Times New Roman"/>
      <family val="2"/>
    </font>
    <font>
      <sz val="11"/>
      <color theme="8" tint="0.39997558519241921"/>
      <name val="Times New Roman"/>
      <family val="2"/>
    </font>
    <font>
      <b/>
      <sz val="11"/>
      <color theme="1"/>
      <name val="Aptos Narrow"/>
      <scheme val="minor"/>
    </font>
    <font>
      <i/>
      <sz val="11"/>
      <color theme="1"/>
      <name val="Times New Roman"/>
      <family val="1"/>
    </font>
    <font>
      <b/>
      <sz val="11"/>
      <color rgb="FFFF0000"/>
      <name val="Aptos Narrow"/>
      <scheme val="minor"/>
    </font>
    <font>
      <i/>
      <sz val="10"/>
      <color rgb="FF000000"/>
      <name val="Arial"/>
      <family val="2"/>
    </font>
    <font>
      <b/>
      <sz val="12"/>
      <color rgb="FF7030A0"/>
      <name val="Arial"/>
      <family val="2"/>
    </font>
    <font>
      <sz val="10"/>
      <color rgb="FF7030A0"/>
      <name val="Arial"/>
      <family val="2"/>
    </font>
    <font>
      <i/>
      <sz val="10"/>
      <name val="Arial"/>
      <family val="2"/>
    </font>
    <font>
      <sz val="12"/>
      <color rgb="FF7030A0"/>
      <name val="Arial"/>
      <family val="2"/>
    </font>
    <font>
      <sz val="14"/>
      <color rgb="FF595959"/>
      <name val="Aptos Narrow"/>
      <scheme val="minor"/>
    </font>
    <font>
      <b/>
      <sz val="8"/>
      <name val="Arial"/>
      <family val="2"/>
    </font>
    <font>
      <sz val="8"/>
      <name val="Arial"/>
      <family val="2"/>
    </font>
    <font>
      <i/>
      <sz val="11"/>
      <color theme="1"/>
      <name val="Aptos Narrow"/>
      <scheme val="minor"/>
    </font>
    <font>
      <b/>
      <sz val="14"/>
      <color rgb="FF7030A0"/>
      <name val="Aptos Narrow"/>
      <scheme val="minor"/>
    </font>
    <font>
      <sz val="11"/>
      <color rgb="FF000000"/>
      <name val="Calibri"/>
      <family val="2"/>
    </font>
    <font>
      <sz val="10"/>
      <name val="Arial"/>
      <family val="2"/>
    </font>
    <font>
      <sz val="11"/>
      <color indexed="8"/>
      <name val="Aptos Narrow"/>
      <family val="2"/>
      <scheme val="minor"/>
    </font>
    <font>
      <sz val="9"/>
      <name val="Arial"/>
      <family val="2"/>
    </font>
    <font>
      <b/>
      <sz val="9"/>
      <name val="Arial"/>
      <family val="2"/>
    </font>
    <font>
      <b/>
      <sz val="10"/>
      <color indexed="8"/>
      <name val="Arial"/>
      <family val="2"/>
    </font>
    <font>
      <sz val="10"/>
      <color rgb="FFFF0000"/>
      <name val="Arial"/>
      <family val="2"/>
    </font>
    <font>
      <sz val="10"/>
      <name val="Arial"/>
      <family val="2"/>
      <charset val="1"/>
    </font>
    <font>
      <sz val="10"/>
      <name val="Times New Roman"/>
      <family val="1"/>
    </font>
    <font>
      <b/>
      <sz val="10"/>
      <name val="Times New Roman"/>
      <family val="1"/>
    </font>
    <font>
      <sz val="11"/>
      <color indexed="8"/>
      <name val="Calibri"/>
      <family val="2"/>
      <charset val="1"/>
    </font>
    <font>
      <sz val="11"/>
      <color theme="1"/>
      <name val="Times New Roman"/>
      <family val="1"/>
    </font>
    <font>
      <sz val="8"/>
      <color rgb="FFFF0000"/>
      <name val="Arial"/>
      <family val="2"/>
    </font>
    <font>
      <i/>
      <sz val="10"/>
      <color theme="1"/>
      <name val="Times New Roman"/>
      <family val="1"/>
    </font>
    <font>
      <sz val="10"/>
      <color rgb="FF000000"/>
      <name val="Times New Roman"/>
      <family val="1"/>
    </font>
    <font>
      <sz val="11"/>
      <color rgb="FFFF0000"/>
      <name val="Aptos Narrow"/>
      <family val="2"/>
      <scheme val="minor"/>
    </font>
    <font>
      <b/>
      <sz val="11"/>
      <color theme="1"/>
      <name val="Aptos Narrow"/>
      <family val="2"/>
      <scheme val="minor"/>
    </font>
    <font>
      <sz val="11"/>
      <color indexed="8"/>
      <name val="Calibri"/>
      <family val="2"/>
    </font>
    <font>
      <b/>
      <sz val="11"/>
      <color theme="1"/>
      <name val="Times New Roman"/>
      <family val="1"/>
    </font>
    <font>
      <b/>
      <i/>
      <sz val="11"/>
      <color rgb="FF000000"/>
      <name val="Arial"/>
      <family val="2"/>
    </font>
    <font>
      <b/>
      <sz val="14"/>
      <color theme="8" tint="-0.249977111117893"/>
      <name val="Aptos Narrow"/>
      <scheme val="minor"/>
    </font>
    <font>
      <b/>
      <u/>
      <sz val="14"/>
      <color theme="8" tint="-0.249977111117893"/>
      <name val="Aptos Narrow"/>
      <scheme val="minor"/>
    </font>
    <font>
      <b/>
      <sz val="14"/>
      <color rgb="FF000000"/>
      <name val="Times New Roman"/>
      <family val="1"/>
    </font>
    <font>
      <sz val="11"/>
      <color theme="1"/>
      <name val="Aptos Narrow"/>
      <scheme val="minor"/>
    </font>
    <font>
      <sz val="10"/>
      <name val="Arial"/>
      <family val="2"/>
    </font>
    <font>
      <b/>
      <sz val="14"/>
      <color theme="5" tint="-0.24994659260841701"/>
      <name val="Aptos Narrow"/>
      <family val="2"/>
      <scheme val="minor"/>
    </font>
    <font>
      <b/>
      <sz val="10"/>
      <name val="Aptos Narrow"/>
      <family val="2"/>
      <scheme val="minor"/>
    </font>
    <font>
      <i/>
      <sz val="12"/>
      <color rgb="FF800000"/>
      <name val="Aptos Narrow"/>
      <family val="2"/>
      <scheme val="minor"/>
    </font>
    <font>
      <sz val="10"/>
      <name val="Aptos Narrow"/>
      <family val="2"/>
      <scheme val="minor"/>
    </font>
    <font>
      <sz val="11"/>
      <name val="Aptos Narrow"/>
      <family val="2"/>
      <scheme val="minor"/>
    </font>
    <font>
      <sz val="11"/>
      <color rgb="FF000000"/>
      <name val="Aptos Narrow"/>
      <family val="2"/>
      <scheme val="minor"/>
    </font>
    <font>
      <b/>
      <i/>
      <sz val="11"/>
      <color rgb="FF000000"/>
      <name val="Aptos Narrow"/>
      <family val="2"/>
      <scheme val="minor"/>
    </font>
    <font>
      <u/>
      <sz val="10"/>
      <color indexed="12"/>
      <name val="Arial"/>
      <family val="2"/>
    </font>
    <font>
      <b/>
      <sz val="11"/>
      <color theme="5" tint="-0.24994659260841701"/>
      <name val="Aptos Narrow"/>
      <family val="2"/>
      <scheme val="minor"/>
    </font>
    <font>
      <i/>
      <sz val="10"/>
      <color indexed="63"/>
      <name val="Aptos Narrow"/>
      <family val="2"/>
      <scheme val="minor"/>
    </font>
    <font>
      <sz val="10"/>
      <color indexed="23"/>
      <name val="Aptos Narrow"/>
      <family val="2"/>
      <scheme val="minor"/>
    </font>
    <font>
      <b/>
      <sz val="10"/>
      <color indexed="63"/>
      <name val="Aptos Narrow"/>
      <family val="2"/>
      <scheme val="minor"/>
    </font>
    <font>
      <i/>
      <sz val="10"/>
      <name val="Aptos Narrow"/>
      <family val="2"/>
      <scheme val="minor"/>
    </font>
    <font>
      <sz val="10"/>
      <color indexed="63"/>
      <name val="Aptos Narrow"/>
      <family val="2"/>
      <scheme val="minor"/>
    </font>
    <font>
      <sz val="10"/>
      <color indexed="12"/>
      <name val="Aptos Narrow"/>
      <family val="2"/>
      <scheme val="minor"/>
    </font>
    <font>
      <sz val="9"/>
      <color rgb="FF374151"/>
      <name val="Arial"/>
      <family val="2"/>
    </font>
    <font>
      <b/>
      <sz val="14"/>
      <color rgb="FF002060"/>
      <name val="Times New Roman"/>
      <family val="1"/>
    </font>
    <font>
      <u/>
      <sz val="11"/>
      <color theme="10"/>
      <name val="Calibri"/>
      <family val="2"/>
    </font>
    <font>
      <u/>
      <sz val="10"/>
      <color theme="10"/>
      <name val="Aptos Narrow"/>
      <family val="2"/>
      <scheme val="minor"/>
    </font>
    <font>
      <b/>
      <sz val="10"/>
      <color theme="1"/>
      <name val="Times New Roman"/>
      <family val="1"/>
    </font>
    <font>
      <sz val="10"/>
      <color theme="1"/>
      <name val="Times New Roman"/>
      <family val="1"/>
    </font>
    <font>
      <i/>
      <sz val="10"/>
      <color rgb="FF000000"/>
      <name val="Times New Roman"/>
      <family val="1"/>
    </font>
    <font>
      <b/>
      <sz val="10"/>
      <color rgb="FF000000"/>
      <name val="Times New Roman"/>
      <family val="1"/>
    </font>
    <font>
      <b/>
      <vertAlign val="superscript"/>
      <sz val="10"/>
      <color rgb="FF000000"/>
      <name val="Times New Roman"/>
      <family val="1"/>
    </font>
    <font>
      <i/>
      <sz val="10"/>
      <color indexed="8"/>
      <name val="Times New Roman"/>
      <family val="1"/>
    </font>
    <font>
      <b/>
      <i/>
      <sz val="10"/>
      <color indexed="12"/>
      <name val="Times New Roman"/>
      <family val="1"/>
    </font>
    <font>
      <b/>
      <sz val="10"/>
      <color indexed="9"/>
      <name val="Times New Roman"/>
      <family val="1"/>
    </font>
    <font>
      <b/>
      <sz val="14"/>
      <color rgb="FFFF0000"/>
      <name val="Arial"/>
      <family val="2"/>
    </font>
    <font>
      <b/>
      <u/>
      <sz val="14"/>
      <color rgb="FFFF0000"/>
      <name val="Aptos Narrow"/>
      <family val="2"/>
      <scheme val="minor"/>
    </font>
    <font>
      <sz val="11"/>
      <color rgb="FFFF0000"/>
      <name val="Arial"/>
      <family val="2"/>
    </font>
    <font>
      <b/>
      <u/>
      <sz val="14"/>
      <color rgb="FFFF0000"/>
      <name val="Aptos Narrow"/>
      <scheme val="minor"/>
    </font>
    <font>
      <i/>
      <sz val="10"/>
      <name val="Times New Roman"/>
      <family val="1"/>
    </font>
    <font>
      <u/>
      <sz val="16"/>
      <color rgb="FFFF0000"/>
      <name val="Aptos Narrow"/>
      <family val="2"/>
      <scheme val="minor"/>
    </font>
    <font>
      <b/>
      <sz val="10"/>
      <name val="Times New Roman"/>
      <family val="2"/>
    </font>
    <font>
      <sz val="10"/>
      <name val="Times New Roman"/>
      <family val="2"/>
    </font>
    <font>
      <i/>
      <vertAlign val="superscript"/>
      <sz val="10"/>
      <color theme="1"/>
      <name val="Times New Roman"/>
      <family val="1"/>
    </font>
    <font>
      <b/>
      <sz val="10"/>
      <color rgb="FF333333"/>
      <name val="Times New Roman"/>
      <family val="1"/>
    </font>
    <font>
      <sz val="10"/>
      <color rgb="FF333333"/>
      <name val="Times New Roman"/>
      <family val="1"/>
    </font>
    <font>
      <i/>
      <sz val="10"/>
      <color rgb="FF333333"/>
      <name val="Times New Roman"/>
      <family val="1"/>
    </font>
    <font>
      <b/>
      <sz val="10"/>
      <color indexed="10"/>
      <name val="Times New Roman"/>
      <family val="1"/>
    </font>
    <font>
      <b/>
      <i/>
      <sz val="10"/>
      <color theme="1"/>
      <name val="Times New Roman"/>
      <family val="1"/>
    </font>
    <font>
      <b/>
      <sz val="10"/>
      <color theme="5"/>
      <name val="Times New Roman"/>
      <family val="1"/>
    </font>
    <font>
      <b/>
      <sz val="12"/>
      <color rgb="FF000000"/>
      <name val="Times New Roman"/>
      <family val="1"/>
    </font>
    <font>
      <i/>
      <sz val="10"/>
      <color rgb="FF800000"/>
      <name val="Times New Roman"/>
      <family val="1"/>
    </font>
  </fonts>
  <fills count="10">
    <fill>
      <patternFill patternType="none"/>
    </fill>
    <fill>
      <patternFill patternType="gray125"/>
    </fill>
    <fill>
      <patternFill patternType="solid">
        <fgColor theme="3"/>
        <bgColor indexed="64"/>
      </patternFill>
    </fill>
    <fill>
      <patternFill patternType="solid">
        <fgColor rgb="FFD9B3FF"/>
        <bgColor indexed="64"/>
      </patternFill>
    </fill>
    <fill>
      <patternFill patternType="solid">
        <fgColor rgb="FFEEDDFF"/>
        <bgColor indexed="64"/>
      </patternFill>
    </fill>
    <fill>
      <patternFill patternType="solid">
        <fgColor rgb="FFFFFFFF"/>
        <bgColor rgb="FFFFFFCC"/>
      </patternFill>
    </fill>
    <fill>
      <patternFill patternType="solid">
        <fgColor theme="8" tint="0.79998168889431442"/>
        <bgColor indexed="64"/>
      </patternFill>
    </fill>
    <fill>
      <patternFill patternType="solid">
        <fgColor theme="0"/>
        <bgColor indexed="64"/>
      </patternFill>
    </fill>
    <fill>
      <patternFill patternType="solid">
        <fgColor rgb="FFFFFFFF"/>
        <bgColor indexed="64"/>
      </patternFill>
    </fill>
    <fill>
      <patternFill patternType="solid">
        <fgColor theme="3" tint="0.89999084444715716"/>
        <bgColor indexed="64"/>
      </patternFill>
    </fill>
  </fills>
  <borders count="136">
    <border>
      <left/>
      <right/>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medium">
        <color auto="1"/>
      </left>
      <right style="medium">
        <color auto="1"/>
      </right>
      <top style="medium">
        <color auto="1"/>
      </top>
      <bottom/>
      <diagonal/>
    </border>
    <border>
      <left style="medium">
        <color indexed="64"/>
      </left>
      <right style="thin">
        <color auto="1"/>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theme="0"/>
      </left>
      <right style="medium">
        <color auto="1"/>
      </right>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theme="0"/>
      </right>
      <top/>
      <bottom style="medium">
        <color indexed="64"/>
      </bottom>
      <diagonal/>
    </border>
    <border>
      <left style="medium">
        <color auto="1"/>
      </left>
      <right style="medium">
        <color theme="0"/>
      </right>
      <top/>
      <bottom style="medium">
        <color indexed="64"/>
      </bottom>
      <diagonal/>
    </border>
    <border>
      <left style="medium">
        <color theme="0"/>
      </left>
      <right style="medium">
        <color auto="1"/>
      </right>
      <top style="medium">
        <color auto="1"/>
      </top>
      <bottom/>
      <diagonal/>
    </border>
    <border>
      <left style="medium">
        <color theme="0"/>
      </left>
      <right style="medium">
        <color theme="0"/>
      </right>
      <top style="medium">
        <color auto="1"/>
      </top>
      <bottom/>
      <diagonal/>
    </border>
    <border>
      <left style="medium">
        <color auto="1"/>
      </left>
      <right style="medium">
        <color theme="0"/>
      </right>
      <top style="medium">
        <color auto="1"/>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theme="0"/>
      </left>
      <right/>
      <top/>
      <bottom/>
      <diagonal/>
    </border>
    <border>
      <left/>
      <right/>
      <top/>
      <bottom style="medium">
        <color theme="0"/>
      </bottom>
      <diagonal/>
    </border>
    <border>
      <left style="medium">
        <color theme="0"/>
      </left>
      <right/>
      <top/>
      <bottom style="medium">
        <color theme="0"/>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dotted">
        <color auto="1"/>
      </bottom>
      <diagonal/>
    </border>
    <border>
      <left style="medium">
        <color auto="1"/>
      </left>
      <right style="medium">
        <color indexed="64"/>
      </right>
      <top style="dotted">
        <color auto="1"/>
      </top>
      <bottom style="dotted">
        <color auto="1"/>
      </bottom>
      <diagonal/>
    </border>
    <border>
      <left style="medium">
        <color auto="1"/>
      </left>
      <right style="medium">
        <color indexed="64"/>
      </right>
      <top style="dotted">
        <color auto="1"/>
      </top>
      <bottom style="medium">
        <color indexed="64"/>
      </bottom>
      <diagonal/>
    </border>
    <border>
      <left style="medium">
        <color indexed="64"/>
      </left>
      <right style="dotted">
        <color indexed="64"/>
      </right>
      <top style="medium">
        <color indexed="64"/>
      </top>
      <bottom style="medium">
        <color indexed="64"/>
      </bottom>
      <diagonal/>
    </border>
    <border>
      <left/>
      <right style="medium">
        <color indexed="64"/>
      </right>
      <top style="medium">
        <color auto="1"/>
      </top>
      <bottom style="dotted">
        <color auto="1"/>
      </bottom>
      <diagonal/>
    </border>
    <border>
      <left/>
      <right style="medium">
        <color indexed="64"/>
      </right>
      <top style="dotted">
        <color auto="1"/>
      </top>
      <bottom style="dotted">
        <color auto="1"/>
      </bottom>
      <diagonal/>
    </border>
    <border>
      <left/>
      <right style="medium">
        <color indexed="64"/>
      </right>
      <top style="dotted">
        <color auto="1"/>
      </top>
      <bottom style="medium">
        <color indexed="64"/>
      </bottom>
      <diagonal/>
    </border>
    <border>
      <left style="medium">
        <color indexed="64"/>
      </left>
      <right style="dotted">
        <color indexed="64"/>
      </right>
      <top style="medium">
        <color auto="1"/>
      </top>
      <bottom style="dotted">
        <color auto="1"/>
      </bottom>
      <diagonal/>
    </border>
    <border>
      <left style="medium">
        <color indexed="64"/>
      </left>
      <right style="dotted">
        <color indexed="64"/>
      </right>
      <top style="dotted">
        <color auto="1"/>
      </top>
      <bottom style="dotted">
        <color auto="1"/>
      </bottom>
      <diagonal/>
    </border>
    <border>
      <left style="medium">
        <color indexed="64"/>
      </left>
      <right style="dotted">
        <color indexed="64"/>
      </right>
      <top style="dotted">
        <color auto="1"/>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medium">
        <color auto="1"/>
      </top>
      <bottom style="dotted">
        <color auto="1"/>
      </bottom>
      <diagonal/>
    </border>
    <border>
      <left style="thin">
        <color auto="1"/>
      </left>
      <right style="medium">
        <color indexed="64"/>
      </right>
      <top style="dotted">
        <color auto="1"/>
      </top>
      <bottom style="medium">
        <color indexed="64"/>
      </bottom>
      <diagonal/>
    </border>
    <border>
      <left/>
      <right style="medium">
        <color indexed="64"/>
      </right>
      <top style="medium">
        <color indexed="64"/>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style="dotted">
        <color indexed="64"/>
      </right>
      <top style="medium">
        <color auto="1"/>
      </top>
      <bottom style="dotted">
        <color auto="1"/>
      </bottom>
      <diagonal/>
    </border>
    <border>
      <left/>
      <right style="dotted">
        <color indexed="64"/>
      </right>
      <top style="dotted">
        <color auto="1"/>
      </top>
      <bottom style="dotted">
        <color auto="1"/>
      </bottom>
      <diagonal/>
    </border>
    <border>
      <left/>
      <right style="dotted">
        <color indexed="64"/>
      </right>
      <top style="dotted">
        <color auto="1"/>
      </top>
      <bottom style="medium">
        <color indexed="64"/>
      </bottom>
      <diagonal/>
    </border>
    <border>
      <left style="dotted">
        <color indexed="64"/>
      </left>
      <right style="dotted">
        <color indexed="64"/>
      </right>
      <top style="medium">
        <color indexed="64"/>
      </top>
      <bottom style="thin">
        <color rgb="FF000000"/>
      </bottom>
      <diagonal/>
    </border>
    <border>
      <left style="dotted">
        <color indexed="64"/>
      </left>
      <right style="medium">
        <color indexed="64"/>
      </right>
      <top style="medium">
        <color indexed="64"/>
      </top>
      <bottom style="thin">
        <color rgb="FF000000"/>
      </bottom>
      <diagonal/>
    </border>
    <border>
      <left style="dotted">
        <color indexed="64"/>
      </left>
      <right style="dotted">
        <color indexed="64"/>
      </right>
      <top style="thin">
        <color rgb="FF000000"/>
      </top>
      <bottom style="thin">
        <color rgb="FF000000"/>
      </bottom>
      <diagonal/>
    </border>
    <border>
      <left style="dotted">
        <color indexed="64"/>
      </left>
      <right style="medium">
        <color indexed="64"/>
      </right>
      <top style="thin">
        <color rgb="FF000000"/>
      </top>
      <bottom style="thin">
        <color rgb="FF000000"/>
      </bottom>
      <diagonal/>
    </border>
    <border>
      <left style="dotted">
        <color indexed="64"/>
      </left>
      <right style="dotted">
        <color indexed="64"/>
      </right>
      <top style="thin">
        <color rgb="FF000000"/>
      </top>
      <bottom style="medium">
        <color indexed="64"/>
      </bottom>
      <diagonal/>
    </border>
    <border>
      <left style="dotted">
        <color indexed="64"/>
      </left>
      <right style="medium">
        <color indexed="64"/>
      </right>
      <top style="thin">
        <color rgb="FF000000"/>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right style="dotted">
        <color indexed="64"/>
      </right>
      <top style="medium">
        <color indexed="64"/>
      </top>
      <bottom style="thin">
        <color rgb="FF000000"/>
      </bottom>
      <diagonal/>
    </border>
    <border>
      <left/>
      <right style="dotted">
        <color indexed="64"/>
      </right>
      <top style="thin">
        <color rgb="FF000000"/>
      </top>
      <bottom style="thin">
        <color rgb="FF000000"/>
      </bottom>
      <diagonal/>
    </border>
    <border>
      <left/>
      <right style="dotted">
        <color indexed="64"/>
      </right>
      <top style="thin">
        <color rgb="FF000000"/>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top style="medium">
        <color indexed="64"/>
      </top>
      <bottom style="dotted">
        <color indexed="64"/>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auto="1"/>
      </left>
      <right style="medium">
        <color indexed="64"/>
      </right>
      <top style="dotted">
        <color rgb="FF000000"/>
      </top>
      <bottom style="dotted">
        <color rgb="FF000000"/>
      </bottom>
      <diagonal/>
    </border>
    <border>
      <left style="dotted">
        <color auto="1"/>
      </left>
      <right style="medium">
        <color indexed="64"/>
      </right>
      <top style="dotted">
        <color rgb="FF000000"/>
      </top>
      <bottom style="medium">
        <color indexed="64"/>
      </bottom>
      <diagonal/>
    </border>
    <border>
      <left style="dotted">
        <color auto="1"/>
      </left>
      <right style="medium">
        <color indexed="64"/>
      </right>
      <top/>
      <bottom style="dotted">
        <color rgb="FF000000"/>
      </bottom>
      <diagonal/>
    </border>
    <border>
      <left/>
      <right style="dotted">
        <color auto="1"/>
      </right>
      <top/>
      <bottom style="dotted">
        <color rgb="FF000000"/>
      </bottom>
      <diagonal/>
    </border>
    <border>
      <left/>
      <right style="dotted">
        <color auto="1"/>
      </right>
      <top style="dotted">
        <color rgb="FF000000"/>
      </top>
      <bottom style="dotted">
        <color rgb="FF000000"/>
      </bottom>
      <diagonal/>
    </border>
    <border>
      <left/>
      <right style="dotted">
        <color auto="1"/>
      </right>
      <top style="dotted">
        <color rgb="FF000000"/>
      </top>
      <bottom style="medium">
        <color indexed="64"/>
      </bottom>
      <diagonal/>
    </border>
    <border>
      <left style="medium">
        <color indexed="64"/>
      </left>
      <right style="medium">
        <color indexed="64"/>
      </right>
      <top style="medium">
        <color indexed="64"/>
      </top>
      <bottom style="dotted">
        <color rgb="FF000000"/>
      </bottom>
      <diagonal/>
    </border>
    <border>
      <left style="medium">
        <color indexed="64"/>
      </left>
      <right style="medium">
        <color indexed="64"/>
      </right>
      <top style="dotted">
        <color rgb="FF000000"/>
      </top>
      <bottom style="dotted">
        <color rgb="FF000000"/>
      </bottom>
      <diagonal/>
    </border>
    <border>
      <left style="medium">
        <color indexed="64"/>
      </left>
      <right style="medium">
        <color indexed="64"/>
      </right>
      <top style="dotted">
        <color rgb="FF000000"/>
      </top>
      <bottom style="medium">
        <color indexed="64"/>
      </bottom>
      <diagonal/>
    </border>
    <border>
      <left style="medium">
        <color auto="1"/>
      </left>
      <right style="medium">
        <color indexed="64"/>
      </right>
      <top style="dotted">
        <color auto="1"/>
      </top>
      <bottom/>
      <diagonal/>
    </border>
    <border>
      <left style="medium">
        <color indexed="64"/>
      </left>
      <right style="dotted">
        <color indexed="64"/>
      </right>
      <top style="dotted">
        <color auto="1"/>
      </top>
      <bottom/>
      <diagonal/>
    </border>
    <border>
      <left style="dotted">
        <color indexed="64"/>
      </left>
      <right style="medium">
        <color indexed="64"/>
      </right>
      <top style="dotted">
        <color indexed="64"/>
      </top>
      <bottom/>
      <diagonal/>
    </border>
    <border>
      <left style="hair">
        <color rgb="FF000000"/>
      </left>
      <right style="medium">
        <color indexed="64"/>
      </right>
      <top style="hair">
        <color rgb="FF000000"/>
      </top>
      <bottom style="hair">
        <color rgb="FF000000"/>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style="hair">
        <color rgb="FF000000"/>
      </top>
      <bottom style="medium">
        <color indexed="64"/>
      </bottom>
      <diagonal/>
    </border>
    <border>
      <left style="hair">
        <color rgb="FF000000"/>
      </left>
      <right style="hair">
        <color rgb="FF000000"/>
      </right>
      <top/>
      <bottom style="hair">
        <color rgb="FF000000"/>
      </bottom>
      <diagonal/>
    </border>
    <border>
      <left style="hair">
        <color rgb="FF000000"/>
      </left>
      <right style="medium">
        <color indexed="64"/>
      </right>
      <top/>
      <bottom style="hair">
        <color rgb="FF000000"/>
      </bottom>
      <diagonal/>
    </border>
    <border>
      <left style="hair">
        <color rgb="FF000000"/>
      </left>
      <right style="hair">
        <color rgb="FF000000"/>
      </right>
      <top style="medium">
        <color indexed="64"/>
      </top>
      <bottom style="medium">
        <color indexed="64"/>
      </bottom>
      <diagonal/>
    </border>
    <border>
      <left style="hair">
        <color rgb="FF000000"/>
      </left>
      <right style="medium">
        <color indexed="64"/>
      </right>
      <top style="medium">
        <color indexed="64"/>
      </top>
      <bottom style="medium">
        <color indexed="64"/>
      </bottom>
      <diagonal/>
    </border>
    <border>
      <left/>
      <right style="hair">
        <color rgb="FF000000"/>
      </right>
      <top style="medium">
        <color indexed="64"/>
      </top>
      <bottom style="medium">
        <color indexed="64"/>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style="medium">
        <color indexed="64"/>
      </bottom>
      <diagonal/>
    </border>
    <border>
      <left style="medium">
        <color indexed="64"/>
      </left>
      <right style="medium">
        <color indexed="64"/>
      </right>
      <top/>
      <bottom style="hair">
        <color rgb="FF000000"/>
      </bottom>
      <diagonal/>
    </border>
    <border>
      <left style="medium">
        <color indexed="64"/>
      </left>
      <right style="medium">
        <color indexed="64"/>
      </right>
      <top style="hair">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C0C0C0"/>
      </top>
      <bottom style="thin">
        <color rgb="FFC0C0C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dotted">
        <color indexed="64"/>
      </left>
      <right style="dotted">
        <color indexed="64"/>
      </right>
      <top style="thin">
        <color rgb="FFC0C0C0"/>
      </top>
      <bottom style="thin">
        <color rgb="FFC0C0C0"/>
      </bottom>
      <diagonal/>
    </border>
    <border>
      <left style="dotted">
        <color indexed="64"/>
      </left>
      <right style="medium">
        <color indexed="64"/>
      </right>
      <top style="thin">
        <color rgb="FFC0C0C0"/>
      </top>
      <bottom style="thin">
        <color rgb="FFC0C0C0"/>
      </bottom>
      <diagonal/>
    </border>
    <border>
      <left/>
      <right style="dotted">
        <color indexed="64"/>
      </right>
      <top style="thin">
        <color rgb="FFC0C0C0"/>
      </top>
      <bottom style="thin">
        <color rgb="FFC0C0C0"/>
      </bottom>
      <diagonal/>
    </border>
  </borders>
  <cellStyleXfs count="31">
    <xf numFmtId="0" fontId="0" fillId="0" borderId="0"/>
    <xf numFmtId="0" fontId="5" fillId="0" borderId="0"/>
    <xf numFmtId="9" fontId="5"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applyNumberFormat="0" applyFill="0" applyBorder="0" applyAlignment="0" applyProtection="0"/>
    <xf numFmtId="0" fontId="1" fillId="0" borderId="0"/>
    <xf numFmtId="0" fontId="19" fillId="0" borderId="0"/>
    <xf numFmtId="0" fontId="19" fillId="0" borderId="0"/>
    <xf numFmtId="0" fontId="1" fillId="0" borderId="0"/>
    <xf numFmtId="9" fontId="19" fillId="0" borderId="0" applyFont="0" applyFill="0" applyBorder="0" applyAlignment="0" applyProtection="0"/>
    <xf numFmtId="0" fontId="28" fillId="0" borderId="0"/>
    <xf numFmtId="0" fontId="43" fillId="0" borderId="0"/>
    <xf numFmtId="0" fontId="44"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0" fontId="50" fillId="0" borderId="0"/>
    <xf numFmtId="0" fontId="19" fillId="0" borderId="0"/>
    <xf numFmtId="179" fontId="53" fillId="0" borderId="0" applyBorder="0" applyProtection="0"/>
    <xf numFmtId="0" fontId="19" fillId="0" borderId="0"/>
    <xf numFmtId="0" fontId="43" fillId="0" borderId="0" applyNumberFormat="0" applyFont="0" applyBorder="0" applyProtection="0"/>
    <xf numFmtId="0" fontId="43" fillId="0" borderId="0" applyNumberFormat="0" applyFont="0" applyBorder="0" applyProtection="0">
      <alignment horizontal="left"/>
    </xf>
    <xf numFmtId="0" fontId="43" fillId="0" borderId="0" applyNumberFormat="0" applyFont="0" applyBorder="0" applyProtection="0"/>
    <xf numFmtId="9" fontId="1" fillId="0" borderId="0" applyFont="0" applyFill="0" applyBorder="0" applyAlignment="0" applyProtection="0"/>
    <xf numFmtId="0" fontId="60" fillId="0" borderId="0"/>
    <xf numFmtId="0" fontId="67" fillId="0" borderId="0"/>
    <xf numFmtId="9" fontId="19" fillId="0" borderId="0" applyFont="0" applyFill="0" applyBorder="0" applyAlignment="0" applyProtection="0"/>
    <xf numFmtId="0" fontId="75" fillId="0" borderId="0" applyNumberFormat="0" applyFill="0" applyBorder="0" applyAlignment="0" applyProtection="0">
      <alignment vertical="top"/>
      <protection locked="0"/>
    </xf>
  </cellStyleXfs>
  <cellXfs count="983">
    <xf numFmtId="0" fontId="0" fillId="0" borderId="0" xfId="0"/>
    <xf numFmtId="0" fontId="4" fillId="0" borderId="0" xfId="0" applyFont="1"/>
    <xf numFmtId="0" fontId="6" fillId="0" borderId="0" xfId="6"/>
    <xf numFmtId="0" fontId="7" fillId="0" borderId="0" xfId="6" applyFont="1"/>
    <xf numFmtId="9" fontId="0" fillId="0" borderId="0" xfId="5" applyFont="1"/>
    <xf numFmtId="0" fontId="13" fillId="0" borderId="2" xfId="8" applyFont="1" applyBorder="1" applyAlignment="1">
      <alignment horizontal="center" vertical="center" wrapText="1"/>
    </xf>
    <xf numFmtId="0" fontId="14" fillId="2" borderId="3" xfId="8" applyFont="1" applyFill="1" applyBorder="1" applyAlignment="1">
      <alignment horizontal="center" vertical="center" wrapText="1"/>
    </xf>
    <xf numFmtId="0" fontId="16" fillId="2" borderId="4" xfId="8" applyFont="1" applyFill="1" applyBorder="1" applyAlignment="1">
      <alignment horizontal="center" wrapText="1"/>
    </xf>
    <xf numFmtId="0" fontId="14" fillId="2" borderId="4" xfId="8" applyFont="1" applyFill="1" applyBorder="1" applyAlignment="1">
      <alignment horizontal="center" vertical="center" wrapText="1"/>
    </xf>
    <xf numFmtId="0" fontId="14" fillId="2" borderId="3" xfId="8" applyFont="1" applyFill="1" applyBorder="1" applyAlignment="1">
      <alignment horizontal="center" vertical="center"/>
    </xf>
    <xf numFmtId="0" fontId="19" fillId="0" borderId="0" xfId="0" applyFont="1" applyAlignment="1">
      <alignment horizontal="left" vertical="center"/>
    </xf>
    <xf numFmtId="0" fontId="18" fillId="0" borderId="0" xfId="0" applyFont="1" applyAlignment="1">
      <alignment horizontal="left" vertical="top"/>
    </xf>
    <xf numFmtId="0" fontId="22" fillId="0" borderId="0" xfId="0" applyFont="1"/>
    <xf numFmtId="167" fontId="0" fillId="0" borderId="0" xfId="0" applyNumberFormat="1"/>
    <xf numFmtId="0" fontId="0" fillId="0" borderId="0" xfId="0" applyAlignment="1">
      <alignment horizontal="left"/>
    </xf>
    <xf numFmtId="0" fontId="19" fillId="0" borderId="0" xfId="9" applyAlignment="1">
      <alignment horizontal="center"/>
    </xf>
    <xf numFmtId="0" fontId="0" fillId="0" borderId="0" xfId="0" applyAlignment="1">
      <alignment horizontal="center"/>
    </xf>
    <xf numFmtId="0" fontId="23" fillId="0" borderId="0" xfId="6" applyFont="1"/>
    <xf numFmtId="0" fontId="19" fillId="0" borderId="0" xfId="9"/>
    <xf numFmtId="0" fontId="1" fillId="0" borderId="0" xfId="11" applyAlignment="1">
      <alignment horizontal="center"/>
    </xf>
    <xf numFmtId="0" fontId="24" fillId="0" borderId="0" xfId="11" quotePrefix="1" applyFont="1" applyAlignment="1">
      <alignment horizontal="left"/>
    </xf>
    <xf numFmtId="0" fontId="25" fillId="0" borderId="0" xfId="7" applyFont="1" applyAlignment="1">
      <alignment horizontal="left"/>
    </xf>
    <xf numFmtId="0" fontId="26" fillId="0" borderId="0" xfId="11" applyFont="1" applyAlignment="1">
      <alignment horizontal="center"/>
    </xf>
    <xf numFmtId="0" fontId="26" fillId="0" borderId="0" xfId="11" applyFont="1" applyAlignment="1">
      <alignment horizontal="left"/>
    </xf>
    <xf numFmtId="0" fontId="28" fillId="0" borderId="0" xfId="13"/>
    <xf numFmtId="0" fontId="31" fillId="0" borderId="0" xfId="13" applyFont="1" applyAlignment="1">
      <alignment vertical="top"/>
    </xf>
    <xf numFmtId="0" fontId="29" fillId="0" borderId="0" xfId="13" applyFont="1" applyAlignment="1">
      <alignment horizontal="center" wrapText="1"/>
    </xf>
    <xf numFmtId="0" fontId="28" fillId="0" borderId="0" xfId="13" applyAlignment="1">
      <alignment wrapText="1"/>
    </xf>
    <xf numFmtId="0" fontId="33" fillId="0" borderId="0" xfId="0" applyFont="1"/>
    <xf numFmtId="0" fontId="19" fillId="0" borderId="0" xfId="0" applyFont="1" applyAlignment="1">
      <alignment horizontal="left"/>
    </xf>
    <xf numFmtId="0" fontId="19" fillId="0" borderId="0" xfId="0" applyFont="1" applyAlignment="1">
      <alignment vertical="center"/>
    </xf>
    <xf numFmtId="0" fontId="20" fillId="0" borderId="0" xfId="0" applyFont="1"/>
    <xf numFmtId="174" fontId="20" fillId="0" borderId="0" xfId="0" applyNumberFormat="1" applyFont="1"/>
    <xf numFmtId="0" fontId="34" fillId="6" borderId="0" xfId="0" applyFont="1" applyFill="1"/>
    <xf numFmtId="0" fontId="21" fillId="0" borderId="0" xfId="0" applyFont="1"/>
    <xf numFmtId="0" fontId="21" fillId="0" borderId="0" xfId="0" applyFont="1" applyAlignment="1">
      <alignment vertical="center"/>
    </xf>
    <xf numFmtId="0" fontId="21"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horizontal="center" vertical="center" wrapText="1"/>
    </xf>
    <xf numFmtId="0" fontId="19" fillId="0" borderId="0" xfId="10"/>
    <xf numFmtId="0" fontId="37" fillId="3" borderId="0" xfId="10" applyFont="1" applyFill="1"/>
    <xf numFmtId="0" fontId="21" fillId="0" borderId="0" xfId="10" applyFont="1"/>
    <xf numFmtId="0" fontId="38" fillId="0" borderId="0" xfId="0" applyFont="1" applyAlignment="1">
      <alignment horizontal="center" vertical="center" readingOrder="1"/>
    </xf>
    <xf numFmtId="0" fontId="40" fillId="0" borderId="0" xfId="10" applyFont="1" applyAlignment="1">
      <alignment horizontal="center"/>
    </xf>
    <xf numFmtId="0" fontId="19" fillId="7" borderId="0" xfId="10" applyFill="1"/>
    <xf numFmtId="0" fontId="40" fillId="0" borderId="0" xfId="10" applyFont="1" applyAlignment="1">
      <alignment horizontal="left" wrapText="1"/>
    </xf>
    <xf numFmtId="0" fontId="40" fillId="0" borderId="0" xfId="10" applyFont="1"/>
    <xf numFmtId="0" fontId="42" fillId="3" borderId="0" xfId="0" applyFont="1" applyFill="1"/>
    <xf numFmtId="0" fontId="8" fillId="0" borderId="0" xfId="7"/>
    <xf numFmtId="0" fontId="2" fillId="0" borderId="0" xfId="0" applyFont="1" applyAlignment="1">
      <alignment horizontal="left" vertical="center"/>
    </xf>
    <xf numFmtId="0" fontId="0" fillId="7" borderId="0" xfId="0" applyFill="1"/>
    <xf numFmtId="0" fontId="0" fillId="0" borderId="0" xfId="0"/>
    <xf numFmtId="0" fontId="0" fillId="0" borderId="0" xfId="0"/>
    <xf numFmtId="0" fontId="18" fillId="0" borderId="0" xfId="14" applyFont="1" applyAlignment="1">
      <alignment vertical="center"/>
    </xf>
    <xf numFmtId="0" fontId="18" fillId="0" borderId="0" xfId="14" applyFont="1" applyAlignment="1">
      <alignment horizontal="left" vertical="center"/>
    </xf>
    <xf numFmtId="0" fontId="43" fillId="0" borderId="0" xfId="14"/>
    <xf numFmtId="173" fontId="43" fillId="0" borderId="0" xfId="14" applyNumberFormat="1"/>
    <xf numFmtId="0" fontId="44" fillId="0" borderId="0" xfId="15"/>
    <xf numFmtId="0" fontId="44" fillId="0" borderId="0" xfId="15" applyAlignment="1">
      <alignment horizontal="left"/>
    </xf>
    <xf numFmtId="0" fontId="20" fillId="0" borderId="0" xfId="15" applyFont="1"/>
    <xf numFmtId="173" fontId="20" fillId="0" borderId="0" xfId="15" applyNumberFormat="1" applyFont="1"/>
    <xf numFmtId="173" fontId="10" fillId="0" borderId="0" xfId="15" applyNumberFormat="1" applyFont="1"/>
    <xf numFmtId="1" fontId="19" fillId="0" borderId="0" xfId="15" applyNumberFormat="1" applyFont="1" applyAlignment="1">
      <alignment horizontal="left"/>
    </xf>
    <xf numFmtId="0" fontId="19" fillId="0" borderId="0" xfId="15" applyFont="1" applyAlignment="1">
      <alignment horizontal="left"/>
    </xf>
    <xf numFmtId="0" fontId="19" fillId="0" borderId="0" xfId="10" applyAlignment="1">
      <alignment vertical="center" wrapText="1"/>
    </xf>
    <xf numFmtId="0" fontId="19" fillId="0" borderId="0" xfId="10" applyAlignment="1">
      <alignment vertical="center"/>
    </xf>
    <xf numFmtId="0" fontId="46" fillId="0" borderId="0" xfId="16" applyFont="1" applyAlignment="1">
      <alignment horizontal="left" vertical="center"/>
    </xf>
    <xf numFmtId="0" fontId="45" fillId="0" borderId="0" xfId="16"/>
    <xf numFmtId="0" fontId="47" fillId="0" borderId="0" xfId="16" applyFont="1" applyAlignment="1">
      <alignment horizontal="left" vertical="center"/>
    </xf>
    <xf numFmtId="3" fontId="45" fillId="0" borderId="0" xfId="16" applyNumberFormat="1"/>
    <xf numFmtId="9" fontId="0" fillId="0" borderId="0" xfId="18" applyFont="1"/>
    <xf numFmtId="0" fontId="44" fillId="0" borderId="0" xfId="15" applyAlignment="1">
      <alignment wrapText="1"/>
    </xf>
    <xf numFmtId="0" fontId="49" fillId="0" borderId="0" xfId="15" applyFont="1"/>
    <xf numFmtId="173" fontId="44" fillId="0" borderId="0" xfId="15" applyNumberFormat="1"/>
    <xf numFmtId="0" fontId="19" fillId="0" borderId="0" xfId="20"/>
    <xf numFmtId="0" fontId="21" fillId="0" borderId="0" xfId="10" applyFont="1" applyAlignment="1">
      <alignment vertical="center"/>
    </xf>
    <xf numFmtId="173" fontId="21" fillId="0" borderId="0" xfId="0" applyNumberFormat="1" applyFont="1" applyAlignment="1">
      <alignment horizontal="left" vertical="center"/>
    </xf>
    <xf numFmtId="173" fontId="21" fillId="0" borderId="0" xfId="0" applyNumberFormat="1" applyFont="1" applyAlignment="1">
      <alignment vertical="center"/>
    </xf>
    <xf numFmtId="173" fontId="20" fillId="0" borderId="0" xfId="0" applyNumberFormat="1" applyFont="1" applyAlignment="1">
      <alignment vertical="center"/>
    </xf>
    <xf numFmtId="0" fontId="21" fillId="0" borderId="0" xfId="0" applyFont="1" applyAlignment="1">
      <alignment horizontal="left" vertical="center"/>
    </xf>
    <xf numFmtId="0" fontId="49" fillId="0" borderId="0" xfId="0" applyFont="1" applyAlignment="1">
      <alignment vertical="center"/>
    </xf>
    <xf numFmtId="0" fontId="40" fillId="0" borderId="0" xfId="0" applyFont="1" applyAlignment="1">
      <alignment horizontal="left" vertical="center"/>
    </xf>
    <xf numFmtId="0" fontId="40" fillId="0" borderId="0" xfId="0" applyFont="1" applyAlignment="1">
      <alignment vertical="center"/>
    </xf>
    <xf numFmtId="0" fontId="21" fillId="0" borderId="0" xfId="14" applyFont="1" applyAlignment="1">
      <alignment vertical="center"/>
    </xf>
    <xf numFmtId="173" fontId="40" fillId="0" borderId="0" xfId="22" applyNumberFormat="1" applyFont="1"/>
    <xf numFmtId="0" fontId="40" fillId="0" borderId="0" xfId="22" applyFont="1"/>
    <xf numFmtId="173" fontId="55" fillId="0" borderId="0" xfId="22" applyNumberFormat="1" applyFont="1"/>
    <xf numFmtId="0" fontId="40" fillId="0" borderId="0" xfId="22" applyFont="1" applyAlignment="1">
      <alignment horizontal="right"/>
    </xf>
    <xf numFmtId="0" fontId="19" fillId="0" borderId="0" xfId="22" applyAlignment="1">
      <alignment horizontal="left"/>
    </xf>
    <xf numFmtId="0" fontId="19" fillId="0" borderId="0" xfId="22" applyAlignment="1">
      <alignment wrapText="1"/>
    </xf>
    <xf numFmtId="49" fontId="40" fillId="0" borderId="0" xfId="22" applyNumberFormat="1" applyFont="1" applyProtection="1">
      <protection locked="0"/>
    </xf>
    <xf numFmtId="49" fontId="39" fillId="0" borderId="0" xfId="22" applyNumberFormat="1" applyFont="1" applyAlignment="1" applyProtection="1">
      <alignment horizontal="left"/>
      <protection locked="0"/>
    </xf>
    <xf numFmtId="173" fontId="39" fillId="0" borderId="0" xfId="22" applyNumberFormat="1" applyFont="1"/>
    <xf numFmtId="0" fontId="19" fillId="0" borderId="0" xfId="15" applyFont="1" applyAlignment="1">
      <alignment vertical="center"/>
    </xf>
    <xf numFmtId="2" fontId="19" fillId="0" borderId="0" xfId="15" applyNumberFormat="1" applyFont="1" applyAlignment="1">
      <alignment vertical="center"/>
    </xf>
    <xf numFmtId="173" fontId="19" fillId="0" borderId="0" xfId="15" applyNumberFormat="1" applyFont="1" applyAlignment="1">
      <alignment vertical="center"/>
    </xf>
    <xf numFmtId="0" fontId="19" fillId="0" borderId="0" xfId="15" applyFont="1" applyAlignment="1">
      <alignment horizontal="center" vertical="center"/>
    </xf>
    <xf numFmtId="0" fontId="19" fillId="0" borderId="0" xfId="15" applyFont="1" applyAlignment="1">
      <alignment horizontal="left" vertical="center"/>
    </xf>
    <xf numFmtId="0" fontId="19" fillId="0" borderId="0" xfId="15" applyFont="1" applyAlignment="1">
      <alignment vertical="center" wrapText="1"/>
    </xf>
    <xf numFmtId="0" fontId="36" fillId="0" borderId="0" xfId="15" applyFont="1" applyAlignment="1">
      <alignment horizontal="left" vertical="center"/>
    </xf>
    <xf numFmtId="10" fontId="44" fillId="0" borderId="0" xfId="15" applyNumberFormat="1"/>
    <xf numFmtId="0" fontId="48" fillId="0" borderId="0" xfId="15" applyFont="1" applyAlignment="1">
      <alignment horizontal="left" wrapText="1"/>
    </xf>
    <xf numFmtId="9" fontId="0" fillId="0" borderId="0" xfId="0" applyNumberFormat="1"/>
    <xf numFmtId="0" fontId="0" fillId="0" borderId="0" xfId="0"/>
    <xf numFmtId="0" fontId="17" fillId="0" borderId="0" xfId="0" applyFont="1" applyAlignment="1">
      <alignment horizontal="left" vertical="center"/>
    </xf>
    <xf numFmtId="0" fontId="18" fillId="0" borderId="0" xfId="14" applyFont="1" applyBorder="1" applyAlignment="1">
      <alignment vertical="center"/>
    </xf>
    <xf numFmtId="0" fontId="9" fillId="0" borderId="0" xfId="14" applyFont="1" applyBorder="1" applyAlignment="1">
      <alignment horizontal="center" vertical="center"/>
    </xf>
    <xf numFmtId="173" fontId="18" fillId="0" borderId="0" xfId="14" applyNumberFormat="1" applyFont="1" applyBorder="1" applyAlignment="1">
      <alignment horizontal="center" vertical="center"/>
    </xf>
    <xf numFmtId="0" fontId="56" fillId="0" borderId="0" xfId="0" applyFont="1" applyAlignment="1">
      <alignment horizontal="justify" vertical="center"/>
    </xf>
    <xf numFmtId="0" fontId="21" fillId="0" borderId="0" xfId="15" applyFont="1" applyAlignment="1">
      <alignment vertical="center"/>
    </xf>
    <xf numFmtId="0" fontId="21" fillId="0" borderId="0" xfId="10" applyFont="1" applyAlignment="1">
      <alignment vertical="top"/>
    </xf>
    <xf numFmtId="0" fontId="56" fillId="0" borderId="0" xfId="0" applyFont="1" applyAlignment="1">
      <alignment horizontal="left" vertical="center"/>
    </xf>
    <xf numFmtId="0" fontId="56" fillId="0" borderId="0" xfId="0" applyFont="1" applyAlignment="1">
      <alignment vertical="center"/>
    </xf>
    <xf numFmtId="0" fontId="21" fillId="0" borderId="0" xfId="9" applyFont="1"/>
    <xf numFmtId="0" fontId="36" fillId="0" borderId="0" xfId="9" applyFont="1"/>
    <xf numFmtId="177" fontId="36" fillId="0" borderId="0" xfId="9" applyNumberFormat="1" applyFont="1"/>
    <xf numFmtId="165" fontId="36" fillId="0" borderId="0" xfId="26" applyNumberFormat="1" applyFont="1" applyFill="1"/>
    <xf numFmtId="0" fontId="19" fillId="0" borderId="0" xfId="9" applyAlignment="1">
      <alignment horizontal="right"/>
    </xf>
    <xf numFmtId="0" fontId="46" fillId="0" borderId="0" xfId="0" applyFont="1" applyAlignment="1">
      <alignment horizontal="left"/>
    </xf>
    <xf numFmtId="165" fontId="0" fillId="0" borderId="0" xfId="0" applyNumberFormat="1"/>
    <xf numFmtId="165" fontId="20" fillId="0" borderId="11" xfId="5" applyNumberFormat="1" applyFont="1" applyFill="1" applyBorder="1" applyAlignment="1">
      <alignment horizontal="right" vertical="center" indent="1"/>
    </xf>
    <xf numFmtId="1" fontId="0" fillId="0" borderId="2" xfId="0" applyNumberFormat="1" applyBorder="1" applyAlignment="1">
      <alignment horizontal="right" vertical="center" indent="1"/>
    </xf>
    <xf numFmtId="180" fontId="6" fillId="0" borderId="2" xfId="6" applyNumberFormat="1" applyBorder="1" applyAlignment="1">
      <alignment horizontal="right" vertical="center" indent="1"/>
    </xf>
    <xf numFmtId="172" fontId="11" fillId="0" borderId="2" xfId="4" applyNumberFormat="1" applyFont="1" applyFill="1" applyBorder="1" applyAlignment="1">
      <alignment horizontal="left" vertical="center" indent="1"/>
    </xf>
    <xf numFmtId="0" fontId="31" fillId="0" borderId="2" xfId="0" applyFont="1" applyBorder="1" applyAlignment="1">
      <alignment horizontal="right" vertical="center"/>
    </xf>
    <xf numFmtId="0" fontId="61" fillId="0" borderId="12" xfId="0" applyFont="1" applyBorder="1" applyAlignment="1">
      <alignment horizontal="center" vertical="center"/>
    </xf>
    <xf numFmtId="165" fontId="20" fillId="0" borderId="13" xfId="5" applyNumberFormat="1" applyFont="1" applyFill="1" applyBorder="1" applyAlignment="1">
      <alignment horizontal="right" vertical="center" indent="1"/>
    </xf>
    <xf numFmtId="1" fontId="0" fillId="0" borderId="5" xfId="0" applyNumberFormat="1" applyBorder="1" applyAlignment="1">
      <alignment horizontal="right" vertical="center" indent="1"/>
    </xf>
    <xf numFmtId="180" fontId="6" fillId="0" borderId="5" xfId="6" applyNumberFormat="1" applyBorder="1" applyAlignment="1">
      <alignment horizontal="right" vertical="center" indent="1"/>
    </xf>
    <xf numFmtId="172" fontId="11" fillId="0" borderId="5" xfId="4" applyNumberFormat="1" applyFont="1" applyFill="1" applyBorder="1" applyAlignment="1">
      <alignment horizontal="left" vertical="center" indent="1"/>
    </xf>
    <xf numFmtId="0" fontId="31" fillId="0" borderId="5" xfId="0" applyFont="1" applyBorder="1" applyAlignment="1">
      <alignment horizontal="right" vertical="center"/>
    </xf>
    <xf numFmtId="0" fontId="61" fillId="0" borderId="14" xfId="0" applyFont="1" applyBorder="1" applyAlignment="1">
      <alignment horizontal="center" vertical="center"/>
    </xf>
    <xf numFmtId="0" fontId="54" fillId="0" borderId="5" xfId="0" applyFont="1" applyBorder="1" applyAlignment="1">
      <alignment horizontal="left" vertical="center"/>
    </xf>
    <xf numFmtId="165" fontId="20" fillId="9" borderId="13" xfId="5" applyNumberFormat="1" applyFont="1" applyFill="1" applyBorder="1" applyAlignment="1">
      <alignment horizontal="right" vertical="center" indent="1"/>
    </xf>
    <xf numFmtId="1" fontId="0" fillId="9" borderId="5" xfId="0" applyNumberFormat="1" applyFill="1" applyBorder="1" applyAlignment="1">
      <alignment horizontal="right" vertical="center" indent="1"/>
    </xf>
    <xf numFmtId="180" fontId="6" fillId="9" borderId="5" xfId="6" applyNumberFormat="1" applyFill="1" applyBorder="1" applyAlignment="1">
      <alignment horizontal="right" vertical="center" indent="1"/>
    </xf>
    <xf numFmtId="172" fontId="11" fillId="9" borderId="5" xfId="4" applyNumberFormat="1" applyFont="1" applyFill="1" applyBorder="1" applyAlignment="1">
      <alignment horizontal="left" vertical="center" indent="1"/>
    </xf>
    <xf numFmtId="0" fontId="54" fillId="9" borderId="5" xfId="0" applyFont="1" applyFill="1" applyBorder="1" applyAlignment="1">
      <alignment horizontal="left" vertical="center"/>
    </xf>
    <xf numFmtId="165" fontId="10" fillId="0" borderId="15" xfId="5" applyNumberFormat="1" applyFont="1" applyFill="1" applyBorder="1" applyAlignment="1">
      <alignment horizontal="right" vertical="center" indent="1"/>
    </xf>
    <xf numFmtId="1" fontId="59" fillId="0" borderId="16" xfId="0" applyNumberFormat="1" applyFont="1" applyBorder="1" applyAlignment="1">
      <alignment horizontal="right" vertical="center" indent="1"/>
    </xf>
    <xf numFmtId="180" fontId="12" fillId="0" borderId="16" xfId="6" applyNumberFormat="1" applyFont="1" applyBorder="1" applyAlignment="1">
      <alignment horizontal="right" vertical="center" indent="1"/>
    </xf>
    <xf numFmtId="172" fontId="62" fillId="0" borderId="16" xfId="4" applyNumberFormat="1" applyFont="1" applyFill="1" applyBorder="1" applyAlignment="1">
      <alignment horizontal="left" vertical="center" indent="1"/>
    </xf>
    <xf numFmtId="0" fontId="61" fillId="0" borderId="16" xfId="0" applyFont="1" applyBorder="1" applyAlignment="1">
      <alignment horizontal="left" vertical="center"/>
    </xf>
    <xf numFmtId="0" fontId="61" fillId="0" borderId="17" xfId="0" applyFont="1" applyBorder="1" applyAlignment="1">
      <alignment horizontal="center" vertical="center"/>
    </xf>
    <xf numFmtId="165" fontId="20" fillId="0" borderId="18" xfId="5" applyNumberFormat="1" applyFont="1" applyFill="1" applyBorder="1" applyAlignment="1">
      <alignment horizontal="right" vertical="center" indent="1"/>
    </xf>
    <xf numFmtId="1" fontId="0" fillId="0" borderId="6" xfId="0" applyNumberFormat="1" applyBorder="1" applyAlignment="1">
      <alignment horizontal="right" vertical="center" indent="1"/>
    </xf>
    <xf numFmtId="180" fontId="6" fillId="0" borderId="6" xfId="6" applyNumberFormat="1" applyBorder="1" applyAlignment="1">
      <alignment horizontal="right" vertical="center" indent="1"/>
    </xf>
    <xf numFmtId="172" fontId="11" fillId="0" borderId="6" xfId="4" applyNumberFormat="1" applyFont="1" applyFill="1" applyBorder="1" applyAlignment="1">
      <alignment horizontal="left" vertical="center" indent="1"/>
    </xf>
    <xf numFmtId="0" fontId="54" fillId="0" borderId="6" xfId="0" applyFont="1" applyBorder="1" applyAlignment="1">
      <alignment horizontal="left" vertical="center"/>
    </xf>
    <xf numFmtId="0" fontId="13" fillId="0" borderId="12" xfId="8" applyFont="1" applyBorder="1" applyAlignment="1">
      <alignment horizontal="center" vertical="center" wrapText="1"/>
    </xf>
    <xf numFmtId="165" fontId="10" fillId="9" borderId="13" xfId="5" applyNumberFormat="1" applyFont="1" applyFill="1" applyBorder="1" applyAlignment="1">
      <alignment horizontal="right" vertical="center" indent="1"/>
    </xf>
    <xf numFmtId="1" fontId="59" fillId="9" borderId="5" xfId="0" applyNumberFormat="1" applyFont="1" applyFill="1" applyBorder="1" applyAlignment="1">
      <alignment horizontal="right" vertical="center" indent="1"/>
    </xf>
    <xf numFmtId="180" fontId="12" fillId="9" borderId="5" xfId="6" applyNumberFormat="1" applyFont="1" applyFill="1" applyBorder="1" applyAlignment="1">
      <alignment horizontal="right" vertical="center" indent="1"/>
    </xf>
    <xf numFmtId="172" fontId="62" fillId="9" borderId="5" xfId="4" applyNumberFormat="1" applyFont="1" applyFill="1" applyBorder="1" applyAlignment="1">
      <alignment horizontal="left" vertical="center" indent="1"/>
    </xf>
    <xf numFmtId="0" fontId="61" fillId="9" borderId="5" xfId="0" applyFont="1" applyFill="1" applyBorder="1" applyAlignment="1">
      <alignment horizontal="left" vertical="center"/>
    </xf>
    <xf numFmtId="0" fontId="13" fillId="0" borderId="14" xfId="8" applyFont="1" applyBorder="1" applyAlignment="1">
      <alignment horizontal="center" vertical="center" wrapText="1"/>
    </xf>
    <xf numFmtId="0" fontId="13" fillId="0" borderId="17" xfId="8" applyFont="1" applyBorder="1" applyAlignment="1">
      <alignment horizontal="center" vertical="center" wrapText="1"/>
    </xf>
    <xf numFmtId="0" fontId="15" fillId="2" borderId="20" xfId="8" applyFont="1" applyFill="1" applyBorder="1" applyAlignment="1">
      <alignment horizontal="center" vertical="center" wrapText="1"/>
    </xf>
    <xf numFmtId="0" fontId="58" fillId="0" borderId="0" xfId="0" applyFont="1"/>
    <xf numFmtId="180" fontId="30" fillId="0" borderId="11" xfId="4" applyNumberFormat="1" applyFont="1" applyBorder="1" applyAlignment="1">
      <alignment horizontal="right" indent="2"/>
    </xf>
    <xf numFmtId="9" fontId="30" fillId="0" borderId="2" xfId="5" applyFont="1" applyBorder="1" applyAlignment="1">
      <alignment horizontal="right" indent="2"/>
    </xf>
    <xf numFmtId="0" fontId="30" fillId="0" borderId="26" xfId="0" applyFont="1" applyBorder="1" applyAlignment="1">
      <alignment horizontal="left"/>
    </xf>
    <xf numFmtId="180" fontId="0" fillId="0" borderId="13" xfId="4" applyNumberFormat="1" applyFont="1" applyBorder="1" applyAlignment="1">
      <alignment horizontal="right" indent="2"/>
    </xf>
    <xf numFmtId="9" fontId="0" fillId="0" borderId="5" xfId="5" applyFont="1" applyBorder="1" applyAlignment="1">
      <alignment horizontal="right" indent="2"/>
    </xf>
    <xf numFmtId="0" fontId="0" fillId="0" borderId="27" xfId="0" applyBorder="1" applyAlignment="1">
      <alignment horizontal="left"/>
    </xf>
    <xf numFmtId="180" fontId="0" fillId="0" borderId="15" xfId="4" applyNumberFormat="1" applyFont="1" applyBorder="1" applyAlignment="1">
      <alignment horizontal="right" indent="2"/>
    </xf>
    <xf numFmtId="9" fontId="0" fillId="0" borderId="16" xfId="5" applyFont="1" applyBorder="1" applyAlignment="1">
      <alignment horizontal="right" indent="2"/>
    </xf>
    <xf numFmtId="0" fontId="0" fillId="0" borderId="28" xfId="0" applyBorder="1" applyAlignment="1">
      <alignment horizontal="left"/>
    </xf>
    <xf numFmtId="0" fontId="14" fillId="2" borderId="0" xfId="8" applyFont="1" applyFill="1" applyAlignment="1">
      <alignment horizontal="center" vertical="center" wrapText="1"/>
    </xf>
    <xf numFmtId="0" fontId="14" fillId="2" borderId="29" xfId="8" applyFont="1" applyFill="1" applyBorder="1" applyAlignment="1">
      <alignment horizontal="center" vertical="center" wrapText="1"/>
    </xf>
    <xf numFmtId="0" fontId="14" fillId="2" borderId="25" xfId="8" applyFont="1" applyFill="1" applyBorder="1" applyAlignment="1">
      <alignment horizontal="center" vertical="center" wrapText="1"/>
    </xf>
    <xf numFmtId="0" fontId="63" fillId="4" borderId="0" xfId="0" applyFont="1" applyFill="1"/>
    <xf numFmtId="0" fontId="64" fillId="4" borderId="0" xfId="7" applyFont="1" applyFill="1"/>
    <xf numFmtId="172" fontId="0" fillId="0" borderId="0" xfId="4" applyNumberFormat="1" applyFont="1" applyBorder="1"/>
    <xf numFmtId="165" fontId="0" fillId="0" borderId="0" xfId="5" applyNumberFormat="1" applyFont="1" applyBorder="1"/>
    <xf numFmtId="180" fontId="0" fillId="0" borderId="2" xfId="4" applyNumberFormat="1" applyFont="1" applyBorder="1" applyAlignment="1">
      <alignment horizontal="right" indent="1"/>
    </xf>
    <xf numFmtId="165" fontId="0" fillId="0" borderId="2" xfId="5" applyNumberFormat="1" applyFont="1" applyBorder="1" applyAlignment="1">
      <alignment horizontal="right" indent="1"/>
    </xf>
    <xf numFmtId="0" fontId="0" fillId="0" borderId="32" xfId="0" applyBorder="1" applyAlignment="1">
      <alignment horizontal="left"/>
    </xf>
    <xf numFmtId="180" fontId="66" fillId="0" borderId="5" xfId="4" applyNumberFormat="1" applyFont="1" applyBorder="1" applyAlignment="1">
      <alignment horizontal="right" indent="1"/>
    </xf>
    <xf numFmtId="165" fontId="0" fillId="0" borderId="5" xfId="5" applyNumberFormat="1" applyFont="1" applyBorder="1" applyAlignment="1">
      <alignment horizontal="right" indent="1"/>
    </xf>
    <xf numFmtId="180" fontId="30" fillId="0" borderId="5" xfId="4" applyNumberFormat="1" applyFont="1" applyBorder="1" applyAlignment="1">
      <alignment horizontal="right" indent="1"/>
    </xf>
    <xf numFmtId="165" fontId="30" fillId="0" borderId="5" xfId="5" applyNumberFormat="1" applyFont="1" applyBorder="1" applyAlignment="1">
      <alignment horizontal="right" indent="1"/>
    </xf>
    <xf numFmtId="165" fontId="66" fillId="0" borderId="5" xfId="5" applyNumberFormat="1" applyFont="1" applyBorder="1" applyAlignment="1">
      <alignment horizontal="right" indent="1"/>
    </xf>
    <xf numFmtId="0" fontId="0" fillId="0" borderId="33" xfId="0" applyBorder="1" applyAlignment="1">
      <alignment horizontal="left"/>
    </xf>
    <xf numFmtId="180" fontId="0" fillId="0" borderId="5" xfId="4" applyNumberFormat="1" applyFont="1" applyBorder="1" applyAlignment="1">
      <alignment horizontal="right" indent="1"/>
    </xf>
    <xf numFmtId="180" fontId="0" fillId="0" borderId="16" xfId="4" applyNumberFormat="1" applyFont="1" applyBorder="1" applyAlignment="1">
      <alignment horizontal="right" indent="1"/>
    </xf>
    <xf numFmtId="165" fontId="0" fillId="0" borderId="16" xfId="5" applyNumberFormat="1" applyFont="1" applyBorder="1" applyAlignment="1">
      <alignment horizontal="right" indent="1"/>
    </xf>
    <xf numFmtId="0" fontId="0" fillId="0" borderId="34" xfId="0" applyBorder="1" applyAlignment="1">
      <alignment horizontal="left"/>
    </xf>
    <xf numFmtId="0" fontId="0" fillId="0" borderId="0" xfId="0"/>
    <xf numFmtId="0" fontId="68" fillId="0" borderId="0" xfId="10" applyFont="1"/>
    <xf numFmtId="0" fontId="69" fillId="0" borderId="0" xfId="10" applyFont="1"/>
    <xf numFmtId="0" fontId="71" fillId="0" borderId="0" xfId="10" applyFont="1"/>
    <xf numFmtId="0" fontId="76" fillId="0" borderId="0" xfId="10" applyFont="1"/>
    <xf numFmtId="0" fontId="78" fillId="0" borderId="0" xfId="10" applyFont="1"/>
    <xf numFmtId="0" fontId="79" fillId="0" borderId="0" xfId="10" applyFont="1"/>
    <xf numFmtId="0" fontId="80" fillId="0" borderId="0" xfId="10" applyFont="1"/>
    <xf numFmtId="0" fontId="77" fillId="0" borderId="0" xfId="10" applyFont="1"/>
    <xf numFmtId="0" fontId="81" fillId="0" borderId="0" xfId="10" applyFont="1"/>
    <xf numFmtId="0" fontId="82" fillId="0" borderId="0" xfId="10" applyFont="1"/>
    <xf numFmtId="0" fontId="83" fillId="0" borderId="0" xfId="0" applyFont="1" applyAlignment="1">
      <alignment horizontal="left" vertical="center" wrapText="1"/>
    </xf>
    <xf numFmtId="0" fontId="83" fillId="0" borderId="0" xfId="0" applyFont="1" applyAlignment="1">
      <alignment horizontal="center" vertical="center" wrapText="1"/>
    </xf>
    <xf numFmtId="0" fontId="83" fillId="0" borderId="0" xfId="0" applyFont="1" applyAlignment="1">
      <alignment horizontal="right" vertical="center" wrapText="1"/>
    </xf>
    <xf numFmtId="0" fontId="72" fillId="0" borderId="0" xfId="0" applyFont="1" applyAlignment="1">
      <alignment horizontal="right" vertical="center" wrapText="1"/>
    </xf>
    <xf numFmtId="0" fontId="71" fillId="0" borderId="0" xfId="10" applyFont="1" applyBorder="1"/>
    <xf numFmtId="0" fontId="70" fillId="0" borderId="0" xfId="10" quotePrefix="1" applyFont="1" applyBorder="1" applyAlignment="1">
      <alignment horizontal="left" vertical="center"/>
    </xf>
    <xf numFmtId="0" fontId="70" fillId="0" borderId="0" xfId="10" applyFont="1" applyBorder="1" applyAlignment="1">
      <alignment horizontal="left" vertical="center"/>
    </xf>
    <xf numFmtId="0" fontId="74" fillId="0" borderId="0" xfId="10" quotePrefix="1" applyFont="1" applyBorder="1" applyAlignment="1">
      <alignment horizontal="left" vertical="center" wrapText="1"/>
    </xf>
    <xf numFmtId="181" fontId="74" fillId="0" borderId="0" xfId="10" applyNumberFormat="1" applyFont="1" applyBorder="1" applyAlignment="1">
      <alignment horizontal="center" vertical="center" wrapText="1"/>
    </xf>
    <xf numFmtId="0" fontId="73" fillId="0" borderId="0" xfId="10" quotePrefix="1" applyFont="1" applyBorder="1" applyAlignment="1">
      <alignment horizontal="left" vertical="center" wrapText="1"/>
    </xf>
    <xf numFmtId="181" fontId="73" fillId="0" borderId="0" xfId="10" applyNumberFormat="1" applyFont="1" applyBorder="1" applyAlignment="1">
      <alignment horizontal="center" vertical="center" wrapText="1"/>
    </xf>
    <xf numFmtId="9" fontId="70" fillId="0" borderId="0" xfId="29" applyFont="1" applyBorder="1" applyAlignment="1">
      <alignment horizontal="left" vertical="center"/>
    </xf>
    <xf numFmtId="173" fontId="19" fillId="0" borderId="0" xfId="15" applyNumberFormat="1" applyFont="1" applyBorder="1" applyAlignment="1">
      <alignment vertical="center"/>
    </xf>
    <xf numFmtId="0" fontId="19" fillId="0" borderId="0" xfId="15" applyFont="1" applyBorder="1" applyAlignment="1">
      <alignment vertical="center"/>
    </xf>
    <xf numFmtId="0" fontId="19" fillId="0" borderId="0" xfId="22" applyAlignment="1"/>
    <xf numFmtId="0" fontId="0" fillId="0" borderId="0" xfId="0"/>
    <xf numFmtId="171" fontId="19" fillId="0" borderId="0" xfId="0" applyNumberFormat="1" applyFont="1" applyAlignment="1">
      <alignment horizontal="right" vertical="center"/>
    </xf>
    <xf numFmtId="0" fontId="21" fillId="0" borderId="0" xfId="0" applyFont="1" applyAlignment="1">
      <alignment horizontal="center" vertical="center"/>
    </xf>
    <xf numFmtId="0" fontId="48" fillId="0" borderId="0" xfId="15" applyFont="1" applyAlignment="1">
      <alignment horizontal="left" wrapText="1"/>
    </xf>
    <xf numFmtId="0" fontId="21" fillId="0" borderId="0" xfId="0" applyFont="1" applyAlignment="1">
      <alignment horizontal="left"/>
    </xf>
    <xf numFmtId="49" fontId="18" fillId="0" borderId="0" xfId="0" applyNumberFormat="1" applyFont="1" applyAlignment="1">
      <alignment horizontal="left" vertical="top" wrapText="1"/>
    </xf>
    <xf numFmtId="0" fontId="20" fillId="0" borderId="0" xfId="0" applyFont="1" applyAlignment="1">
      <alignment horizontal="left" vertical="top" wrapText="1"/>
    </xf>
    <xf numFmtId="0" fontId="18" fillId="0" borderId="0" xfId="0" applyFont="1" applyAlignment="1">
      <alignment horizontal="left" vertical="top" wrapText="1"/>
    </xf>
    <xf numFmtId="0" fontId="6" fillId="0" borderId="0" xfId="6"/>
    <xf numFmtId="0" fontId="0" fillId="0" borderId="0" xfId="0"/>
    <xf numFmtId="0" fontId="0" fillId="0" borderId="0" xfId="0" applyAlignment="1">
      <alignment vertical="center"/>
    </xf>
    <xf numFmtId="0" fontId="3" fillId="0" borderId="0" xfId="0" applyFont="1"/>
    <xf numFmtId="0" fontId="2" fillId="0" borderId="0" xfId="0" applyFont="1"/>
    <xf numFmtId="0" fontId="84" fillId="0" borderId="0" xfId="0" applyFont="1"/>
    <xf numFmtId="0" fontId="85" fillId="0" borderId="0" xfId="7" applyFont="1"/>
    <xf numFmtId="0" fontId="17" fillId="0" borderId="0" xfId="0" applyFont="1"/>
    <xf numFmtId="0" fontId="61" fillId="0" borderId="0" xfId="0" applyFont="1"/>
    <xf numFmtId="0" fontId="54" fillId="0" borderId="0" xfId="0" applyFont="1"/>
    <xf numFmtId="0" fontId="87" fillId="0" borderId="0" xfId="0" applyFont="1"/>
    <xf numFmtId="0" fontId="88" fillId="0" borderId="0" xfId="0" applyFont="1" applyAlignment="1">
      <alignment horizontal="right"/>
    </xf>
    <xf numFmtId="0" fontId="88" fillId="0" borderId="0" xfId="0" applyFont="1"/>
    <xf numFmtId="0" fontId="89" fillId="0" borderId="0" xfId="14" applyFont="1"/>
    <xf numFmtId="0" fontId="43" fillId="0" borderId="0" xfId="14" applyFill="1" applyAlignment="1">
      <alignment horizontal="center" vertical="center"/>
    </xf>
    <xf numFmtId="0" fontId="57" fillId="0" borderId="36" xfId="14" applyFont="1" applyBorder="1" applyAlignment="1">
      <alignment horizontal="left" vertical="center"/>
    </xf>
    <xf numFmtId="0" fontId="90" fillId="0" borderId="40" xfId="14" applyFont="1" applyBorder="1" applyAlignment="1">
      <alignment horizontal="center" vertical="center"/>
    </xf>
    <xf numFmtId="0" fontId="90" fillId="0" borderId="7" xfId="14" applyFont="1" applyBorder="1" applyAlignment="1">
      <alignment horizontal="center" vertical="center"/>
    </xf>
    <xf numFmtId="0" fontId="57" fillId="0" borderId="37" xfId="14" applyFont="1" applyBorder="1" applyAlignment="1">
      <alignment horizontal="center" vertical="center"/>
    </xf>
    <xf numFmtId="173" fontId="57" fillId="0" borderId="44" xfId="14" applyNumberFormat="1" applyFont="1" applyBorder="1" applyAlignment="1">
      <alignment horizontal="center" vertical="center"/>
    </xf>
    <xf numFmtId="173" fontId="57" fillId="0" borderId="41" xfId="14" applyNumberFormat="1" applyFont="1" applyBorder="1" applyAlignment="1">
      <alignment horizontal="center" vertical="center"/>
    </xf>
    <xf numFmtId="0" fontId="57" fillId="0" borderId="38" xfId="14" applyFont="1" applyBorder="1" applyAlignment="1">
      <alignment horizontal="center" vertical="center"/>
    </xf>
    <xf numFmtId="173" fontId="57" fillId="0" borderId="45" xfId="14" applyNumberFormat="1" applyFont="1" applyBorder="1" applyAlignment="1">
      <alignment horizontal="center" vertical="center"/>
    </xf>
    <xf numFmtId="173" fontId="57" fillId="0" borderId="42" xfId="14" applyNumberFormat="1" applyFont="1" applyBorder="1" applyAlignment="1">
      <alignment horizontal="center" vertical="center"/>
    </xf>
    <xf numFmtId="0" fontId="57" fillId="0" borderId="39" xfId="14" applyFont="1" applyBorder="1" applyAlignment="1">
      <alignment horizontal="center" vertical="center"/>
    </xf>
    <xf numFmtId="173" fontId="57" fillId="0" borderId="46" xfId="14" applyNumberFormat="1" applyFont="1" applyBorder="1" applyAlignment="1">
      <alignment horizontal="center" vertical="center"/>
    </xf>
    <xf numFmtId="173" fontId="57" fillId="0" borderId="43" xfId="14" applyNumberFormat="1" applyFont="1" applyBorder="1" applyAlignment="1">
      <alignment horizontal="center" vertical="center"/>
    </xf>
    <xf numFmtId="0" fontId="88" fillId="0" borderId="0" xfId="0" applyFont="1" applyAlignment="1">
      <alignment horizontal="center"/>
    </xf>
    <xf numFmtId="0" fontId="86" fillId="0" borderId="36" xfId="7" applyFont="1" applyBorder="1"/>
    <xf numFmtId="0" fontId="90" fillId="0" borderId="40" xfId="14" applyFont="1" applyFill="1" applyBorder="1" applyAlignment="1">
      <alignment horizontal="center" vertical="center"/>
    </xf>
    <xf numFmtId="0" fontId="90" fillId="0" borderId="47" xfId="14" applyFont="1" applyFill="1" applyBorder="1" applyAlignment="1">
      <alignment horizontal="center" vertical="center"/>
    </xf>
    <xf numFmtId="173" fontId="90" fillId="0" borderId="48" xfId="14" applyNumberFormat="1" applyFont="1" applyFill="1" applyBorder="1" applyAlignment="1">
      <alignment horizontal="center" vertical="center" wrapText="1"/>
    </xf>
    <xf numFmtId="0" fontId="57" fillId="0" borderId="44" xfId="14" applyFont="1" applyBorder="1" applyAlignment="1">
      <alignment horizontal="center" vertical="center"/>
    </xf>
    <xf numFmtId="0" fontId="57" fillId="0" borderId="49" xfId="14" applyFont="1" applyBorder="1" applyAlignment="1">
      <alignment horizontal="center" vertical="center"/>
    </xf>
    <xf numFmtId="173" fontId="57" fillId="0" borderId="50" xfId="14" applyNumberFormat="1" applyFont="1" applyBorder="1" applyAlignment="1">
      <alignment horizontal="center" vertical="center"/>
    </xf>
    <xf numFmtId="0" fontId="57" fillId="0" borderId="45" xfId="14" applyFont="1" applyBorder="1" applyAlignment="1">
      <alignment horizontal="center" vertical="center"/>
    </xf>
    <xf numFmtId="0" fontId="57" fillId="0" borderId="51" xfId="14" applyFont="1" applyBorder="1" applyAlignment="1">
      <alignment horizontal="center" vertical="center"/>
    </xf>
    <xf numFmtId="173" fontId="57" fillId="0" borderId="52" xfId="14" applyNumberFormat="1" applyFont="1" applyBorder="1" applyAlignment="1">
      <alignment horizontal="center" vertical="center"/>
    </xf>
    <xf numFmtId="0" fontId="57" fillId="0" borderId="46" xfId="14" applyFont="1" applyBorder="1" applyAlignment="1">
      <alignment horizontal="center" vertical="center"/>
    </xf>
    <xf numFmtId="0" fontId="57" fillId="0" borderId="53" xfId="14" applyFont="1" applyBorder="1" applyAlignment="1">
      <alignment horizontal="center" vertical="center"/>
    </xf>
    <xf numFmtId="173" fontId="57" fillId="0" borderId="54" xfId="14" applyNumberFormat="1" applyFont="1" applyBorder="1" applyAlignment="1">
      <alignment horizontal="center" vertical="center"/>
    </xf>
    <xf numFmtId="0" fontId="87" fillId="0" borderId="40" xfId="23" applyFont="1" applyFill="1" applyBorder="1" applyAlignment="1" applyProtection="1">
      <alignment horizontal="center" vertical="center"/>
    </xf>
    <xf numFmtId="173" fontId="87" fillId="0" borderId="47" xfId="24" applyNumberFormat="1" applyFont="1" applyFill="1" applyBorder="1" applyAlignment="1" applyProtection="1">
      <alignment horizontal="center" vertical="center"/>
    </xf>
    <xf numFmtId="173" fontId="87" fillId="0" borderId="48" xfId="24" applyNumberFormat="1" applyFont="1" applyFill="1" applyBorder="1" applyAlignment="1" applyProtection="1">
      <alignment horizontal="center" vertical="center" wrapText="1"/>
    </xf>
    <xf numFmtId="0" fontId="88" fillId="0" borderId="44" xfId="24" applyFont="1" applyBorder="1" applyAlignment="1" applyProtection="1">
      <alignment horizontal="center" vertical="center"/>
    </xf>
    <xf numFmtId="173" fontId="88" fillId="0" borderId="49" xfId="25" applyNumberFormat="1" applyFont="1" applyBorder="1" applyAlignment="1" applyProtection="1">
      <alignment horizontal="center" vertical="center"/>
    </xf>
    <xf numFmtId="173" fontId="88" fillId="0" borderId="50" xfId="25" applyNumberFormat="1" applyFont="1" applyBorder="1" applyAlignment="1" applyProtection="1">
      <alignment horizontal="center" vertical="center"/>
    </xf>
    <xf numFmtId="0" fontId="88" fillId="0" borderId="45" xfId="24" applyFont="1" applyBorder="1" applyAlignment="1" applyProtection="1">
      <alignment horizontal="center" vertical="center"/>
    </xf>
    <xf numFmtId="173" fontId="88" fillId="0" borderId="51" xfId="25" applyNumberFormat="1" applyFont="1" applyBorder="1" applyAlignment="1" applyProtection="1">
      <alignment horizontal="center" vertical="center"/>
    </xf>
    <xf numFmtId="173" fontId="88" fillId="0" borderId="52" xfId="25" applyNumberFormat="1" applyFont="1" applyBorder="1" applyAlignment="1" applyProtection="1">
      <alignment horizontal="center" vertical="center"/>
    </xf>
    <xf numFmtId="0" fontId="88" fillId="0" borderId="46" xfId="24" applyFont="1" applyBorder="1" applyAlignment="1" applyProtection="1">
      <alignment horizontal="center" vertical="center"/>
    </xf>
    <xf numFmtId="173" fontId="88" fillId="0" borderId="53" xfId="25" applyNumberFormat="1" applyFont="1" applyBorder="1" applyAlignment="1" applyProtection="1">
      <alignment horizontal="center" vertical="center"/>
    </xf>
    <xf numFmtId="173" fontId="88" fillId="0" borderId="54" xfId="25" applyNumberFormat="1" applyFont="1" applyBorder="1" applyAlignment="1" applyProtection="1">
      <alignment horizontal="center" vertical="center"/>
    </xf>
    <xf numFmtId="0" fontId="88" fillId="0" borderId="0" xfId="0" applyFont="1" applyAlignment="1">
      <alignment vertical="center"/>
    </xf>
    <xf numFmtId="173" fontId="88" fillId="0" borderId="0" xfId="0" applyNumberFormat="1" applyFont="1" applyAlignment="1">
      <alignment vertical="center"/>
    </xf>
    <xf numFmtId="173" fontId="88" fillId="0" borderId="0" xfId="0" applyNumberFormat="1" applyFont="1"/>
    <xf numFmtId="0" fontId="88" fillId="0" borderId="0" xfId="0" applyFont="1" applyAlignment="1">
      <alignment horizontal="right" vertical="center"/>
    </xf>
    <xf numFmtId="0" fontId="88" fillId="0" borderId="37" xfId="0" applyFont="1" applyBorder="1" applyAlignment="1">
      <alignment vertical="center"/>
    </xf>
    <xf numFmtId="0" fontId="88" fillId="0" borderId="38" xfId="0" applyFont="1" applyBorder="1" applyAlignment="1">
      <alignment vertical="center"/>
    </xf>
    <xf numFmtId="0" fontId="87" fillId="0" borderId="39" xfId="0" applyFont="1" applyBorder="1" applyAlignment="1">
      <alignment vertical="center"/>
    </xf>
    <xf numFmtId="173" fontId="88" fillId="0" borderId="44" xfId="0" applyNumberFormat="1" applyFont="1" applyBorder="1" applyAlignment="1">
      <alignment horizontal="center" vertical="center"/>
    </xf>
    <xf numFmtId="173" fontId="88" fillId="0" borderId="50" xfId="0" applyNumberFormat="1" applyFont="1" applyBorder="1" applyAlignment="1">
      <alignment horizontal="center" vertical="center"/>
    </xf>
    <xf numFmtId="173" fontId="88" fillId="0" borderId="45" xfId="0" applyNumberFormat="1" applyFont="1" applyBorder="1" applyAlignment="1">
      <alignment horizontal="center" vertical="center"/>
    </xf>
    <xf numFmtId="173" fontId="88" fillId="0" borderId="52" xfId="0" applyNumberFormat="1" applyFont="1" applyBorder="1" applyAlignment="1">
      <alignment horizontal="center" vertical="center"/>
    </xf>
    <xf numFmtId="173" fontId="87" fillId="0" borderId="46" xfId="0" applyNumberFormat="1" applyFont="1" applyBorder="1" applyAlignment="1">
      <alignment horizontal="center" vertical="center"/>
    </xf>
    <xf numFmtId="173" fontId="87" fillId="0" borderId="54" xfId="0" applyNumberFormat="1" applyFont="1" applyBorder="1" applyAlignment="1">
      <alignment horizontal="center" vertical="center"/>
    </xf>
    <xf numFmtId="0" fontId="87" fillId="0" borderId="40" xfId="0" applyFont="1" applyBorder="1" applyAlignment="1">
      <alignment horizontal="center" vertical="center"/>
    </xf>
    <xf numFmtId="0" fontId="87" fillId="0" borderId="48" xfId="0" applyFont="1" applyBorder="1" applyAlignment="1">
      <alignment horizontal="center" vertical="center"/>
    </xf>
    <xf numFmtId="171" fontId="19" fillId="0" borderId="0" xfId="0" applyNumberFormat="1" applyFont="1" applyAlignment="1">
      <alignment vertical="center"/>
    </xf>
    <xf numFmtId="0" fontId="57" fillId="0" borderId="37" xfId="14" applyFont="1" applyBorder="1" applyAlignment="1">
      <alignment vertical="center"/>
    </xf>
    <xf numFmtId="0" fontId="57" fillId="0" borderId="38" xfId="14" applyFont="1" applyBorder="1" applyAlignment="1">
      <alignment vertical="center"/>
    </xf>
    <xf numFmtId="0" fontId="57" fillId="0" borderId="39" xfId="14" applyFont="1" applyBorder="1" applyAlignment="1">
      <alignment vertical="center"/>
    </xf>
    <xf numFmtId="0" fontId="90" fillId="0" borderId="40" xfId="14" applyFont="1" applyBorder="1" applyAlignment="1">
      <alignment horizontal="center" vertical="center" wrapText="1"/>
    </xf>
    <xf numFmtId="0" fontId="90" fillId="0" borderId="47" xfId="14" applyFont="1" applyBorder="1" applyAlignment="1">
      <alignment horizontal="center" vertical="center" wrapText="1"/>
    </xf>
    <xf numFmtId="0" fontId="90" fillId="0" borderId="48" xfId="14" applyFont="1" applyBorder="1" applyAlignment="1">
      <alignment horizontal="center" vertical="center" wrapText="1"/>
    </xf>
    <xf numFmtId="173" fontId="57" fillId="0" borderId="44" xfId="14" applyNumberFormat="1" applyFont="1" applyBorder="1" applyAlignment="1">
      <alignment horizontal="center" vertical="center" wrapText="1"/>
    </xf>
    <xf numFmtId="173" fontId="57" fillId="0" borderId="49" xfId="14" applyNumberFormat="1" applyFont="1" applyBorder="1" applyAlignment="1">
      <alignment horizontal="center" vertical="center"/>
    </xf>
    <xf numFmtId="173" fontId="57" fillId="0" borderId="50" xfId="14" applyNumberFormat="1" applyFont="1" applyBorder="1" applyAlignment="1">
      <alignment horizontal="center" vertical="center" wrapText="1"/>
    </xf>
    <xf numFmtId="173" fontId="57" fillId="0" borderId="45" xfId="14" applyNumberFormat="1" applyFont="1" applyBorder="1" applyAlignment="1">
      <alignment horizontal="center" vertical="center" wrapText="1"/>
    </xf>
    <xf numFmtId="173" fontId="57" fillId="0" borderId="51" xfId="14" applyNumberFormat="1" applyFont="1" applyBorder="1" applyAlignment="1">
      <alignment horizontal="center" vertical="center"/>
    </xf>
    <xf numFmtId="173" fontId="57" fillId="0" borderId="52" xfId="14" applyNumberFormat="1" applyFont="1" applyBorder="1" applyAlignment="1">
      <alignment horizontal="center" vertical="center" wrapText="1"/>
    </xf>
    <xf numFmtId="173" fontId="57" fillId="0" borderId="53" xfId="14" applyNumberFormat="1" applyFont="1" applyBorder="1" applyAlignment="1">
      <alignment horizontal="center" vertical="center"/>
    </xf>
    <xf numFmtId="173" fontId="57" fillId="0" borderId="46" xfId="14" applyNumberFormat="1" applyFont="1" applyBorder="1" applyAlignment="1">
      <alignment horizontal="center" vertical="center" wrapText="1"/>
    </xf>
    <xf numFmtId="173" fontId="57" fillId="0" borderId="54" xfId="14" applyNumberFormat="1" applyFont="1" applyBorder="1" applyAlignment="1">
      <alignment horizontal="center" vertical="center" wrapText="1"/>
    </xf>
    <xf numFmtId="0" fontId="19" fillId="0" borderId="0" xfId="14" applyFont="1" applyAlignment="1">
      <alignment vertical="center" wrapText="1"/>
    </xf>
    <xf numFmtId="0" fontId="19" fillId="0" borderId="0" xfId="14" applyFont="1" applyBorder="1" applyAlignment="1">
      <alignment vertical="center" wrapText="1"/>
    </xf>
    <xf numFmtId="0" fontId="57" fillId="0" borderId="0" xfId="14" applyFont="1" applyAlignment="1">
      <alignment horizontal="right" vertical="center"/>
    </xf>
    <xf numFmtId="0" fontId="57" fillId="0" borderId="0" xfId="14" applyFont="1" applyBorder="1" applyAlignment="1">
      <alignment vertical="center"/>
    </xf>
    <xf numFmtId="173" fontId="57" fillId="0" borderId="0" xfId="14" applyNumberFormat="1" applyFont="1" applyBorder="1" applyAlignment="1">
      <alignment horizontal="center" vertical="center"/>
    </xf>
    <xf numFmtId="173" fontId="57" fillId="0" borderId="0" xfId="14" applyNumberFormat="1" applyFont="1" applyBorder="1" applyAlignment="1">
      <alignment horizontal="center" vertical="center" wrapText="1"/>
    </xf>
    <xf numFmtId="0" fontId="88" fillId="0" borderId="0" xfId="15" applyFont="1" applyAlignment="1">
      <alignment horizontal="right"/>
    </xf>
    <xf numFmtId="0" fontId="52" fillId="0" borderId="36" xfId="15" applyFont="1" applyBorder="1" applyAlignment="1">
      <alignment horizontal="center" vertical="center"/>
    </xf>
    <xf numFmtId="0" fontId="87" fillId="0" borderId="40" xfId="15" applyFont="1" applyBorder="1" applyAlignment="1">
      <alignment horizontal="center" vertical="center"/>
    </xf>
    <xf numFmtId="0" fontId="87" fillId="0" borderId="47" xfId="15" applyFont="1" applyBorder="1" applyAlignment="1">
      <alignment horizontal="center" vertical="center"/>
    </xf>
    <xf numFmtId="0" fontId="87" fillId="0" borderId="48" xfId="15" applyFont="1" applyBorder="1" applyAlignment="1">
      <alignment horizontal="center" vertical="center" wrapText="1"/>
    </xf>
    <xf numFmtId="1" fontId="51" fillId="0" borderId="37" xfId="15" applyNumberFormat="1" applyFont="1" applyBorder="1" applyAlignment="1">
      <alignment horizontal="center"/>
    </xf>
    <xf numFmtId="173" fontId="88" fillId="0" borderId="44" xfId="15" applyNumberFormat="1" applyFont="1" applyBorder="1" applyAlignment="1">
      <alignment horizontal="center"/>
    </xf>
    <xf numFmtId="173" fontId="88" fillId="0" borderId="49" xfId="15" applyNumberFormat="1" applyFont="1" applyBorder="1" applyAlignment="1">
      <alignment horizontal="center"/>
    </xf>
    <xf numFmtId="173" fontId="87" fillId="0" borderId="49" xfId="15" applyNumberFormat="1" applyFont="1" applyBorder="1" applyAlignment="1">
      <alignment horizontal="center"/>
    </xf>
    <xf numFmtId="2" fontId="88" fillId="0" borderId="50" xfId="5" applyNumberFormat="1" applyFont="1" applyBorder="1" applyAlignment="1">
      <alignment horizontal="center"/>
    </xf>
    <xf numFmtId="1" fontId="51" fillId="0" borderId="38" xfId="15" applyNumberFormat="1" applyFont="1" applyBorder="1" applyAlignment="1">
      <alignment horizontal="center"/>
    </xf>
    <xf numFmtId="173" fontId="88" fillId="0" borderId="45" xfId="15" applyNumberFormat="1" applyFont="1" applyBorder="1" applyAlignment="1">
      <alignment horizontal="center"/>
    </xf>
    <xf numFmtId="173" fontId="88" fillId="0" borderId="51" xfId="15" applyNumberFormat="1" applyFont="1" applyBorder="1" applyAlignment="1">
      <alignment horizontal="center"/>
    </xf>
    <xf numFmtId="173" fontId="87" fillId="0" borderId="51" xfId="15" applyNumberFormat="1" applyFont="1" applyBorder="1" applyAlignment="1">
      <alignment horizontal="center"/>
    </xf>
    <xf numFmtId="2" fontId="88" fillId="0" borderId="52" xfId="5" applyNumberFormat="1" applyFont="1" applyBorder="1" applyAlignment="1">
      <alignment horizontal="center"/>
    </xf>
    <xf numFmtId="1" fontId="51" fillId="0" borderId="39" xfId="15" applyNumberFormat="1" applyFont="1" applyBorder="1" applyAlignment="1">
      <alignment horizontal="center"/>
    </xf>
    <xf numFmtId="173" fontId="88" fillId="0" borderId="46" xfId="15" applyNumberFormat="1" applyFont="1" applyBorder="1" applyAlignment="1">
      <alignment horizontal="center"/>
    </xf>
    <xf numFmtId="173" fontId="88" fillId="0" borderId="53" xfId="15" applyNumberFormat="1" applyFont="1" applyBorder="1" applyAlignment="1">
      <alignment horizontal="center"/>
    </xf>
    <xf numFmtId="173" fontId="87" fillId="0" borderId="53" xfId="15" applyNumberFormat="1" applyFont="1" applyBorder="1" applyAlignment="1">
      <alignment horizontal="center"/>
    </xf>
    <xf numFmtId="2" fontId="88" fillId="0" borderId="54" xfId="5" applyNumberFormat="1" applyFont="1" applyBorder="1" applyAlignment="1">
      <alignment horizontal="center"/>
    </xf>
    <xf numFmtId="0" fontId="19" fillId="0" borderId="0" xfId="15" applyFont="1" applyAlignment="1">
      <alignment wrapText="1"/>
    </xf>
    <xf numFmtId="0" fontId="56" fillId="0" borderId="0" xfId="0" applyFont="1"/>
    <xf numFmtId="0" fontId="56" fillId="0" borderId="0" xfId="0" applyFont="1" applyAlignment="1">
      <alignment horizontal="left"/>
    </xf>
    <xf numFmtId="0" fontId="92" fillId="0" borderId="0" xfId="0" applyFont="1"/>
    <xf numFmtId="0" fontId="93" fillId="0" borderId="0" xfId="0" applyFont="1"/>
    <xf numFmtId="0" fontId="88" fillId="0" borderId="0" xfId="0" applyFont="1" applyAlignment="1">
      <alignment horizontal="center" vertical="center"/>
    </xf>
    <xf numFmtId="1" fontId="51" fillId="0" borderId="0" xfId="10" applyNumberFormat="1" applyFont="1" applyBorder="1" applyAlignment="1">
      <alignment horizontal="center" vertical="center"/>
    </xf>
    <xf numFmtId="0" fontId="19" fillId="0" borderId="0" xfId="10" applyBorder="1" applyAlignment="1">
      <alignment vertical="center" wrapText="1"/>
    </xf>
    <xf numFmtId="0" fontId="88" fillId="0" borderId="3" xfId="0" applyFont="1" applyBorder="1" applyAlignment="1">
      <alignment horizontal="center" vertical="center"/>
    </xf>
    <xf numFmtId="0" fontId="87" fillId="0" borderId="68" xfId="0" applyFont="1" applyBorder="1" applyAlignment="1">
      <alignment horizontal="center" vertical="center"/>
    </xf>
    <xf numFmtId="0" fontId="87" fillId="0" borderId="69" xfId="0" applyFont="1" applyBorder="1" applyAlignment="1">
      <alignment horizontal="center" vertical="center"/>
    </xf>
    <xf numFmtId="1" fontId="51" fillId="0" borderId="37" xfId="10" applyNumberFormat="1" applyFont="1" applyBorder="1" applyAlignment="1">
      <alignment horizontal="center" vertical="center"/>
    </xf>
    <xf numFmtId="173" fontId="51" fillId="0" borderId="44" xfId="10" applyNumberFormat="1" applyFont="1" applyBorder="1" applyAlignment="1">
      <alignment horizontal="center" vertical="center"/>
    </xf>
    <xf numFmtId="173" fontId="51" fillId="0" borderId="50" xfId="10" applyNumberFormat="1" applyFont="1" applyBorder="1" applyAlignment="1">
      <alignment horizontal="center" vertical="center"/>
    </xf>
    <xf numFmtId="1" fontId="51" fillId="0" borderId="38" xfId="10" applyNumberFormat="1" applyFont="1" applyBorder="1" applyAlignment="1">
      <alignment horizontal="center" vertical="center"/>
    </xf>
    <xf numFmtId="173" fontId="51" fillId="0" borderId="45" xfId="10" applyNumberFormat="1" applyFont="1" applyBorder="1" applyAlignment="1">
      <alignment horizontal="center" vertical="center"/>
    </xf>
    <xf numFmtId="173" fontId="51" fillId="0" borderId="52" xfId="10" applyNumberFormat="1" applyFont="1" applyBorder="1" applyAlignment="1">
      <alignment horizontal="center" vertical="center"/>
    </xf>
    <xf numFmtId="0" fontId="51" fillId="0" borderId="38" xfId="10" applyFont="1" applyBorder="1" applyAlignment="1">
      <alignment horizontal="center" vertical="center"/>
    </xf>
    <xf numFmtId="0" fontId="88" fillId="0" borderId="45" xfId="0" applyFont="1" applyBorder="1" applyAlignment="1">
      <alignment horizontal="center" vertical="center"/>
    </xf>
    <xf numFmtId="0" fontId="88" fillId="0" borderId="52" xfId="0" applyFont="1" applyBorder="1" applyAlignment="1">
      <alignment horizontal="center" vertical="center"/>
    </xf>
    <xf numFmtId="1" fontId="51" fillId="0" borderId="39" xfId="10" applyNumberFormat="1" applyFont="1" applyBorder="1" applyAlignment="1">
      <alignment horizontal="center" vertical="center"/>
    </xf>
    <xf numFmtId="0" fontId="88" fillId="0" borderId="46" xfId="0" applyFont="1" applyBorder="1" applyAlignment="1">
      <alignment horizontal="center" vertical="center"/>
    </xf>
    <xf numFmtId="0" fontId="88" fillId="0" borderId="54" xfId="0" applyFont="1" applyBorder="1" applyAlignment="1">
      <alignment horizontal="center" vertical="center"/>
    </xf>
    <xf numFmtId="0" fontId="87" fillId="0" borderId="0" xfId="16" applyFont="1" applyFill="1" applyBorder="1" applyAlignment="1">
      <alignment vertical="center"/>
    </xf>
    <xf numFmtId="2" fontId="51" fillId="0" borderId="0" xfId="17" applyNumberFormat="1" applyFont="1" applyFill="1" applyBorder="1" applyAlignment="1">
      <alignment horizontal="right" vertical="center" shrinkToFit="1"/>
    </xf>
    <xf numFmtId="0" fontId="87" fillId="0" borderId="10" xfId="16" applyFont="1" applyFill="1" applyBorder="1" applyAlignment="1">
      <alignment horizontal="center" vertical="center"/>
    </xf>
    <xf numFmtId="178" fontId="51" fillId="0" borderId="70" xfId="0" applyNumberFormat="1" applyFont="1" applyFill="1" applyBorder="1" applyAlignment="1">
      <alignment horizontal="center" vertical="center" shrinkToFit="1"/>
    </xf>
    <xf numFmtId="178" fontId="51" fillId="0" borderId="71" xfId="0" applyNumberFormat="1" applyFont="1" applyFill="1" applyBorder="1" applyAlignment="1">
      <alignment horizontal="center" vertical="center" shrinkToFit="1"/>
    </xf>
    <xf numFmtId="178" fontId="51" fillId="0" borderId="72" xfId="0" applyNumberFormat="1" applyFont="1" applyFill="1" applyBorder="1" applyAlignment="1">
      <alignment horizontal="center" vertical="center" shrinkToFit="1"/>
    </xf>
    <xf numFmtId="0" fontId="87" fillId="0" borderId="48" xfId="16" applyFont="1" applyFill="1" applyBorder="1" applyAlignment="1">
      <alignment horizontal="center" vertical="center"/>
    </xf>
    <xf numFmtId="178" fontId="51" fillId="0" borderId="50" xfId="0" applyNumberFormat="1" applyFont="1" applyFill="1" applyBorder="1" applyAlignment="1">
      <alignment horizontal="center" vertical="center" shrinkToFit="1"/>
    </xf>
    <xf numFmtId="178" fontId="51" fillId="0" borderId="52" xfId="0" applyNumberFormat="1" applyFont="1" applyFill="1" applyBorder="1" applyAlignment="1">
      <alignment horizontal="center" vertical="center" shrinkToFit="1"/>
    </xf>
    <xf numFmtId="178" fontId="51" fillId="0" borderId="54" xfId="0" applyNumberFormat="1" applyFont="1" applyFill="1" applyBorder="1" applyAlignment="1">
      <alignment horizontal="center" vertical="center" shrinkToFit="1"/>
    </xf>
    <xf numFmtId="171" fontId="51" fillId="0" borderId="52" xfId="0" applyNumberFormat="1" applyFont="1" applyFill="1" applyBorder="1" applyAlignment="1">
      <alignment horizontal="center" vertical="center" shrinkToFit="1"/>
    </xf>
    <xf numFmtId="0" fontId="51" fillId="0" borderId="37" xfId="16" applyFont="1" applyFill="1" applyBorder="1" applyAlignment="1">
      <alignment horizontal="left" vertical="center"/>
    </xf>
    <xf numFmtId="0" fontId="51" fillId="0" borderId="38" xfId="16" applyFont="1" applyFill="1" applyBorder="1" applyAlignment="1">
      <alignment horizontal="left" vertical="center"/>
    </xf>
    <xf numFmtId="0" fontId="51" fillId="0" borderId="39" xfId="16" applyFont="1" applyFill="1" applyBorder="1" applyAlignment="1">
      <alignment horizontal="left" vertical="center"/>
    </xf>
    <xf numFmtId="0" fontId="57" fillId="8" borderId="3" xfId="0" applyFont="1" applyFill="1" applyBorder="1" applyAlignment="1">
      <alignment horizontal="left" vertical="center"/>
    </xf>
    <xf numFmtId="0" fontId="57" fillId="8" borderId="8" xfId="0" applyFont="1" applyFill="1" applyBorder="1" applyAlignment="1">
      <alignment horizontal="center" vertical="center"/>
    </xf>
    <xf numFmtId="0" fontId="90" fillId="8" borderId="37" xfId="0" applyFont="1" applyFill="1" applyBorder="1" applyAlignment="1">
      <alignment horizontal="left" vertical="center"/>
    </xf>
    <xf numFmtId="0" fontId="90" fillId="8" borderId="38" xfId="0" applyFont="1" applyFill="1" applyBorder="1" applyAlignment="1">
      <alignment horizontal="left" vertical="center"/>
    </xf>
    <xf numFmtId="0" fontId="57" fillId="8" borderId="38" xfId="0" applyFont="1" applyFill="1" applyBorder="1" applyAlignment="1">
      <alignment horizontal="left" vertical="center"/>
    </xf>
    <xf numFmtId="0" fontId="90" fillId="8" borderId="39" xfId="0" applyFont="1" applyFill="1" applyBorder="1" applyAlignment="1">
      <alignment horizontal="left" vertical="center"/>
    </xf>
    <xf numFmtId="0" fontId="90" fillId="8" borderId="40" xfId="0" applyFont="1" applyFill="1" applyBorder="1" applyAlignment="1">
      <alignment horizontal="center" vertical="center"/>
    </xf>
    <xf numFmtId="0" fontId="90" fillId="8" borderId="48" xfId="0" applyFont="1" applyFill="1" applyBorder="1" applyAlignment="1">
      <alignment horizontal="center" vertical="center"/>
    </xf>
    <xf numFmtId="0" fontId="90" fillId="8" borderId="44" xfId="0" applyFont="1" applyFill="1" applyBorder="1" applyAlignment="1">
      <alignment horizontal="center" vertical="center"/>
    </xf>
    <xf numFmtId="0" fontId="90" fillId="8" borderId="50" xfId="0" applyFont="1" applyFill="1" applyBorder="1" applyAlignment="1">
      <alignment horizontal="center" vertical="center"/>
    </xf>
    <xf numFmtId="0" fontId="90" fillId="8" borderId="45" xfId="0" applyFont="1" applyFill="1" applyBorder="1" applyAlignment="1">
      <alignment horizontal="center" vertical="center"/>
    </xf>
    <xf numFmtId="0" fontId="90" fillId="8" borderId="52" xfId="0" applyFont="1" applyFill="1" applyBorder="1" applyAlignment="1">
      <alignment horizontal="center" vertical="center"/>
    </xf>
    <xf numFmtId="0" fontId="57" fillId="8" borderId="45" xfId="0" applyFont="1" applyFill="1" applyBorder="1" applyAlignment="1">
      <alignment horizontal="center" vertical="center"/>
    </xf>
    <xf numFmtId="0" fontId="57" fillId="8" borderId="52" xfId="0" applyFont="1" applyFill="1" applyBorder="1" applyAlignment="1">
      <alignment horizontal="center" vertical="center"/>
    </xf>
    <xf numFmtId="0" fontId="90" fillId="8" borderId="46" xfId="0" applyFont="1" applyFill="1" applyBorder="1" applyAlignment="1">
      <alignment horizontal="center" vertical="center"/>
    </xf>
    <xf numFmtId="0" fontId="90" fillId="8" borderId="54" xfId="0" applyFont="1" applyFill="1" applyBorder="1" applyAlignment="1">
      <alignment horizontal="center" vertical="center"/>
    </xf>
    <xf numFmtId="0" fontId="48" fillId="0" borderId="0" xfId="15" applyFont="1" applyAlignment="1">
      <alignment wrapText="1"/>
    </xf>
    <xf numFmtId="0" fontId="51" fillId="0" borderId="0" xfId="15" applyFont="1"/>
    <xf numFmtId="0" fontId="51" fillId="0" borderId="0" xfId="15" applyFont="1" applyAlignment="1">
      <alignment horizontal="right"/>
    </xf>
    <xf numFmtId="0" fontId="51" fillId="0" borderId="36" xfId="15" applyFont="1" applyBorder="1" applyAlignment="1">
      <alignment horizontal="left"/>
    </xf>
    <xf numFmtId="0" fontId="52" fillId="0" borderId="40" xfId="15" applyFont="1" applyBorder="1" applyAlignment="1">
      <alignment horizontal="center"/>
    </xf>
    <xf numFmtId="0" fontId="52" fillId="0" borderId="47" xfId="15" applyFont="1" applyBorder="1" applyAlignment="1">
      <alignment horizontal="center"/>
    </xf>
    <xf numFmtId="0" fontId="52" fillId="0" borderId="48" xfId="15" applyFont="1" applyBorder="1" applyAlignment="1">
      <alignment horizontal="center"/>
    </xf>
    <xf numFmtId="0" fontId="51" fillId="0" borderId="37" xfId="15" applyFont="1" applyBorder="1" applyAlignment="1">
      <alignment horizontal="center"/>
    </xf>
    <xf numFmtId="173" fontId="51" fillId="0" borderId="44" xfId="15" applyNumberFormat="1" applyFont="1" applyBorder="1" applyAlignment="1">
      <alignment horizontal="center"/>
    </xf>
    <xf numFmtId="173" fontId="51" fillId="0" borderId="49" xfId="15" applyNumberFormat="1" applyFont="1" applyBorder="1" applyAlignment="1">
      <alignment horizontal="center"/>
    </xf>
    <xf numFmtId="173" fontId="51" fillId="0" borderId="50" xfId="15" applyNumberFormat="1" applyFont="1" applyBorder="1" applyAlignment="1">
      <alignment horizontal="center"/>
    </xf>
    <xf numFmtId="0" fontId="51" fillId="0" borderId="38" xfId="15" applyFont="1" applyBorder="1" applyAlignment="1">
      <alignment horizontal="center"/>
    </xf>
    <xf numFmtId="173" fontId="51" fillId="0" borderId="45" xfId="15" applyNumberFormat="1" applyFont="1" applyBorder="1" applyAlignment="1">
      <alignment horizontal="center"/>
    </xf>
    <xf numFmtId="173" fontId="51" fillId="0" borderId="51" xfId="15" applyNumberFormat="1" applyFont="1" applyBorder="1" applyAlignment="1">
      <alignment horizontal="center"/>
    </xf>
    <xf numFmtId="173" fontId="51" fillId="0" borderId="52" xfId="15" applyNumberFormat="1" applyFont="1" applyBorder="1" applyAlignment="1">
      <alignment horizontal="center"/>
    </xf>
    <xf numFmtId="49" fontId="51" fillId="0" borderId="38" xfId="19" applyNumberFormat="1" applyFont="1" applyBorder="1" applyAlignment="1">
      <alignment horizontal="center"/>
    </xf>
    <xf numFmtId="173" fontId="51" fillId="0" borderId="45" xfId="19" applyNumberFormat="1" applyFont="1" applyBorder="1" applyAlignment="1">
      <alignment horizontal="center"/>
    </xf>
    <xf numFmtId="173" fontId="51" fillId="0" borderId="51" xfId="19" applyNumberFormat="1" applyFont="1" applyBorder="1" applyAlignment="1">
      <alignment horizontal="center"/>
    </xf>
    <xf numFmtId="173" fontId="52" fillId="0" borderId="52" xfId="19" applyNumberFormat="1" applyFont="1" applyBorder="1" applyAlignment="1">
      <alignment horizontal="center"/>
    </xf>
    <xf numFmtId="0" fontId="51" fillId="0" borderId="39" xfId="19" applyFont="1" applyBorder="1" applyAlignment="1">
      <alignment horizontal="center"/>
    </xf>
    <xf numFmtId="173" fontId="51" fillId="0" borderId="46" xfId="19" applyNumberFormat="1" applyFont="1" applyBorder="1" applyAlignment="1">
      <alignment horizontal="center"/>
    </xf>
    <xf numFmtId="173" fontId="51" fillId="0" borderId="53" xfId="19" applyNumberFormat="1" applyFont="1" applyBorder="1" applyAlignment="1">
      <alignment horizontal="center"/>
    </xf>
    <xf numFmtId="173" fontId="52" fillId="0" borderId="54" xfId="19" applyNumberFormat="1" applyFont="1" applyBorder="1" applyAlignment="1">
      <alignment horizontal="center"/>
    </xf>
    <xf numFmtId="0" fontId="19" fillId="0" borderId="0" xfId="20" applyAlignment="1"/>
    <xf numFmtId="0" fontId="51" fillId="0" borderId="0" xfId="20" applyFont="1"/>
    <xf numFmtId="0" fontId="51" fillId="0" borderId="0" xfId="20" applyFont="1" applyAlignment="1"/>
    <xf numFmtId="0" fontId="51" fillId="0" borderId="0" xfId="20" applyFont="1" applyAlignment="1">
      <alignment horizontal="right"/>
    </xf>
    <xf numFmtId="0" fontId="52" fillId="7" borderId="40" xfId="20" applyFont="1" applyFill="1" applyBorder="1" applyAlignment="1">
      <alignment horizontal="center" vertical="center"/>
    </xf>
    <xf numFmtId="0" fontId="52" fillId="7" borderId="48" xfId="20" applyFont="1" applyFill="1" applyBorder="1" applyAlignment="1">
      <alignment horizontal="center" vertical="center"/>
    </xf>
    <xf numFmtId="173" fontId="52" fillId="7" borderId="40" xfId="20" applyNumberFormat="1" applyFont="1" applyFill="1" applyBorder="1" applyAlignment="1">
      <alignment horizontal="center" vertical="center"/>
    </xf>
    <xf numFmtId="173" fontId="52" fillId="7" borderId="48" xfId="20" applyNumberFormat="1" applyFont="1" applyFill="1" applyBorder="1" applyAlignment="1">
      <alignment horizontal="center" vertical="center"/>
    </xf>
    <xf numFmtId="173" fontId="52" fillId="7" borderId="65" xfId="20" applyNumberFormat="1" applyFont="1" applyFill="1" applyBorder="1" applyAlignment="1">
      <alignment horizontal="center" vertical="center"/>
    </xf>
    <xf numFmtId="173" fontId="52" fillId="7" borderId="67" xfId="20" applyNumberFormat="1" applyFont="1" applyFill="1" applyBorder="1" applyAlignment="1">
      <alignment horizontal="center" vertical="center"/>
    </xf>
    <xf numFmtId="0" fontId="88" fillId="7" borderId="60" xfId="20" applyFont="1" applyFill="1" applyBorder="1" applyAlignment="1">
      <alignment vertical="center"/>
    </xf>
    <xf numFmtId="173" fontId="51" fillId="7" borderId="44" xfId="20" applyNumberFormat="1" applyFont="1" applyFill="1" applyBorder="1" applyAlignment="1">
      <alignment horizontal="center" vertical="center"/>
    </xf>
    <xf numFmtId="173" fontId="51" fillId="7" borderId="50" xfId="20" applyNumberFormat="1" applyFont="1" applyFill="1" applyBorder="1" applyAlignment="1">
      <alignment horizontal="center" vertical="center"/>
    </xf>
    <xf numFmtId="0" fontId="88" fillId="7" borderId="61" xfId="20" applyFont="1" applyFill="1" applyBorder="1" applyAlignment="1">
      <alignment vertical="center"/>
    </xf>
    <xf numFmtId="173" fontId="51" fillId="7" borderId="46" xfId="20" applyNumberFormat="1" applyFont="1" applyFill="1" applyBorder="1" applyAlignment="1">
      <alignment horizontal="center" vertical="center"/>
    </xf>
    <xf numFmtId="173" fontId="51" fillId="7" borderId="54" xfId="20" applyNumberFormat="1" applyFont="1" applyFill="1" applyBorder="1" applyAlignment="1">
      <alignment horizontal="center" vertical="center"/>
    </xf>
    <xf numFmtId="0" fontId="51" fillId="0" borderId="0" xfId="15" applyFont="1" applyAlignment="1">
      <alignment horizontal="center" vertical="center"/>
    </xf>
    <xf numFmtId="0" fontId="51" fillId="0" borderId="0" xfId="15" applyFont="1" applyAlignment="1">
      <alignment vertical="center"/>
    </xf>
    <xf numFmtId="0" fontId="51" fillId="0" borderId="0" xfId="15" applyFont="1" applyAlignment="1">
      <alignment horizontal="right" vertical="center"/>
    </xf>
    <xf numFmtId="0" fontId="52" fillId="0" borderId="40" xfId="15" applyFont="1" applyBorder="1" applyAlignment="1">
      <alignment horizontal="center" vertical="center" wrapText="1"/>
    </xf>
    <xf numFmtId="0" fontId="52" fillId="0" borderId="47" xfId="15" applyFont="1" applyBorder="1" applyAlignment="1">
      <alignment horizontal="center" vertical="center" wrapText="1"/>
    </xf>
    <xf numFmtId="0" fontId="52" fillId="0" borderId="48" xfId="15" applyFont="1" applyBorder="1" applyAlignment="1">
      <alignment horizontal="center" vertical="center" wrapText="1"/>
    </xf>
    <xf numFmtId="0" fontId="51" fillId="0" borderId="37" xfId="15" applyFont="1" applyBorder="1" applyAlignment="1">
      <alignment horizontal="center" vertical="center"/>
    </xf>
    <xf numFmtId="0" fontId="51" fillId="0" borderId="38" xfId="15" applyFont="1" applyBorder="1" applyAlignment="1">
      <alignment horizontal="center" vertical="center"/>
    </xf>
    <xf numFmtId="0" fontId="51" fillId="0" borderId="39" xfId="15" applyFont="1" applyBorder="1" applyAlignment="1">
      <alignment horizontal="center" vertical="center"/>
    </xf>
    <xf numFmtId="2" fontId="51" fillId="0" borderId="44" xfId="15" applyNumberFormat="1" applyFont="1" applyBorder="1" applyAlignment="1">
      <alignment horizontal="center" vertical="center"/>
    </xf>
    <xf numFmtId="2" fontId="51" fillId="0" borderId="49" xfId="15" applyNumberFormat="1" applyFont="1" applyBorder="1" applyAlignment="1">
      <alignment horizontal="center" vertical="center"/>
    </xf>
    <xf numFmtId="0" fontId="52" fillId="0" borderId="49" xfId="15" applyFont="1" applyBorder="1" applyAlignment="1">
      <alignment horizontal="center" vertical="center" wrapText="1"/>
    </xf>
    <xf numFmtId="0" fontId="51" fillId="0" borderId="49" xfId="15" applyFont="1" applyBorder="1" applyAlignment="1">
      <alignment horizontal="center" vertical="center"/>
    </xf>
    <xf numFmtId="0" fontId="51" fillId="0" borderId="50" xfId="15" applyFont="1" applyBorder="1" applyAlignment="1">
      <alignment horizontal="center" vertical="center"/>
    </xf>
    <xf numFmtId="2" fontId="51" fillId="0" borderId="45" xfId="15" applyNumberFormat="1" applyFont="1" applyBorder="1" applyAlignment="1">
      <alignment horizontal="center" vertical="center"/>
    </xf>
    <xf numFmtId="2" fontId="51" fillId="0" borderId="51" xfId="15" applyNumberFormat="1" applyFont="1" applyBorder="1" applyAlignment="1">
      <alignment horizontal="center" vertical="center"/>
    </xf>
    <xf numFmtId="0" fontId="52" fillId="0" borderId="51" xfId="15" applyFont="1" applyBorder="1" applyAlignment="1">
      <alignment horizontal="center" vertical="center" wrapText="1"/>
    </xf>
    <xf numFmtId="0" fontId="51" fillId="0" borderId="51" xfId="15" applyFont="1" applyBorder="1" applyAlignment="1">
      <alignment horizontal="center" vertical="center"/>
    </xf>
    <xf numFmtId="0" fontId="51" fillId="0" borderId="52" xfId="15" applyFont="1" applyBorder="1" applyAlignment="1">
      <alignment horizontal="center" vertical="center"/>
    </xf>
    <xf numFmtId="173" fontId="51" fillId="0" borderId="51" xfId="15" applyNumberFormat="1" applyFont="1" applyBorder="1" applyAlignment="1">
      <alignment horizontal="center" vertical="center"/>
    </xf>
    <xf numFmtId="173" fontId="51" fillId="0" borderId="52" xfId="15" applyNumberFormat="1" applyFont="1" applyBorder="1" applyAlignment="1">
      <alignment horizontal="center" vertical="center"/>
    </xf>
    <xf numFmtId="0" fontId="51" fillId="0" borderId="45" xfId="15" applyFont="1" applyBorder="1" applyAlignment="1">
      <alignment horizontal="center" vertical="center"/>
    </xf>
    <xf numFmtId="0" fontId="51" fillId="0" borderId="46" xfId="15" applyFont="1" applyBorder="1" applyAlignment="1">
      <alignment horizontal="center" vertical="center"/>
    </xf>
    <xf numFmtId="0" fontId="51" fillId="0" borderId="53" xfId="15" applyFont="1" applyBorder="1" applyAlignment="1">
      <alignment horizontal="center" vertical="center"/>
    </xf>
    <xf numFmtId="173" fontId="51" fillId="0" borderId="53" xfId="15" applyNumberFormat="1" applyFont="1" applyBorder="1" applyAlignment="1">
      <alignment horizontal="center" vertical="center"/>
    </xf>
    <xf numFmtId="173" fontId="51" fillId="0" borderId="54" xfId="15" applyNumberFormat="1" applyFont="1" applyBorder="1" applyAlignment="1">
      <alignment horizontal="center" vertical="center"/>
    </xf>
    <xf numFmtId="0" fontId="51" fillId="0" borderId="0" xfId="10" applyFont="1" applyAlignment="1">
      <alignment horizontal="right"/>
    </xf>
    <xf numFmtId="0" fontId="40" fillId="0" borderId="36" xfId="10" applyFont="1" applyBorder="1"/>
    <xf numFmtId="0" fontId="51" fillId="0" borderId="40" xfId="10" applyFont="1" applyBorder="1" applyAlignment="1">
      <alignment horizontal="center" vertical="center"/>
    </xf>
    <xf numFmtId="0" fontId="51" fillId="0" borderId="48" xfId="10" applyFont="1" applyBorder="1" applyAlignment="1">
      <alignment horizontal="center" vertical="center"/>
    </xf>
    <xf numFmtId="49" fontId="51" fillId="0" borderId="37" xfId="22" applyNumberFormat="1" applyFont="1" applyBorder="1" applyProtection="1">
      <protection locked="0"/>
    </xf>
    <xf numFmtId="173" fontId="51" fillId="0" borderId="44" xfId="22" applyNumberFormat="1" applyFont="1" applyBorder="1"/>
    <xf numFmtId="173" fontId="51" fillId="0" borderId="50" xfId="10" applyNumberFormat="1" applyFont="1" applyBorder="1"/>
    <xf numFmtId="49" fontId="51" fillId="0" borderId="38" xfId="22" applyNumberFormat="1" applyFont="1" applyBorder="1" applyProtection="1">
      <protection locked="0"/>
    </xf>
    <xf numFmtId="173" fontId="51" fillId="0" borderId="45" xfId="22" applyNumberFormat="1" applyFont="1" applyBorder="1"/>
    <xf numFmtId="173" fontId="51" fillId="0" borderId="52" xfId="10" applyNumberFormat="1" applyFont="1" applyBorder="1"/>
    <xf numFmtId="49" fontId="52" fillId="0" borderId="38" xfId="22" applyNumberFormat="1" applyFont="1" applyBorder="1" applyAlignment="1" applyProtection="1">
      <alignment horizontal="left"/>
      <protection locked="0"/>
    </xf>
    <xf numFmtId="173" fontId="52" fillId="0" borderId="45" xfId="22" applyNumberFormat="1" applyFont="1" applyBorder="1"/>
    <xf numFmtId="49" fontId="51" fillId="0" borderId="39" xfId="22" applyNumberFormat="1" applyFont="1" applyBorder="1" applyProtection="1">
      <protection locked="0"/>
    </xf>
    <xf numFmtId="173" fontId="51" fillId="0" borderId="46" xfId="22" applyNumberFormat="1" applyFont="1" applyBorder="1"/>
    <xf numFmtId="173" fontId="51" fillId="0" borderId="54" xfId="10" applyNumberFormat="1" applyFont="1" applyBorder="1"/>
    <xf numFmtId="49" fontId="87" fillId="0" borderId="38" xfId="22" applyNumberFormat="1" applyFont="1" applyBorder="1" applyProtection="1">
      <protection locked="0"/>
    </xf>
    <xf numFmtId="173" fontId="87" fillId="0" borderId="45" xfId="22" applyNumberFormat="1" applyFont="1" applyBorder="1"/>
    <xf numFmtId="0" fontId="8" fillId="0" borderId="0" xfId="7" applyAlignment="1"/>
    <xf numFmtId="0" fontId="0" fillId="0" borderId="0" xfId="0" applyAlignment="1"/>
    <xf numFmtId="0" fontId="21" fillId="0" borderId="10" xfId="15" applyFont="1" applyBorder="1" applyAlignment="1">
      <alignment vertical="center"/>
    </xf>
    <xf numFmtId="0" fontId="19" fillId="0" borderId="75" xfId="15" applyFont="1" applyBorder="1" applyAlignment="1">
      <alignment horizontal="left" vertical="center" indent="1"/>
    </xf>
    <xf numFmtId="0" fontId="19" fillId="0" borderId="76" xfId="15" quotePrefix="1" applyFont="1" applyBorder="1" applyAlignment="1">
      <alignment horizontal="left" indent="1"/>
    </xf>
    <xf numFmtId="0" fontId="19" fillId="0" borderId="76" xfId="15" applyFont="1" applyBorder="1" applyAlignment="1">
      <alignment horizontal="left" indent="1"/>
    </xf>
    <xf numFmtId="0" fontId="19" fillId="0" borderId="76" xfId="15" applyFont="1" applyBorder="1" applyAlignment="1">
      <alignment horizontal="left" vertical="center" indent="1"/>
    </xf>
    <xf numFmtId="0" fontId="19" fillId="0" borderId="77" xfId="15" applyFont="1" applyBorder="1" applyAlignment="1">
      <alignment horizontal="left" vertical="center" indent="1"/>
    </xf>
    <xf numFmtId="0" fontId="19" fillId="0" borderId="40" xfId="15" applyFont="1" applyBorder="1" applyAlignment="1">
      <alignment horizontal="center"/>
    </xf>
    <xf numFmtId="0" fontId="19" fillId="0" borderId="47" xfId="15" applyFont="1" applyBorder="1" applyAlignment="1">
      <alignment horizontal="center"/>
    </xf>
    <xf numFmtId="0" fontId="19" fillId="0" borderId="48" xfId="15" applyFont="1" applyBorder="1" applyAlignment="1">
      <alignment horizontal="center"/>
    </xf>
    <xf numFmtId="3" fontId="19" fillId="0" borderId="44" xfId="15" applyNumberFormat="1" applyFont="1" applyBorder="1" applyAlignment="1">
      <alignment horizontal="center" vertical="center"/>
    </xf>
    <xf numFmtId="3" fontId="19" fillId="0" borderId="49" xfId="15" applyNumberFormat="1" applyFont="1" applyBorder="1" applyAlignment="1">
      <alignment horizontal="center" vertical="center"/>
    </xf>
    <xf numFmtId="171" fontId="19" fillId="0" borderId="50" xfId="15" applyNumberFormat="1" applyFont="1" applyBorder="1" applyAlignment="1">
      <alignment horizontal="center" vertical="center"/>
    </xf>
    <xf numFmtId="3" fontId="19" fillId="0" borderId="45" xfId="15" applyNumberFormat="1" applyFont="1" applyBorder="1" applyAlignment="1">
      <alignment horizontal="center" vertical="center"/>
    </xf>
    <xf numFmtId="3" fontId="19" fillId="0" borderId="51" xfId="15" applyNumberFormat="1" applyFont="1" applyBorder="1" applyAlignment="1">
      <alignment horizontal="center" vertical="center"/>
    </xf>
    <xf numFmtId="171" fontId="19" fillId="0" borderId="52" xfId="15" applyNumberFormat="1" applyFont="1" applyBorder="1" applyAlignment="1">
      <alignment horizontal="center" vertical="center"/>
    </xf>
    <xf numFmtId="3" fontId="19" fillId="0" borderId="52" xfId="15" applyNumberFormat="1" applyFont="1" applyBorder="1" applyAlignment="1">
      <alignment horizontal="center" vertical="center"/>
    </xf>
    <xf numFmtId="3" fontId="19" fillId="0" borderId="46" xfId="15" applyNumberFormat="1" applyFont="1" applyBorder="1" applyAlignment="1">
      <alignment horizontal="center" vertical="center"/>
    </xf>
    <xf numFmtId="3" fontId="19" fillId="0" borderId="53" xfId="15" applyNumberFormat="1" applyFont="1" applyBorder="1" applyAlignment="1">
      <alignment horizontal="center" vertical="center"/>
    </xf>
    <xf numFmtId="3" fontId="19" fillId="0" borderId="54" xfId="15" applyNumberFormat="1" applyFont="1" applyBorder="1" applyAlignment="1">
      <alignment horizontal="center" vertical="center"/>
    </xf>
    <xf numFmtId="3" fontId="21" fillId="0" borderId="40" xfId="15" applyNumberFormat="1" applyFont="1" applyBorder="1" applyAlignment="1">
      <alignment horizontal="center" vertical="center"/>
    </xf>
    <xf numFmtId="3" fontId="21" fillId="0" borderId="47" xfId="15" applyNumberFormat="1" applyFont="1" applyBorder="1" applyAlignment="1">
      <alignment horizontal="center" vertical="center"/>
    </xf>
    <xf numFmtId="173" fontId="21" fillId="0" borderId="48" xfId="15" applyNumberFormat="1" applyFont="1" applyBorder="1" applyAlignment="1">
      <alignment horizontal="center" vertical="center"/>
    </xf>
    <xf numFmtId="4" fontId="19" fillId="0" borderId="44" xfId="15" applyNumberFormat="1" applyFont="1" applyBorder="1" applyAlignment="1">
      <alignment horizontal="center" vertical="center"/>
    </xf>
    <xf numFmtId="4" fontId="19" fillId="0" borderId="49" xfId="15" applyNumberFormat="1" applyFont="1" applyBorder="1" applyAlignment="1">
      <alignment horizontal="center" vertical="center"/>
    </xf>
    <xf numFmtId="4" fontId="19" fillId="0" borderId="50" xfId="15" applyNumberFormat="1" applyFont="1" applyBorder="1" applyAlignment="1">
      <alignment horizontal="center" vertical="center"/>
    </xf>
    <xf numFmtId="4" fontId="19" fillId="0" borderId="45" xfId="15" applyNumberFormat="1" applyFont="1" applyBorder="1" applyAlignment="1">
      <alignment horizontal="center" vertical="center"/>
    </xf>
    <xf numFmtId="4" fontId="19" fillId="0" borderId="51" xfId="15" applyNumberFormat="1" applyFont="1" applyBorder="1" applyAlignment="1">
      <alignment horizontal="center" vertical="center"/>
    </xf>
    <xf numFmtId="4" fontId="19" fillId="0" borderId="52" xfId="15" applyNumberFormat="1" applyFont="1" applyBorder="1" applyAlignment="1">
      <alignment horizontal="center" vertical="center"/>
    </xf>
    <xf numFmtId="4" fontId="19" fillId="0" borderId="46" xfId="15" applyNumberFormat="1" applyFont="1" applyBorder="1" applyAlignment="1">
      <alignment horizontal="center" vertical="center"/>
    </xf>
    <xf numFmtId="4" fontId="19" fillId="0" borderId="53" xfId="15" applyNumberFormat="1" applyFont="1" applyBorder="1" applyAlignment="1">
      <alignment horizontal="center" vertical="center"/>
    </xf>
    <xf numFmtId="2" fontId="21" fillId="0" borderId="40" xfId="15" applyNumberFormat="1" applyFont="1" applyBorder="1" applyAlignment="1">
      <alignment horizontal="center"/>
    </xf>
    <xf numFmtId="2" fontId="21" fillId="0" borderId="47" xfId="15" applyNumberFormat="1" applyFont="1" applyBorder="1" applyAlignment="1">
      <alignment horizontal="center"/>
    </xf>
    <xf numFmtId="173" fontId="21" fillId="0" borderId="48" xfId="15" applyNumberFormat="1" applyFont="1" applyBorder="1" applyAlignment="1">
      <alignment horizontal="center"/>
    </xf>
    <xf numFmtId="0" fontId="95" fillId="0" borderId="0" xfId="6" applyFont="1"/>
    <xf numFmtId="0" fontId="96" fillId="0" borderId="0" xfId="7" applyFont="1"/>
    <xf numFmtId="165" fontId="12" fillId="0" borderId="2" xfId="6" applyNumberFormat="1" applyFont="1" applyBorder="1" applyAlignment="1">
      <alignment horizontal="center" vertical="center"/>
    </xf>
    <xf numFmtId="165" fontId="11" fillId="0" borderId="2" xfId="6" applyNumberFormat="1" applyFont="1" applyBorder="1" applyAlignment="1">
      <alignment horizontal="center" vertical="center"/>
    </xf>
    <xf numFmtId="165" fontId="10" fillId="0" borderId="2" xfId="6" applyNumberFormat="1" applyFont="1" applyBorder="1" applyAlignment="1">
      <alignment horizontal="center" vertical="center"/>
    </xf>
    <xf numFmtId="166" fontId="9" fillId="0" borderId="2" xfId="6" applyNumberFormat="1" applyFont="1" applyBorder="1" applyAlignment="1">
      <alignment horizontal="center" vertical="center"/>
    </xf>
    <xf numFmtId="0" fontId="97" fillId="0" borderId="0" xfId="6" applyFont="1"/>
    <xf numFmtId="0" fontId="98" fillId="0" borderId="0" xfId="7" applyFont="1"/>
    <xf numFmtId="0" fontId="56" fillId="0" borderId="0" xfId="0" applyFont="1" applyAlignment="1">
      <alignment horizontal="left" vertical="top"/>
    </xf>
    <xf numFmtId="0" fontId="89" fillId="0" borderId="0" xfId="0" applyFont="1" applyAlignment="1">
      <alignment horizontal="left" vertical="top"/>
    </xf>
    <xf numFmtId="49" fontId="89" fillId="0" borderId="0" xfId="0" applyNumberFormat="1" applyFont="1" applyAlignment="1">
      <alignment horizontal="left" vertical="top"/>
    </xf>
    <xf numFmtId="0" fontId="90" fillId="0" borderId="0" xfId="0" applyFont="1" applyAlignment="1">
      <alignment horizontal="left"/>
    </xf>
    <xf numFmtId="0" fontId="57" fillId="0" borderId="0" xfId="6" applyFont="1"/>
    <xf numFmtId="49" fontId="18" fillId="0" borderId="0" xfId="0" applyNumberFormat="1" applyFont="1" applyBorder="1" applyAlignment="1">
      <alignment horizontal="left" vertical="center" wrapText="1"/>
    </xf>
    <xf numFmtId="0" fontId="87" fillId="0" borderId="36" xfId="0" applyFont="1" applyBorder="1" applyAlignment="1">
      <alignment vertical="center" wrapText="1"/>
    </xf>
    <xf numFmtId="0" fontId="88" fillId="0" borderId="37" xfId="0" applyFont="1" applyBorder="1" applyAlignment="1">
      <alignment horizontal="center" vertical="center"/>
    </xf>
    <xf numFmtId="167" fontId="88" fillId="0" borderId="78" xfId="0" applyNumberFormat="1" applyFont="1" applyBorder="1" applyAlignment="1">
      <alignment horizontal="center" vertical="center"/>
    </xf>
    <xf numFmtId="167" fontId="88" fillId="0" borderId="49" xfId="0" applyNumberFormat="1" applyFont="1" applyBorder="1" applyAlignment="1">
      <alignment horizontal="center" vertical="center"/>
    </xf>
    <xf numFmtId="0" fontId="88" fillId="0" borderId="49" xfId="0" applyFont="1" applyBorder="1" applyAlignment="1">
      <alignment horizontal="center" vertical="center"/>
    </xf>
    <xf numFmtId="0" fontId="88" fillId="0" borderId="50" xfId="0" applyFont="1" applyBorder="1" applyAlignment="1">
      <alignment horizontal="center" vertical="center"/>
    </xf>
    <xf numFmtId="0" fontId="88" fillId="0" borderId="38" xfId="0" applyFont="1" applyBorder="1" applyAlignment="1">
      <alignment horizontal="center" vertical="center"/>
    </xf>
    <xf numFmtId="167" fontId="88" fillId="0" borderId="79" xfId="0" applyNumberFormat="1" applyFont="1" applyBorder="1" applyAlignment="1">
      <alignment horizontal="center" vertical="center"/>
    </xf>
    <xf numFmtId="167" fontId="88" fillId="0" borderId="51" xfId="0" applyNumberFormat="1" applyFont="1" applyBorder="1" applyAlignment="1">
      <alignment horizontal="center" vertical="center"/>
    </xf>
    <xf numFmtId="0" fontId="88" fillId="0" borderId="51" xfId="0" applyFont="1" applyBorder="1" applyAlignment="1">
      <alignment horizontal="center" vertical="center"/>
    </xf>
    <xf numFmtId="168" fontId="88" fillId="0" borderId="52" xfId="0" applyNumberFormat="1" applyFont="1" applyBorder="1" applyAlignment="1">
      <alignment horizontal="center" vertical="center"/>
    </xf>
    <xf numFmtId="167" fontId="57" fillId="0" borderId="51" xfId="0" applyNumberFormat="1" applyFont="1" applyBorder="1" applyAlignment="1">
      <alignment horizontal="center" vertical="center"/>
    </xf>
    <xf numFmtId="0" fontId="88" fillId="0" borderId="39" xfId="0" applyFont="1" applyBorder="1" applyAlignment="1">
      <alignment horizontal="center" vertical="center"/>
    </xf>
    <xf numFmtId="167" fontId="88" fillId="0" borderId="80" xfId="0" applyNumberFormat="1" applyFont="1" applyBorder="1" applyAlignment="1">
      <alignment horizontal="center" vertical="center"/>
    </xf>
    <xf numFmtId="167" fontId="88" fillId="0" borderId="53" xfId="0" applyNumberFormat="1" applyFont="1" applyBorder="1" applyAlignment="1">
      <alignment horizontal="center" vertical="center"/>
    </xf>
    <xf numFmtId="0" fontId="88" fillId="0" borderId="53" xfId="0" applyFont="1" applyBorder="1" applyAlignment="1">
      <alignment horizontal="center" vertical="center"/>
    </xf>
    <xf numFmtId="168" fontId="88" fillId="0" borderId="54" xfId="0" applyNumberFormat="1" applyFont="1" applyBorder="1" applyAlignment="1">
      <alignment horizontal="center" vertical="center"/>
    </xf>
    <xf numFmtId="0" fontId="87" fillId="0" borderId="40" xfId="0" applyFont="1" applyBorder="1" applyAlignment="1">
      <alignment horizontal="center" vertical="center" wrapText="1"/>
    </xf>
    <xf numFmtId="0" fontId="90" fillId="0" borderId="47" xfId="0" applyFont="1" applyBorder="1" applyAlignment="1">
      <alignment horizontal="center" vertical="center" wrapText="1"/>
    </xf>
    <xf numFmtId="0" fontId="87" fillId="0" borderId="47" xfId="0" applyFont="1" applyBorder="1" applyAlignment="1">
      <alignment horizontal="center" vertical="center" wrapText="1"/>
    </xf>
    <xf numFmtId="3" fontId="90" fillId="0" borderId="47" xfId="0" applyNumberFormat="1" applyFont="1" applyBorder="1" applyAlignment="1">
      <alignment horizontal="center" vertical="center" wrapText="1"/>
    </xf>
    <xf numFmtId="170" fontId="90" fillId="0" borderId="47" xfId="0" applyNumberFormat="1" applyFont="1" applyBorder="1" applyAlignment="1">
      <alignment horizontal="center" vertical="center" wrapText="1"/>
    </xf>
    <xf numFmtId="169" fontId="90" fillId="0" borderId="47" xfId="0" applyNumberFormat="1" applyFont="1" applyBorder="1" applyAlignment="1">
      <alignment horizontal="center" vertical="center" wrapText="1"/>
    </xf>
    <xf numFmtId="0" fontId="87" fillId="0" borderId="48" xfId="0" applyFont="1" applyBorder="1" applyAlignment="1">
      <alignment horizontal="center" vertical="center" wrapText="1"/>
    </xf>
    <xf numFmtId="1" fontId="52" fillId="0" borderId="0" xfId="0" applyNumberFormat="1" applyFont="1" applyAlignment="1">
      <alignment horizontal="center" wrapText="1"/>
    </xf>
    <xf numFmtId="0" fontId="90" fillId="0" borderId="36" xfId="0" applyFont="1" applyBorder="1" applyAlignment="1">
      <alignment horizontal="center" vertical="center" wrapText="1"/>
    </xf>
    <xf numFmtId="0" fontId="90" fillId="0" borderId="40" xfId="0" applyFont="1" applyBorder="1" applyAlignment="1">
      <alignment horizontal="center" vertical="center" wrapText="1"/>
    </xf>
    <xf numFmtId="0" fontId="52" fillId="0" borderId="47" xfId="0" applyFont="1" applyBorder="1" applyAlignment="1">
      <alignment horizontal="center" vertical="center" wrapText="1"/>
    </xf>
    <xf numFmtId="0" fontId="52" fillId="0" borderId="48" xfId="0" applyFont="1" applyBorder="1" applyAlignment="1">
      <alignment horizontal="center" vertical="center" wrapText="1"/>
    </xf>
    <xf numFmtId="0" fontId="57" fillId="0" borderId="37" xfId="0" applyFont="1" applyBorder="1" applyAlignment="1">
      <alignment horizontal="center" vertical="center" wrapText="1"/>
    </xf>
    <xf numFmtId="167" fontId="57" fillId="0" borderId="44" xfId="0" applyNumberFormat="1" applyFont="1" applyBorder="1" applyAlignment="1">
      <alignment horizontal="center"/>
    </xf>
    <xf numFmtId="167" fontId="57" fillId="0" borderId="49" xfId="0" applyNumberFormat="1" applyFont="1" applyBorder="1" applyAlignment="1">
      <alignment horizontal="center"/>
    </xf>
    <xf numFmtId="167" fontId="51" fillId="0" borderId="49" xfId="6" applyNumberFormat="1" applyFont="1" applyBorder="1" applyAlignment="1">
      <alignment horizontal="center"/>
    </xf>
    <xf numFmtId="0" fontId="51" fillId="0" borderId="50" xfId="6" applyFont="1" applyBorder="1" applyAlignment="1">
      <alignment horizontal="center"/>
    </xf>
    <xf numFmtId="0" fontId="57" fillId="0" borderId="38" xfId="0" applyFont="1" applyBorder="1" applyAlignment="1">
      <alignment horizontal="center" wrapText="1"/>
    </xf>
    <xf numFmtId="167" fontId="57" fillId="0" borderId="45" xfId="0" applyNumberFormat="1" applyFont="1" applyBorder="1" applyAlignment="1">
      <alignment horizontal="center"/>
    </xf>
    <xf numFmtId="167" fontId="57" fillId="0" borderId="51" xfId="0" applyNumberFormat="1" applyFont="1" applyBorder="1" applyAlignment="1">
      <alignment horizontal="center"/>
    </xf>
    <xf numFmtId="167" fontId="51" fillId="0" borderId="51" xfId="6" applyNumberFormat="1" applyFont="1" applyBorder="1" applyAlignment="1">
      <alignment horizontal="center"/>
    </xf>
    <xf numFmtId="165" fontId="99" fillId="0" borderId="52" xfId="5" applyNumberFormat="1" applyFont="1" applyBorder="1" applyAlignment="1">
      <alignment horizontal="center"/>
    </xf>
    <xf numFmtId="0" fontId="57" fillId="0" borderId="38" xfId="0" applyFont="1" applyBorder="1" applyAlignment="1">
      <alignment horizontal="center"/>
    </xf>
    <xf numFmtId="49" fontId="51" fillId="0" borderId="38" xfId="0" applyNumberFormat="1" applyFont="1" applyBorder="1" applyAlignment="1">
      <alignment horizontal="center"/>
    </xf>
    <xf numFmtId="0" fontId="57" fillId="0" borderId="39" xfId="0" applyFont="1" applyBorder="1" applyAlignment="1">
      <alignment horizontal="center"/>
    </xf>
    <xf numFmtId="167" fontId="57" fillId="0" borderId="46" xfId="0" applyNumberFormat="1" applyFont="1" applyBorder="1" applyAlignment="1">
      <alignment horizontal="center"/>
    </xf>
    <xf numFmtId="167" fontId="57" fillId="0" borderId="53" xfId="0" applyNumberFormat="1" applyFont="1" applyBorder="1" applyAlignment="1">
      <alignment horizontal="center"/>
    </xf>
    <xf numFmtId="0" fontId="57" fillId="0" borderId="53" xfId="6" applyFont="1" applyBorder="1" applyAlignment="1">
      <alignment horizontal="center"/>
    </xf>
    <xf numFmtId="0" fontId="57" fillId="0" borderId="54" xfId="6" applyFont="1" applyBorder="1" applyAlignment="1">
      <alignment horizontal="center"/>
    </xf>
    <xf numFmtId="0" fontId="58" fillId="0" borderId="0" xfId="0" applyFont="1" applyFill="1" applyAlignment="1">
      <alignment horizontal="center"/>
    </xf>
    <xf numFmtId="0" fontId="100" fillId="0" borderId="0" xfId="7" applyFont="1" applyFill="1"/>
    <xf numFmtId="0" fontId="0" fillId="0" borderId="0" xfId="0" applyFill="1" applyAlignment="1">
      <alignment horizontal="center"/>
    </xf>
    <xf numFmtId="0" fontId="57" fillId="0" borderId="0" xfId="6" applyFont="1" applyAlignment="1">
      <alignment horizontal="left"/>
    </xf>
    <xf numFmtId="0" fontId="90" fillId="0" borderId="0" xfId="6" applyFont="1" applyAlignment="1">
      <alignment horizontal="left" vertical="center"/>
    </xf>
    <xf numFmtId="0" fontId="90" fillId="0" borderId="40" xfId="6" applyFont="1" applyBorder="1" applyAlignment="1">
      <alignment horizontal="center" vertical="center" wrapText="1"/>
    </xf>
    <xf numFmtId="0" fontId="90" fillId="0" borderId="47" xfId="6" applyFont="1" applyBorder="1" applyAlignment="1">
      <alignment horizontal="center" vertical="center" wrapText="1"/>
    </xf>
    <xf numFmtId="0" fontId="90" fillId="0" borderId="48" xfId="6" applyFont="1" applyBorder="1" applyAlignment="1">
      <alignment horizontal="center" vertical="center" wrapText="1"/>
    </xf>
    <xf numFmtId="0" fontId="57" fillId="0" borderId="37" xfId="6" applyFont="1" applyBorder="1" applyAlignment="1">
      <alignment horizontal="center" vertical="center" wrapText="1"/>
    </xf>
    <xf numFmtId="0" fontId="57" fillId="0" borderId="38" xfId="6" applyFont="1" applyBorder="1" applyAlignment="1">
      <alignment horizontal="center" vertical="center" wrapText="1"/>
    </xf>
    <xf numFmtId="0" fontId="57" fillId="0" borderId="39" xfId="6" applyFont="1" applyBorder="1" applyAlignment="1">
      <alignment horizontal="center" vertical="center" wrapText="1"/>
    </xf>
    <xf numFmtId="1" fontId="57" fillId="0" borderId="44" xfId="6" applyNumberFormat="1" applyFont="1" applyBorder="1" applyAlignment="1">
      <alignment horizontal="center"/>
    </xf>
    <xf numFmtId="1" fontId="57" fillId="0" borderId="49" xfId="6" applyNumberFormat="1" applyFont="1" applyBorder="1" applyAlignment="1">
      <alignment horizontal="center"/>
    </xf>
    <xf numFmtId="1" fontId="57" fillId="0" borderId="50" xfId="6" applyNumberFormat="1" applyFont="1" applyBorder="1" applyAlignment="1">
      <alignment horizontal="center"/>
    </xf>
    <xf numFmtId="1" fontId="57" fillId="0" borderId="45" xfId="6" applyNumberFormat="1" applyFont="1" applyBorder="1" applyAlignment="1">
      <alignment horizontal="center"/>
    </xf>
    <xf numFmtId="1" fontId="57" fillId="0" borderId="51" xfId="6" applyNumberFormat="1" applyFont="1" applyBorder="1" applyAlignment="1">
      <alignment horizontal="center"/>
    </xf>
    <xf numFmtId="1" fontId="57" fillId="0" borderId="52" xfId="6" applyNumberFormat="1" applyFont="1" applyBorder="1" applyAlignment="1">
      <alignment horizontal="center"/>
    </xf>
    <xf numFmtId="1" fontId="57" fillId="0" borderId="46" xfId="6" applyNumberFormat="1" applyFont="1" applyBorder="1" applyAlignment="1">
      <alignment horizontal="center"/>
    </xf>
    <xf numFmtId="1" fontId="57" fillId="0" borderId="53" xfId="6" applyNumberFormat="1" applyFont="1" applyBorder="1" applyAlignment="1">
      <alignment horizontal="center"/>
    </xf>
    <xf numFmtId="1" fontId="57" fillId="0" borderId="54" xfId="6" applyNumberFormat="1" applyFont="1" applyBorder="1" applyAlignment="1">
      <alignment horizontal="center"/>
    </xf>
    <xf numFmtId="0" fontId="51" fillId="0" borderId="0" xfId="9" applyFont="1"/>
    <xf numFmtId="0" fontId="88" fillId="0" borderId="0" xfId="11" applyFont="1" applyAlignment="1">
      <alignment horizontal="center"/>
    </xf>
    <xf numFmtId="0" fontId="90" fillId="0" borderId="0" xfId="11" applyFont="1" applyAlignment="1">
      <alignment horizontal="left"/>
    </xf>
    <xf numFmtId="0" fontId="90" fillId="0" borderId="40" xfId="11" applyFont="1" applyBorder="1" applyAlignment="1">
      <alignment horizontal="center" vertical="center" wrapText="1"/>
    </xf>
    <xf numFmtId="0" fontId="90" fillId="0" borderId="47" xfId="11" applyFont="1" applyBorder="1" applyAlignment="1">
      <alignment horizontal="center" vertical="center" wrapText="1"/>
    </xf>
    <xf numFmtId="3" fontId="90" fillId="0" borderId="48" xfId="11" applyNumberFormat="1" applyFont="1" applyBorder="1" applyAlignment="1">
      <alignment horizontal="center" vertical="center" wrapText="1"/>
    </xf>
    <xf numFmtId="3" fontId="90" fillId="0" borderId="40" xfId="11" applyNumberFormat="1" applyFont="1" applyBorder="1" applyAlignment="1">
      <alignment horizontal="center" vertical="center" wrapText="1"/>
    </xf>
    <xf numFmtId="3" fontId="90" fillId="0" borderId="47" xfId="11" applyNumberFormat="1" applyFont="1" applyBorder="1" applyAlignment="1">
      <alignment horizontal="center" vertical="center" wrapText="1"/>
    </xf>
    <xf numFmtId="3" fontId="90" fillId="0" borderId="88" xfId="11" applyNumberFormat="1" applyFont="1" applyBorder="1" applyAlignment="1">
      <alignment horizontal="center" vertical="center" wrapText="1"/>
    </xf>
    <xf numFmtId="3" fontId="90" fillId="0" borderId="87" xfId="11" applyNumberFormat="1" applyFont="1" applyBorder="1" applyAlignment="1">
      <alignment horizontal="center" vertical="center" wrapText="1"/>
    </xf>
    <xf numFmtId="3" fontId="90" fillId="0" borderId="93" xfId="11" applyNumberFormat="1" applyFont="1" applyBorder="1" applyAlignment="1">
      <alignment horizontal="center" vertical="center" wrapText="1"/>
    </xf>
    <xf numFmtId="3" fontId="90" fillId="0" borderId="89" xfId="11" applyNumberFormat="1" applyFont="1" applyBorder="1" applyAlignment="1">
      <alignment horizontal="center" vertical="center" wrapText="1"/>
    </xf>
    <xf numFmtId="0" fontId="57" fillId="0" borderId="44" xfId="11" applyFont="1" applyBorder="1" applyAlignment="1">
      <alignment horizontal="center" vertical="center" wrapText="1"/>
    </xf>
    <xf numFmtId="0" fontId="57" fillId="0" borderId="49" xfId="11" applyFont="1" applyBorder="1" applyAlignment="1">
      <alignment horizontal="center" vertical="center" wrapText="1"/>
    </xf>
    <xf numFmtId="3" fontId="57" fillId="0" borderId="50" xfId="11" applyNumberFormat="1" applyFont="1" applyBorder="1" applyAlignment="1">
      <alignment horizontal="center" vertical="center" wrapText="1"/>
    </xf>
    <xf numFmtId="3" fontId="57" fillId="0" borderId="44" xfId="11" applyNumberFormat="1" applyFont="1" applyBorder="1" applyAlignment="1">
      <alignment horizontal="center" vertical="center" wrapText="1"/>
    </xf>
    <xf numFmtId="3" fontId="57" fillId="0" borderId="49" xfId="11" applyNumberFormat="1" applyFont="1" applyBorder="1" applyAlignment="1">
      <alignment horizontal="center" vertical="center" wrapText="1"/>
    </xf>
    <xf numFmtId="3" fontId="57" fillId="0" borderId="94" xfId="11" applyNumberFormat="1" applyFont="1" applyBorder="1" applyAlignment="1">
      <alignment horizontal="center" vertical="center" wrapText="1"/>
    </xf>
    <xf numFmtId="3" fontId="57" fillId="0" borderId="95" xfId="11" applyNumberFormat="1" applyFont="1" applyBorder="1" applyAlignment="1">
      <alignment horizontal="center" vertical="center" wrapText="1"/>
    </xf>
    <xf numFmtId="3" fontId="57" fillId="0" borderId="96" xfId="11" applyNumberFormat="1" applyFont="1" applyBorder="1" applyAlignment="1">
      <alignment horizontal="center" vertical="center" wrapText="1"/>
    </xf>
    <xf numFmtId="3" fontId="57" fillId="0" borderId="78" xfId="11" applyNumberFormat="1" applyFont="1" applyBorder="1" applyAlignment="1">
      <alignment horizontal="center" vertical="center" wrapText="1"/>
    </xf>
    <xf numFmtId="9" fontId="57" fillId="0" borderId="44" xfId="12" applyFont="1" applyFill="1" applyBorder="1" applyAlignment="1">
      <alignment horizontal="center" vertical="center" wrapText="1"/>
    </xf>
    <xf numFmtId="9" fontId="57" fillId="0" borderId="49" xfId="12" applyFont="1" applyFill="1" applyBorder="1" applyAlignment="1">
      <alignment horizontal="center" vertical="center" wrapText="1"/>
    </xf>
    <xf numFmtId="9" fontId="57" fillId="0" borderId="94" xfId="12" applyFont="1" applyFill="1" applyBorder="1" applyAlignment="1">
      <alignment horizontal="center" vertical="center" wrapText="1"/>
    </xf>
    <xf numFmtId="9" fontId="57" fillId="0" borderId="95" xfId="12" applyFont="1" applyFill="1" applyBorder="1" applyAlignment="1">
      <alignment horizontal="center" vertical="center" wrapText="1"/>
    </xf>
    <xf numFmtId="9" fontId="57" fillId="0" borderId="50" xfId="12" applyFont="1" applyFill="1" applyBorder="1" applyAlignment="1">
      <alignment horizontal="center" vertical="center" wrapText="1"/>
    </xf>
    <xf numFmtId="0" fontId="57" fillId="0" borderId="45" xfId="11" applyFont="1" applyBorder="1" applyAlignment="1">
      <alignment horizontal="center" vertical="center" wrapText="1"/>
    </xf>
    <xf numFmtId="0" fontId="57" fillId="0" borderId="51" xfId="11" applyFont="1" applyBorder="1" applyAlignment="1">
      <alignment horizontal="center" vertical="center" wrapText="1"/>
    </xf>
    <xf numFmtId="3" fontId="57" fillId="0" borderId="52" xfId="11" applyNumberFormat="1" applyFont="1" applyBorder="1" applyAlignment="1">
      <alignment horizontal="center" vertical="center" wrapText="1"/>
    </xf>
    <xf numFmtId="3" fontId="57" fillId="0" borderId="45" xfId="11" applyNumberFormat="1" applyFont="1" applyBorder="1" applyAlignment="1">
      <alignment horizontal="center" vertical="center" wrapText="1"/>
    </xf>
    <xf numFmtId="3" fontId="57" fillId="0" borderId="51" xfId="11" applyNumberFormat="1" applyFont="1" applyBorder="1" applyAlignment="1">
      <alignment horizontal="center" vertical="center" wrapText="1"/>
    </xf>
    <xf numFmtId="3" fontId="57" fillId="0" borderId="97" xfId="11" applyNumberFormat="1" applyFont="1" applyBorder="1" applyAlignment="1">
      <alignment horizontal="center" vertical="center" wrapText="1"/>
    </xf>
    <xf numFmtId="3" fontId="57" fillId="0" borderId="98" xfId="11" applyNumberFormat="1" applyFont="1" applyBorder="1" applyAlignment="1">
      <alignment horizontal="center" vertical="center" wrapText="1"/>
    </xf>
    <xf numFmtId="3" fontId="57" fillId="0" borderId="99" xfId="11" applyNumberFormat="1" applyFont="1" applyBorder="1" applyAlignment="1">
      <alignment horizontal="center" vertical="center" wrapText="1"/>
    </xf>
    <xf numFmtId="3" fontId="57" fillId="0" borderId="79" xfId="11" applyNumberFormat="1" applyFont="1" applyBorder="1" applyAlignment="1">
      <alignment horizontal="center" vertical="center" wrapText="1"/>
    </xf>
    <xf numFmtId="9" fontId="57" fillId="0" borderId="45" xfId="12" applyFont="1" applyFill="1" applyBorder="1" applyAlignment="1">
      <alignment horizontal="center" vertical="center" wrapText="1"/>
    </xf>
    <xf numFmtId="9" fontId="57" fillId="0" borderId="51" xfId="12" applyFont="1" applyFill="1" applyBorder="1" applyAlignment="1">
      <alignment horizontal="center" vertical="center" wrapText="1"/>
    </xf>
    <xf numFmtId="9" fontId="57" fillId="0" borderId="97" xfId="12" applyFont="1" applyFill="1" applyBorder="1" applyAlignment="1">
      <alignment horizontal="center" vertical="center" wrapText="1"/>
    </xf>
    <xf numFmtId="9" fontId="57" fillId="0" borderId="98" xfId="12" applyFont="1" applyFill="1" applyBorder="1" applyAlignment="1">
      <alignment horizontal="center" vertical="center" wrapText="1"/>
    </xf>
    <xf numFmtId="9" fontId="57" fillId="0" borderId="52" xfId="12" applyFont="1" applyFill="1" applyBorder="1" applyAlignment="1">
      <alignment horizontal="center" vertical="center" wrapText="1"/>
    </xf>
    <xf numFmtId="0" fontId="57" fillId="0" borderId="46" xfId="11" applyFont="1" applyBorder="1" applyAlignment="1">
      <alignment horizontal="center" vertical="center" wrapText="1"/>
    </xf>
    <xf numFmtId="0" fontId="57" fillId="0" borderId="53" xfId="11" applyFont="1" applyBorder="1" applyAlignment="1">
      <alignment horizontal="center" vertical="center" wrapText="1"/>
    </xf>
    <xf numFmtId="3" fontId="57" fillId="0" borderId="54" xfId="11" applyNumberFormat="1" applyFont="1" applyBorder="1" applyAlignment="1">
      <alignment horizontal="center" vertical="center" wrapText="1"/>
    </xf>
    <xf numFmtId="3" fontId="57" fillId="0" borderId="46" xfId="11" applyNumberFormat="1" applyFont="1" applyBorder="1" applyAlignment="1">
      <alignment horizontal="center" vertical="center" wrapText="1"/>
    </xf>
    <xf numFmtId="3" fontId="57" fillId="0" borderId="53" xfId="11" applyNumberFormat="1" applyFont="1" applyBorder="1" applyAlignment="1">
      <alignment horizontal="center" vertical="center" wrapText="1"/>
    </xf>
    <xf numFmtId="3" fontId="57" fillId="0" borderId="100" xfId="11" applyNumberFormat="1" applyFont="1" applyBorder="1" applyAlignment="1">
      <alignment horizontal="center" vertical="center" wrapText="1"/>
    </xf>
    <xf numFmtId="3" fontId="57" fillId="0" borderId="101" xfId="11" applyNumberFormat="1" applyFont="1" applyBorder="1" applyAlignment="1">
      <alignment horizontal="center" vertical="center" wrapText="1"/>
    </xf>
    <xf numFmtId="3" fontId="57" fillId="0" borderId="102" xfId="11" applyNumberFormat="1" applyFont="1" applyBorder="1" applyAlignment="1">
      <alignment horizontal="center" vertical="center" wrapText="1"/>
    </xf>
    <xf numFmtId="3" fontId="57" fillId="0" borderId="80" xfId="11" applyNumberFormat="1" applyFont="1" applyBorder="1" applyAlignment="1">
      <alignment horizontal="center" vertical="center" wrapText="1"/>
    </xf>
    <xf numFmtId="9" fontId="57" fillId="0" borderId="46" xfId="12" applyFont="1" applyFill="1" applyBorder="1" applyAlignment="1">
      <alignment horizontal="center" vertical="center" wrapText="1"/>
    </xf>
    <xf numFmtId="9" fontId="57" fillId="0" borderId="53" xfId="12" applyFont="1" applyFill="1" applyBorder="1" applyAlignment="1">
      <alignment horizontal="center" vertical="center" wrapText="1"/>
    </xf>
    <xf numFmtId="9" fontId="57" fillId="0" borderId="100" xfId="12" applyFont="1" applyFill="1" applyBorder="1" applyAlignment="1">
      <alignment horizontal="center" vertical="center" wrapText="1"/>
    </xf>
    <xf numFmtId="9" fontId="57" fillId="0" borderId="101" xfId="12" applyFont="1" applyFill="1" applyBorder="1" applyAlignment="1">
      <alignment horizontal="center" vertical="center" wrapText="1"/>
    </xf>
    <xf numFmtId="9" fontId="57" fillId="0" borderId="54" xfId="12" applyFont="1" applyFill="1" applyBorder="1" applyAlignment="1">
      <alignment horizontal="center" vertical="center" wrapText="1"/>
    </xf>
    <xf numFmtId="0" fontId="57" fillId="0" borderId="0" xfId="11" applyFont="1" applyBorder="1" applyAlignment="1">
      <alignment horizontal="center" vertical="center" wrapText="1"/>
    </xf>
    <xf numFmtId="3" fontId="57" fillId="0" borderId="0" xfId="11" applyNumberFormat="1" applyFont="1" applyBorder="1" applyAlignment="1">
      <alignment horizontal="center" vertical="center" wrapText="1"/>
    </xf>
    <xf numFmtId="9" fontId="57" fillId="0" borderId="0" xfId="12" applyFont="1" applyFill="1" applyBorder="1" applyAlignment="1">
      <alignment horizontal="center" vertical="center" wrapText="1"/>
    </xf>
    <xf numFmtId="0" fontId="89" fillId="0" borderId="0" xfId="11" applyFont="1" applyAlignment="1">
      <alignment horizontal="left"/>
    </xf>
    <xf numFmtId="0" fontId="101" fillId="0" borderId="10" xfId="13" applyFont="1" applyBorder="1" applyAlignment="1">
      <alignment horizontal="center" vertical="center" wrapText="1"/>
    </xf>
    <xf numFmtId="0" fontId="51" fillId="0" borderId="36" xfId="13" applyFont="1" applyBorder="1" applyAlignment="1">
      <alignment horizontal="center" vertical="center" wrapText="1"/>
    </xf>
    <xf numFmtId="0" fontId="101" fillId="0" borderId="40" xfId="13" applyFont="1" applyBorder="1" applyAlignment="1">
      <alignment horizontal="center" vertical="center" wrapText="1"/>
    </xf>
    <xf numFmtId="0" fontId="101" fillId="0" borderId="47" xfId="13" applyFont="1" applyBorder="1" applyAlignment="1">
      <alignment horizontal="center" vertical="center" wrapText="1"/>
    </xf>
    <xf numFmtId="0" fontId="101" fillId="0" borderId="48" xfId="13" applyFont="1" applyBorder="1" applyAlignment="1">
      <alignment horizontal="center" vertical="center" wrapText="1"/>
    </xf>
    <xf numFmtId="165" fontId="102" fillId="0" borderId="65" xfId="5" applyNumberFormat="1" applyFont="1" applyBorder="1" applyAlignment="1">
      <alignment horizontal="center" vertical="center" wrapText="1"/>
    </xf>
    <xf numFmtId="165" fontId="102" fillId="0" borderId="66" xfId="5" applyNumberFormat="1" applyFont="1" applyBorder="1" applyAlignment="1">
      <alignment horizontal="center" vertical="center" wrapText="1"/>
    </xf>
    <xf numFmtId="165" fontId="102" fillId="0" borderId="66" xfId="5" applyNumberFormat="1" applyFont="1" applyBorder="1" applyAlignment="1">
      <alignment horizontal="center" vertical="center"/>
    </xf>
    <xf numFmtId="165" fontId="102" fillId="0" borderId="67" xfId="5" applyNumberFormat="1" applyFont="1" applyBorder="1" applyAlignment="1">
      <alignment horizontal="center" vertical="center" wrapText="1"/>
    </xf>
    <xf numFmtId="167" fontId="88" fillId="0" borderId="103" xfId="0" applyNumberFormat="1" applyFont="1" applyBorder="1" applyAlignment="1">
      <alignment horizontal="center" vertical="center"/>
    </xf>
    <xf numFmtId="167" fontId="88" fillId="0" borderId="104" xfId="0" applyNumberFormat="1" applyFont="1" applyBorder="1" applyAlignment="1">
      <alignment horizontal="center" vertical="center"/>
    </xf>
    <xf numFmtId="167" fontId="88" fillId="0" borderId="105" xfId="0" applyNumberFormat="1" applyFont="1" applyBorder="1" applyAlignment="1">
      <alignment horizontal="center" vertical="center"/>
    </xf>
    <xf numFmtId="0" fontId="52" fillId="0" borderId="89" xfId="0" applyFont="1" applyBorder="1" applyAlignment="1">
      <alignment horizontal="center" vertical="center" wrapText="1"/>
    </xf>
    <xf numFmtId="0" fontId="104" fillId="5" borderId="36" xfId="0" applyFont="1" applyFill="1" applyBorder="1" applyAlignment="1">
      <alignment horizontal="center" vertical="center"/>
    </xf>
    <xf numFmtId="0" fontId="52" fillId="0" borderId="106" xfId="0" applyFont="1" applyBorder="1" applyAlignment="1">
      <alignment horizontal="center" vertical="center" wrapText="1"/>
    </xf>
    <xf numFmtId="0" fontId="52" fillId="0" borderId="107" xfId="0" applyFont="1" applyBorder="1" applyAlignment="1">
      <alignment horizontal="center" vertical="center" wrapText="1"/>
    </xf>
    <xf numFmtId="173" fontId="105" fillId="0" borderId="107" xfId="0" applyNumberFormat="1" applyFont="1" applyBorder="1" applyAlignment="1">
      <alignment horizontal="center" vertical="center"/>
    </xf>
    <xf numFmtId="173" fontId="105" fillId="0" borderId="108" xfId="0" applyNumberFormat="1" applyFont="1" applyBorder="1" applyAlignment="1">
      <alignment horizontal="center" vertical="center"/>
    </xf>
    <xf numFmtId="0" fontId="105" fillId="0" borderId="109" xfId="0" applyFont="1" applyBorder="1" applyAlignment="1">
      <alignment horizontal="center" vertical="center"/>
    </xf>
    <xf numFmtId="0" fontId="105" fillId="0" borderId="110" xfId="0" applyFont="1" applyBorder="1" applyAlignment="1">
      <alignment horizontal="center" vertical="center"/>
    </xf>
    <xf numFmtId="0" fontId="105" fillId="0" borderId="111" xfId="0" applyFont="1" applyBorder="1" applyAlignment="1">
      <alignment horizontal="center" vertical="center"/>
    </xf>
    <xf numFmtId="0" fontId="106" fillId="0" borderId="0" xfId="0" applyFont="1"/>
    <xf numFmtId="0" fontId="99" fillId="0" borderId="0" xfId="0" applyFont="1" applyAlignment="1">
      <alignment horizontal="left" vertical="center"/>
    </xf>
    <xf numFmtId="0" fontId="99" fillId="0" borderId="0" xfId="0" applyFont="1" applyAlignment="1">
      <alignment vertical="center"/>
    </xf>
    <xf numFmtId="0" fontId="20" fillId="0" borderId="0" xfId="0" applyFont="1" applyFill="1"/>
    <xf numFmtId="174" fontId="20" fillId="0" borderId="0" xfId="0" applyNumberFormat="1" applyFont="1" applyFill="1"/>
    <xf numFmtId="174" fontId="20" fillId="0" borderId="0" xfId="0" applyNumberFormat="1" applyFont="1" applyBorder="1"/>
    <xf numFmtId="0" fontId="52" fillId="0" borderId="0" xfId="0" applyFont="1" applyBorder="1" applyAlignment="1">
      <alignment vertical="center"/>
    </xf>
    <xf numFmtId="0" fontId="52" fillId="0" borderId="0" xfId="0" applyFont="1" applyAlignment="1">
      <alignment horizontal="center" vertical="center" wrapText="1"/>
    </xf>
    <xf numFmtId="0" fontId="107" fillId="0" borderId="0" xfId="0" applyFont="1" applyFill="1" applyAlignment="1">
      <alignment horizontal="center" vertical="center" wrapText="1"/>
    </xf>
    <xf numFmtId="0" fontId="52" fillId="0" borderId="0" xfId="0" applyFont="1" applyFill="1"/>
    <xf numFmtId="176" fontId="88" fillId="0" borderId="0" xfId="0" applyNumberFormat="1" applyFont="1" applyBorder="1" applyAlignment="1">
      <alignment vertical="center"/>
    </xf>
    <xf numFmtId="0" fontId="52" fillId="0" borderId="36" xfId="0" applyFont="1" applyBorder="1" applyAlignment="1">
      <alignment horizontal="center" vertical="center" wrapText="1"/>
    </xf>
    <xf numFmtId="0" fontId="52" fillId="0" borderId="40" xfId="0" applyFont="1" applyFill="1" applyBorder="1" applyAlignment="1">
      <alignment horizontal="center" vertical="center" wrapText="1"/>
    </xf>
    <xf numFmtId="0" fontId="52" fillId="0" borderId="48" xfId="0" applyFont="1" applyFill="1" applyBorder="1" applyAlignment="1">
      <alignment horizontal="center" vertical="center"/>
    </xf>
    <xf numFmtId="0" fontId="88" fillId="0" borderId="37" xfId="0" applyFont="1" applyBorder="1" applyAlignment="1">
      <alignment horizontal="left" vertical="center"/>
    </xf>
    <xf numFmtId="0" fontId="88" fillId="0" borderId="38" xfId="0" applyFont="1" applyBorder="1" applyAlignment="1">
      <alignment horizontal="left" vertical="center"/>
    </xf>
    <xf numFmtId="0" fontId="52" fillId="0" borderId="36" xfId="0" applyFont="1" applyBorder="1" applyAlignment="1">
      <alignment vertical="center"/>
    </xf>
    <xf numFmtId="175" fontId="88" fillId="0" borderId="44" xfId="0" applyNumberFormat="1" applyFont="1" applyFill="1" applyBorder="1" applyAlignment="1">
      <alignment horizontal="center" vertical="center"/>
    </xf>
    <xf numFmtId="9" fontId="88" fillId="0" borderId="50" xfId="5" applyFont="1" applyFill="1" applyBorder="1" applyAlignment="1">
      <alignment horizontal="center" vertical="center"/>
    </xf>
    <xf numFmtId="175" fontId="51" fillId="0" borderId="44" xfId="0" applyNumberFormat="1" applyFont="1" applyFill="1" applyBorder="1" applyAlignment="1">
      <alignment horizontal="center" vertical="center"/>
    </xf>
    <xf numFmtId="175" fontId="88" fillId="0" borderId="50" xfId="0" applyNumberFormat="1" applyFont="1" applyFill="1" applyBorder="1" applyAlignment="1">
      <alignment horizontal="center" vertical="center"/>
    </xf>
    <xf numFmtId="176" fontId="88" fillId="0" borderId="44" xfId="0" applyNumberFormat="1" applyFont="1" applyFill="1" applyBorder="1" applyAlignment="1">
      <alignment horizontal="center" vertical="center"/>
    </xf>
    <xf numFmtId="176" fontId="51" fillId="0" borderId="44" xfId="0" applyNumberFormat="1" applyFont="1" applyFill="1" applyBorder="1" applyAlignment="1">
      <alignment horizontal="center" vertical="center"/>
    </xf>
    <xf numFmtId="176" fontId="51" fillId="0" borderId="50" xfId="0" applyNumberFormat="1" applyFont="1" applyFill="1" applyBorder="1" applyAlignment="1">
      <alignment horizontal="center" vertical="center"/>
    </xf>
    <xf numFmtId="176" fontId="88" fillId="0" borderId="50" xfId="0" applyNumberFormat="1" applyFont="1" applyFill="1" applyBorder="1" applyAlignment="1">
      <alignment horizontal="center" vertical="center"/>
    </xf>
    <xf numFmtId="175" fontId="88" fillId="0" borderId="45" xfId="0" applyNumberFormat="1" applyFont="1" applyFill="1" applyBorder="1" applyAlignment="1">
      <alignment horizontal="center" vertical="center"/>
    </xf>
    <xf numFmtId="9" fontId="88" fillId="0" borderId="52" xfId="5" applyFont="1" applyFill="1" applyBorder="1" applyAlignment="1">
      <alignment horizontal="center" vertical="center"/>
    </xf>
    <xf numFmtId="175" fontId="51" fillId="0" borderId="45" xfId="0" applyNumberFormat="1" applyFont="1" applyFill="1" applyBorder="1" applyAlignment="1">
      <alignment horizontal="center" vertical="center"/>
    </xf>
    <xf numFmtId="175" fontId="88" fillId="0" borderId="52" xfId="0" applyNumberFormat="1" applyFont="1" applyFill="1" applyBorder="1" applyAlignment="1">
      <alignment horizontal="center" vertical="center"/>
    </xf>
    <xf numFmtId="176" fontId="88" fillId="0" borderId="45" xfId="0" applyNumberFormat="1" applyFont="1" applyFill="1" applyBorder="1" applyAlignment="1">
      <alignment horizontal="center" vertical="center"/>
    </xf>
    <xf numFmtId="176" fontId="51" fillId="0" borderId="45" xfId="0" applyNumberFormat="1" applyFont="1" applyFill="1" applyBorder="1" applyAlignment="1">
      <alignment horizontal="center" vertical="center"/>
    </xf>
    <xf numFmtId="176" fontId="51" fillId="0" borderId="52" xfId="0" applyNumberFormat="1" applyFont="1" applyFill="1" applyBorder="1" applyAlignment="1">
      <alignment horizontal="center" vertical="center"/>
    </xf>
    <xf numFmtId="176" fontId="88" fillId="0" borderId="52" xfId="0" applyNumberFormat="1" applyFont="1" applyFill="1" applyBorder="1" applyAlignment="1">
      <alignment horizontal="center" vertical="center"/>
    </xf>
    <xf numFmtId="0" fontId="88" fillId="0" borderId="36" xfId="0" applyFont="1" applyBorder="1"/>
    <xf numFmtId="0" fontId="52" fillId="0" borderId="40" xfId="0" applyFont="1" applyBorder="1" applyAlignment="1">
      <alignment horizontal="center" vertical="center"/>
    </xf>
    <xf numFmtId="0" fontId="52" fillId="0" borderId="47" xfId="0" applyFont="1" applyBorder="1" applyAlignment="1">
      <alignment horizontal="center" vertical="center"/>
    </xf>
    <xf numFmtId="0" fontId="52" fillId="0" borderId="48" xfId="0" applyFont="1" applyBorder="1" applyAlignment="1">
      <alignment horizontal="center" vertical="center"/>
    </xf>
    <xf numFmtId="9" fontId="88" fillId="0" borderId="44" xfId="5" applyFont="1" applyFill="1" applyBorder="1" applyAlignment="1">
      <alignment horizontal="center" vertical="center" wrapText="1"/>
    </xf>
    <xf numFmtId="9" fontId="88" fillId="0" borderId="49" xfId="5" applyFont="1" applyFill="1" applyBorder="1" applyAlignment="1">
      <alignment horizontal="center" vertical="center" wrapText="1"/>
    </xf>
    <xf numFmtId="9" fontId="88" fillId="0" borderId="50" xfId="5" applyFont="1" applyFill="1" applyBorder="1" applyAlignment="1">
      <alignment horizontal="center" vertical="center" wrapText="1"/>
    </xf>
    <xf numFmtId="9" fontId="88" fillId="0" borderId="45" xfId="5" applyFont="1" applyFill="1" applyBorder="1" applyAlignment="1">
      <alignment horizontal="center" vertical="center" wrapText="1"/>
    </xf>
    <xf numFmtId="9" fontId="88" fillId="0" borderId="51" xfId="5" applyFont="1" applyFill="1" applyBorder="1" applyAlignment="1">
      <alignment horizontal="center" vertical="center" wrapText="1"/>
    </xf>
    <xf numFmtId="9" fontId="88" fillId="0" borderId="52" xfId="5" applyFont="1" applyFill="1" applyBorder="1" applyAlignment="1">
      <alignment horizontal="center" vertical="center" wrapText="1"/>
    </xf>
    <xf numFmtId="0" fontId="88" fillId="0" borderId="39" xfId="0" applyFont="1" applyBorder="1" applyAlignment="1">
      <alignment horizontal="left" vertical="center"/>
    </xf>
    <xf numFmtId="9" fontId="88" fillId="0" borderId="46" xfId="5" applyFont="1" applyFill="1" applyBorder="1" applyAlignment="1">
      <alignment horizontal="center" vertical="center" wrapText="1"/>
    </xf>
    <xf numFmtId="9" fontId="88" fillId="0" borderId="53" xfId="5" applyFont="1" applyFill="1" applyBorder="1" applyAlignment="1">
      <alignment horizontal="center" vertical="center" wrapText="1"/>
    </xf>
    <xf numFmtId="9" fontId="88" fillId="0" borderId="54" xfId="5" applyFont="1" applyFill="1" applyBorder="1" applyAlignment="1">
      <alignment horizontal="center" vertical="center" wrapText="1"/>
    </xf>
    <xf numFmtId="0" fontId="88" fillId="0" borderId="112" xfId="0" applyFont="1" applyBorder="1" applyAlignment="1">
      <alignment horizontal="left" vertical="center"/>
    </xf>
    <xf numFmtId="175" fontId="88" fillId="0" borderId="113" xfId="0" applyNumberFormat="1" applyFont="1" applyFill="1" applyBorder="1" applyAlignment="1">
      <alignment horizontal="center" vertical="center"/>
    </xf>
    <xf numFmtId="9" fontId="88" fillId="0" borderId="114" xfId="5" applyFont="1" applyFill="1" applyBorder="1" applyAlignment="1">
      <alignment horizontal="center" vertical="center"/>
    </xf>
    <xf numFmtId="175" fontId="51" fillId="0" borderId="113" xfId="0" applyNumberFormat="1" applyFont="1" applyFill="1" applyBorder="1" applyAlignment="1">
      <alignment horizontal="center" vertical="center"/>
    </xf>
    <xf numFmtId="175" fontId="88" fillId="0" borderId="114" xfId="0" applyNumberFormat="1" applyFont="1" applyFill="1" applyBorder="1" applyAlignment="1">
      <alignment horizontal="center" vertical="center"/>
    </xf>
    <xf numFmtId="176" fontId="88" fillId="0" borderId="113" xfId="0" applyNumberFormat="1" applyFont="1" applyFill="1" applyBorder="1" applyAlignment="1">
      <alignment horizontal="center" vertical="center"/>
    </xf>
    <xf numFmtId="176" fontId="51" fillId="0" borderId="113" xfId="0" applyNumberFormat="1" applyFont="1" applyFill="1" applyBorder="1" applyAlignment="1">
      <alignment horizontal="center" vertical="center"/>
    </xf>
    <xf numFmtId="176" fontId="51" fillId="0" borderId="114" xfId="0" applyNumberFormat="1" applyFont="1" applyFill="1" applyBorder="1" applyAlignment="1">
      <alignment horizontal="center" vertical="center"/>
    </xf>
    <xf numFmtId="176" fontId="88" fillId="0" borderId="114" xfId="0" applyNumberFormat="1" applyFont="1" applyFill="1" applyBorder="1" applyAlignment="1">
      <alignment horizontal="center" vertical="center"/>
    </xf>
    <xf numFmtId="175" fontId="52" fillId="0" borderId="40" xfId="0" applyNumberFormat="1" applyFont="1" applyFill="1" applyBorder="1" applyAlignment="1">
      <alignment horizontal="center" vertical="center"/>
    </xf>
    <xf numFmtId="9" fontId="88" fillId="0" borderId="48" xfId="5" applyFont="1" applyFill="1" applyBorder="1" applyAlignment="1">
      <alignment horizontal="center" vertical="center"/>
    </xf>
    <xf numFmtId="175" fontId="52" fillId="0" borderId="48" xfId="0" applyNumberFormat="1" applyFont="1" applyFill="1" applyBorder="1" applyAlignment="1">
      <alignment horizontal="center" vertical="center"/>
    </xf>
    <xf numFmtId="176" fontId="88" fillId="0" borderId="40" xfId="0" applyNumberFormat="1" applyFont="1" applyFill="1" applyBorder="1" applyAlignment="1">
      <alignment horizontal="center" vertical="center"/>
    </xf>
    <xf numFmtId="176" fontId="52" fillId="0" borderId="48" xfId="0" applyNumberFormat="1" applyFont="1" applyFill="1" applyBorder="1" applyAlignment="1">
      <alignment horizontal="center" vertical="center"/>
    </xf>
    <xf numFmtId="176" fontId="52" fillId="0" borderId="40" xfId="0" applyNumberFormat="1" applyFont="1" applyFill="1" applyBorder="1" applyAlignment="1">
      <alignment horizontal="center" vertical="center"/>
    </xf>
    <xf numFmtId="0" fontId="19" fillId="0" borderId="0" xfId="10" applyFill="1"/>
    <xf numFmtId="0" fontId="37" fillId="0" borderId="0" xfId="10" applyFont="1" applyFill="1"/>
    <xf numFmtId="0" fontId="52" fillId="0" borderId="0" xfId="10" applyFont="1"/>
    <xf numFmtId="173" fontId="19" fillId="0" borderId="0" xfId="10" applyNumberFormat="1" applyFill="1"/>
    <xf numFmtId="0" fontId="40" fillId="0" borderId="0" xfId="10" applyFont="1" applyFill="1" applyAlignment="1">
      <alignment horizontal="center"/>
    </xf>
    <xf numFmtId="0" fontId="51" fillId="0" borderId="0" xfId="10" applyFont="1" applyBorder="1" applyAlignment="1">
      <alignment horizontal="center"/>
    </xf>
    <xf numFmtId="1" fontId="51" fillId="0" borderId="0" xfId="10" applyNumberFormat="1" applyFont="1" applyBorder="1" applyAlignment="1">
      <alignment horizontal="center"/>
    </xf>
    <xf numFmtId="0" fontId="40" fillId="0" borderId="0" xfId="10" applyFont="1" applyBorder="1" applyAlignment="1">
      <alignment horizontal="left" wrapText="1"/>
    </xf>
    <xf numFmtId="0" fontId="51" fillId="0" borderId="37" xfId="10" applyFont="1" applyBorder="1" applyAlignment="1">
      <alignment horizontal="center"/>
    </xf>
    <xf numFmtId="0" fontId="51" fillId="0" borderId="41" xfId="10" applyFont="1" applyBorder="1" applyAlignment="1">
      <alignment horizontal="center"/>
    </xf>
    <xf numFmtId="0" fontId="51" fillId="0" borderId="38" xfId="10" applyFont="1" applyBorder="1" applyAlignment="1">
      <alignment horizontal="center"/>
    </xf>
    <xf numFmtId="173" fontId="51" fillId="0" borderId="42" xfId="10" applyNumberFormat="1" applyFont="1" applyBorder="1" applyAlignment="1">
      <alignment horizontal="center"/>
    </xf>
    <xf numFmtId="0" fontId="51" fillId="0" borderId="38" xfId="10" applyFont="1" applyFill="1" applyBorder="1" applyAlignment="1">
      <alignment horizontal="center"/>
    </xf>
    <xf numFmtId="173" fontId="51" fillId="0" borderId="42" xfId="10" applyNumberFormat="1" applyFont="1" applyFill="1" applyBorder="1" applyAlignment="1">
      <alignment horizontal="center"/>
    </xf>
    <xf numFmtId="173" fontId="52" fillId="0" borderId="42" xfId="10" applyNumberFormat="1" applyFont="1" applyFill="1" applyBorder="1" applyAlignment="1">
      <alignment horizontal="center"/>
    </xf>
    <xf numFmtId="0" fontId="51" fillId="0" borderId="42" xfId="10" applyFont="1" applyBorder="1" applyAlignment="1">
      <alignment horizontal="center"/>
    </xf>
    <xf numFmtId="0" fontId="51" fillId="0" borderId="42" xfId="10" applyFont="1" applyFill="1" applyBorder="1" applyAlignment="1">
      <alignment horizontal="center"/>
    </xf>
    <xf numFmtId="1" fontId="51" fillId="0" borderId="39" xfId="10" applyNumberFormat="1" applyFont="1" applyBorder="1" applyAlignment="1">
      <alignment horizontal="center"/>
    </xf>
    <xf numFmtId="0" fontId="51" fillId="0" borderId="43" xfId="10" applyFont="1" applyBorder="1" applyAlignment="1">
      <alignment horizontal="center"/>
    </xf>
    <xf numFmtId="0" fontId="52" fillId="0" borderId="40" xfId="10" applyFont="1" applyBorder="1" applyAlignment="1">
      <alignment horizontal="center" vertical="center" wrapText="1" shrinkToFit="1"/>
    </xf>
    <xf numFmtId="0" fontId="52" fillId="0" borderId="47" xfId="10" applyFont="1" applyBorder="1" applyAlignment="1">
      <alignment horizontal="center" vertical="center" wrapText="1" shrinkToFit="1"/>
    </xf>
    <xf numFmtId="0" fontId="52" fillId="0" borderId="48" xfId="10" applyFont="1" applyBorder="1" applyAlignment="1">
      <alignment horizontal="center" vertical="center" wrapText="1" shrinkToFit="1"/>
    </xf>
    <xf numFmtId="0" fontId="51" fillId="0" borderId="44" xfId="10" applyFont="1" applyBorder="1" applyAlignment="1">
      <alignment horizontal="center"/>
    </xf>
    <xf numFmtId="0" fontId="51" fillId="0" borderId="49" xfId="10" applyFont="1" applyBorder="1" applyAlignment="1">
      <alignment horizontal="center"/>
    </xf>
    <xf numFmtId="0" fontId="51" fillId="0" borderId="50" xfId="10" applyFont="1" applyBorder="1" applyAlignment="1">
      <alignment horizontal="center"/>
    </xf>
    <xf numFmtId="1" fontId="51" fillId="0" borderId="45" xfId="10" applyNumberFormat="1" applyFont="1" applyBorder="1" applyAlignment="1">
      <alignment horizontal="center"/>
    </xf>
    <xf numFmtId="1" fontId="51" fillId="0" borderId="51" xfId="10" applyNumberFormat="1" applyFont="1" applyBorder="1" applyAlignment="1">
      <alignment horizontal="center"/>
    </xf>
    <xf numFmtId="1" fontId="51" fillId="0" borderId="52" xfId="10" applyNumberFormat="1" applyFont="1" applyBorder="1" applyAlignment="1">
      <alignment horizontal="center"/>
    </xf>
    <xf numFmtId="0" fontId="51" fillId="0" borderId="51" xfId="10" applyFont="1" applyBorder="1" applyAlignment="1">
      <alignment horizontal="center"/>
    </xf>
    <xf numFmtId="0" fontId="51" fillId="0" borderId="52" xfId="10" applyFont="1" applyBorder="1" applyAlignment="1">
      <alignment horizontal="center"/>
    </xf>
    <xf numFmtId="0" fontId="51" fillId="0" borderId="46" xfId="10" applyFont="1" applyBorder="1" applyAlignment="1">
      <alignment horizontal="center"/>
    </xf>
    <xf numFmtId="0" fontId="51" fillId="0" borderId="53" xfId="10" applyFont="1" applyBorder="1" applyAlignment="1">
      <alignment horizontal="center"/>
    </xf>
    <xf numFmtId="0" fontId="51" fillId="0" borderId="54" xfId="10" applyFont="1" applyBorder="1" applyAlignment="1">
      <alignment horizontal="center"/>
    </xf>
    <xf numFmtId="173" fontId="51" fillId="0" borderId="44" xfId="10" applyNumberFormat="1" applyFont="1" applyBorder="1" applyAlignment="1">
      <alignment horizontal="center"/>
    </xf>
    <xf numFmtId="173" fontId="51" fillId="0" borderId="50" xfId="10" applyNumberFormat="1" applyFont="1" applyBorder="1" applyAlignment="1">
      <alignment horizontal="center"/>
    </xf>
    <xf numFmtId="173" fontId="51" fillId="0" borderId="45" xfId="10" applyNumberFormat="1" applyFont="1" applyBorder="1" applyAlignment="1">
      <alignment horizontal="center"/>
    </xf>
    <xf numFmtId="173" fontId="51" fillId="0" borderId="52" xfId="10" applyNumberFormat="1" applyFont="1" applyBorder="1" applyAlignment="1">
      <alignment horizontal="center"/>
    </xf>
    <xf numFmtId="173" fontId="51" fillId="0" borderId="45" xfId="10" applyNumberFormat="1" applyFont="1" applyFill="1" applyBorder="1" applyAlignment="1">
      <alignment horizontal="center"/>
    </xf>
    <xf numFmtId="2" fontId="51" fillId="0" borderId="52" xfId="10" applyNumberFormat="1" applyFont="1" applyFill="1" applyBorder="1" applyAlignment="1">
      <alignment horizontal="center"/>
    </xf>
    <xf numFmtId="0" fontId="51" fillId="0" borderId="45" xfId="10" applyFont="1" applyFill="1" applyBorder="1" applyAlignment="1">
      <alignment horizontal="center"/>
    </xf>
    <xf numFmtId="0" fontId="51" fillId="0" borderId="52" xfId="10" applyFont="1" applyFill="1" applyBorder="1" applyAlignment="1">
      <alignment horizontal="center"/>
    </xf>
    <xf numFmtId="0" fontId="51" fillId="0" borderId="45" xfId="10" applyFont="1" applyBorder="1" applyAlignment="1">
      <alignment horizontal="center"/>
    </xf>
    <xf numFmtId="0" fontId="35" fillId="0" borderId="0" xfId="10" applyFont="1" applyAlignment="1">
      <alignment vertical="top" wrapText="1"/>
    </xf>
    <xf numFmtId="2" fontId="88" fillId="0" borderId="0" xfId="0" applyNumberFormat="1" applyFont="1"/>
    <xf numFmtId="0" fontId="108" fillId="0" borderId="0" xfId="0" applyFont="1" applyAlignment="1">
      <alignment horizontal="center"/>
    </xf>
    <xf numFmtId="0" fontId="88" fillId="0" borderId="0" xfId="0" applyFont="1" applyAlignment="1"/>
    <xf numFmtId="0" fontId="87" fillId="0" borderId="40" xfId="0" applyFont="1" applyBorder="1" applyAlignment="1">
      <alignment horizontal="center"/>
    </xf>
    <xf numFmtId="0" fontId="87" fillId="0" borderId="47" xfId="0" applyFont="1" applyBorder="1" applyAlignment="1">
      <alignment horizontal="center"/>
    </xf>
    <xf numFmtId="0" fontId="87" fillId="0" borderId="48" xfId="0" applyFont="1" applyBorder="1" applyAlignment="1">
      <alignment horizontal="center"/>
    </xf>
    <xf numFmtId="2" fontId="88" fillId="0" borderId="63" xfId="0" applyNumberFormat="1" applyFont="1" applyBorder="1" applyAlignment="1">
      <alignment horizontal="center"/>
    </xf>
    <xf numFmtId="2" fontId="88" fillId="0" borderId="64" xfId="0" applyNumberFormat="1" applyFont="1" applyBorder="1" applyAlignment="1">
      <alignment horizontal="center"/>
    </xf>
    <xf numFmtId="2" fontId="88" fillId="0" borderId="66" xfId="0" applyNumberFormat="1" applyFont="1" applyBorder="1" applyAlignment="1">
      <alignment horizontal="center"/>
    </xf>
    <xf numFmtId="2" fontId="88" fillId="0" borderId="67" xfId="0" applyNumberFormat="1" applyFont="1" applyBorder="1" applyAlignment="1">
      <alignment horizontal="center"/>
    </xf>
    <xf numFmtId="0" fontId="88" fillId="0" borderId="37" xfId="0" applyFont="1" applyBorder="1"/>
    <xf numFmtId="2" fontId="88" fillId="0" borderId="44" xfId="0" applyNumberFormat="1" applyFont="1" applyBorder="1" applyAlignment="1">
      <alignment horizontal="center"/>
    </xf>
    <xf numFmtId="2" fontId="88" fillId="0" borderId="49" xfId="0" applyNumberFormat="1" applyFont="1" applyBorder="1" applyAlignment="1">
      <alignment horizontal="center"/>
    </xf>
    <xf numFmtId="0" fontId="88" fillId="0" borderId="38" xfId="0" applyFont="1" applyBorder="1"/>
    <xf numFmtId="2" fontId="88" fillId="0" borderId="45" xfId="0" applyNumberFormat="1" applyFont="1" applyBorder="1" applyAlignment="1">
      <alignment horizontal="center"/>
    </xf>
    <xf numFmtId="2" fontId="88" fillId="0" borderId="51" xfId="0" applyNumberFormat="1" applyFont="1" applyBorder="1" applyAlignment="1">
      <alignment horizontal="center"/>
    </xf>
    <xf numFmtId="0" fontId="88" fillId="0" borderId="39" xfId="0" applyFont="1" applyBorder="1"/>
    <xf numFmtId="2" fontId="88" fillId="0" borderId="46" xfId="0" applyNumberFormat="1" applyFont="1" applyBorder="1" applyAlignment="1">
      <alignment horizontal="center"/>
    </xf>
    <xf numFmtId="2" fontId="88" fillId="0" borderId="53" xfId="0" applyNumberFormat="1" applyFont="1" applyBorder="1" applyAlignment="1">
      <alignment horizontal="center"/>
    </xf>
    <xf numFmtId="0" fontId="88" fillId="0" borderId="40" xfId="0" applyFont="1" applyBorder="1" applyAlignment="1">
      <alignment horizontal="center"/>
    </xf>
    <xf numFmtId="0" fontId="88" fillId="0" borderId="47" xfId="0" applyFont="1" applyBorder="1" applyAlignment="1">
      <alignment horizontal="center"/>
    </xf>
    <xf numFmtId="0" fontId="88" fillId="0" borderId="48" xfId="0" applyFont="1" applyBorder="1" applyAlignment="1">
      <alignment horizontal="center"/>
    </xf>
    <xf numFmtId="0" fontId="88" fillId="0" borderId="44" xfId="0" applyFont="1" applyBorder="1" applyAlignment="1">
      <alignment horizontal="center"/>
    </xf>
    <xf numFmtId="0" fontId="88" fillId="0" borderId="49" xfId="0" applyFont="1" applyBorder="1" applyAlignment="1">
      <alignment horizontal="center"/>
    </xf>
    <xf numFmtId="0" fontId="88" fillId="0" borderId="50" xfId="0" applyFont="1" applyBorder="1" applyAlignment="1">
      <alignment horizontal="center"/>
    </xf>
    <xf numFmtId="0" fontId="88" fillId="0" borderId="46" xfId="0" applyFont="1" applyBorder="1" applyAlignment="1">
      <alignment horizontal="center"/>
    </xf>
    <xf numFmtId="0" fontId="88" fillId="0" borderId="53" xfId="0" applyFont="1" applyBorder="1" applyAlignment="1">
      <alignment horizontal="center"/>
    </xf>
    <xf numFmtId="0" fontId="88" fillId="0" borderId="54" xfId="0" applyFont="1" applyBorder="1" applyAlignment="1">
      <alignment horizontal="center"/>
    </xf>
    <xf numFmtId="1" fontId="88" fillId="0" borderId="44" xfId="0" applyNumberFormat="1" applyFont="1" applyBorder="1" applyAlignment="1">
      <alignment horizontal="center"/>
    </xf>
    <xf numFmtId="1" fontId="88" fillId="0" borderId="49" xfId="0" applyNumberFormat="1" applyFont="1" applyBorder="1" applyAlignment="1">
      <alignment horizontal="center"/>
    </xf>
    <xf numFmtId="1" fontId="88" fillId="0" borderId="50" xfId="0" applyNumberFormat="1" applyFont="1" applyBorder="1" applyAlignment="1">
      <alignment horizontal="center"/>
    </xf>
    <xf numFmtId="0" fontId="109" fillId="0" borderId="0" xfId="0" applyFont="1" applyAlignment="1"/>
    <xf numFmtId="0" fontId="56" fillId="0" borderId="0" xfId="0" applyFont="1" applyBorder="1" applyAlignment="1">
      <alignment horizontal="left" vertical="center"/>
    </xf>
    <xf numFmtId="0" fontId="99" fillId="0" borderId="0" xfId="9" applyFont="1"/>
    <xf numFmtId="177" fontId="51" fillId="0" borderId="0" xfId="9" applyNumberFormat="1" applyFont="1" applyAlignment="1">
      <alignment horizontal="center" vertical="center"/>
    </xf>
    <xf numFmtId="0" fontId="51" fillId="0" borderId="36" xfId="9" applyFont="1" applyBorder="1"/>
    <xf numFmtId="0" fontId="51" fillId="0" borderId="37" xfId="9" applyFont="1" applyBorder="1"/>
    <xf numFmtId="177" fontId="51" fillId="0" borderId="44" xfId="9" applyNumberFormat="1" applyFont="1" applyBorder="1" applyAlignment="1">
      <alignment horizontal="center" vertical="center"/>
    </xf>
    <xf numFmtId="177" fontId="51" fillId="0" borderId="49" xfId="9" applyNumberFormat="1" applyFont="1" applyBorder="1" applyAlignment="1">
      <alignment horizontal="center" vertical="center"/>
    </xf>
    <xf numFmtId="177" fontId="51" fillId="0" borderId="50" xfId="9" applyNumberFormat="1" applyFont="1" applyBorder="1" applyAlignment="1">
      <alignment horizontal="center" vertical="center"/>
    </xf>
    <xf numFmtId="0" fontId="51" fillId="0" borderId="38" xfId="9" applyFont="1" applyBorder="1"/>
    <xf numFmtId="177" fontId="51" fillId="0" borderId="45" xfId="9" applyNumberFormat="1" applyFont="1" applyBorder="1" applyAlignment="1">
      <alignment horizontal="center" vertical="center"/>
    </xf>
    <xf numFmtId="177" fontId="51" fillId="0" borderId="51" xfId="9" applyNumberFormat="1" applyFont="1" applyBorder="1" applyAlignment="1">
      <alignment horizontal="center" vertical="center"/>
    </xf>
    <xf numFmtId="177" fontId="51" fillId="0" borderId="52" xfId="9" applyNumberFormat="1" applyFont="1" applyBorder="1" applyAlignment="1">
      <alignment horizontal="center" vertical="center"/>
    </xf>
    <xf numFmtId="0" fontId="51" fillId="0" borderId="39" xfId="9" applyFont="1" applyBorder="1"/>
    <xf numFmtId="177" fontId="51" fillId="0" borderId="46" xfId="9" applyNumberFormat="1" applyFont="1" applyBorder="1" applyAlignment="1">
      <alignment horizontal="center" vertical="center"/>
    </xf>
    <xf numFmtId="177" fontId="51" fillId="0" borderId="53" xfId="9" applyNumberFormat="1" applyFont="1" applyBorder="1" applyAlignment="1">
      <alignment horizontal="center" vertical="center"/>
    </xf>
    <xf numFmtId="177" fontId="51" fillId="0" borderId="54" xfId="9" applyNumberFormat="1" applyFont="1" applyBorder="1" applyAlignment="1">
      <alignment horizontal="center" vertical="center"/>
    </xf>
    <xf numFmtId="165" fontId="51" fillId="0" borderId="44" xfId="26" applyNumberFormat="1" applyFont="1" applyFill="1" applyBorder="1" applyAlignment="1">
      <alignment horizontal="center" vertical="center"/>
    </xf>
    <xf numFmtId="165" fontId="51" fillId="0" borderId="49" xfId="26" applyNumberFormat="1" applyFont="1" applyFill="1" applyBorder="1" applyAlignment="1">
      <alignment horizontal="center" vertical="center"/>
    </xf>
    <xf numFmtId="165" fontId="51" fillId="0" borderId="50" xfId="26" applyNumberFormat="1" applyFont="1" applyFill="1" applyBorder="1" applyAlignment="1">
      <alignment horizontal="center" vertical="center"/>
    </xf>
    <xf numFmtId="165" fontId="51" fillId="0" borderId="45" xfId="26" applyNumberFormat="1" applyFont="1" applyFill="1" applyBorder="1" applyAlignment="1">
      <alignment horizontal="center" vertical="center"/>
    </xf>
    <xf numFmtId="165" fontId="51" fillId="0" borderId="51" xfId="26" applyNumberFormat="1" applyFont="1" applyFill="1" applyBorder="1" applyAlignment="1">
      <alignment horizontal="center" vertical="center"/>
    </xf>
    <xf numFmtId="165" fontId="51" fillId="0" borderId="52" xfId="26" applyNumberFormat="1" applyFont="1" applyFill="1" applyBorder="1" applyAlignment="1">
      <alignment horizontal="center" vertical="center"/>
    </xf>
    <xf numFmtId="165" fontId="51" fillId="0" borderId="46" xfId="26" applyNumberFormat="1" applyFont="1" applyFill="1" applyBorder="1" applyAlignment="1">
      <alignment horizontal="center" vertical="center"/>
    </xf>
    <xf numFmtId="165" fontId="51" fillId="0" borderId="53" xfId="26" applyNumberFormat="1" applyFont="1" applyFill="1" applyBorder="1" applyAlignment="1">
      <alignment horizontal="center" vertical="center"/>
    </xf>
    <xf numFmtId="165" fontId="51" fillId="0" borderId="54" xfId="26" applyNumberFormat="1" applyFont="1" applyFill="1" applyBorder="1" applyAlignment="1">
      <alignment horizontal="center" vertical="center"/>
    </xf>
    <xf numFmtId="0" fontId="52" fillId="0" borderId="40" xfId="9" applyFont="1" applyBorder="1" applyAlignment="1">
      <alignment horizontal="center" vertical="center"/>
    </xf>
    <xf numFmtId="0" fontId="52" fillId="0" borderId="47" xfId="9" applyFont="1" applyBorder="1" applyAlignment="1">
      <alignment horizontal="center" vertical="center"/>
    </xf>
    <xf numFmtId="0" fontId="52" fillId="0" borderId="48" xfId="9" applyFont="1" applyBorder="1" applyAlignment="1">
      <alignment horizontal="center" vertical="center"/>
    </xf>
    <xf numFmtId="0" fontId="32" fillId="0" borderId="0" xfId="0" applyFont="1"/>
    <xf numFmtId="2" fontId="90" fillId="0" borderId="36" xfId="0" applyNumberFormat="1" applyFont="1" applyBorder="1" applyAlignment="1">
      <alignment horizontal="center" vertical="center" wrapText="1"/>
    </xf>
    <xf numFmtId="2" fontId="90" fillId="0" borderId="122" xfId="0" applyNumberFormat="1" applyFont="1" applyBorder="1" applyAlignment="1">
      <alignment horizontal="center" vertical="center" wrapText="1"/>
    </xf>
    <xf numFmtId="2" fontId="90" fillId="0" borderId="120" xfId="0" applyNumberFormat="1" applyFont="1" applyBorder="1" applyAlignment="1">
      <alignment horizontal="center" vertical="center" wrapText="1"/>
    </xf>
    <xf numFmtId="2" fontId="90" fillId="0" borderId="121" xfId="0" applyNumberFormat="1" applyFont="1" applyBorder="1" applyAlignment="1">
      <alignment horizontal="center" vertical="center" wrapText="1"/>
    </xf>
    <xf numFmtId="1" fontId="88" fillId="0" borderId="126" xfId="0" applyNumberFormat="1" applyFont="1" applyBorder="1" applyAlignment="1">
      <alignment horizontal="center" vertical="top"/>
    </xf>
    <xf numFmtId="9" fontId="88" fillId="0" borderId="123" xfId="5" applyFont="1" applyBorder="1" applyAlignment="1">
      <alignment horizontal="center" vertical="top"/>
    </xf>
    <xf numFmtId="9" fontId="88" fillId="0" borderId="118" xfId="5" applyFont="1" applyBorder="1" applyAlignment="1">
      <alignment horizontal="center" vertical="top"/>
    </xf>
    <xf numFmtId="9" fontId="88" fillId="0" borderId="119" xfId="5" applyFont="1" applyBorder="1" applyAlignment="1">
      <alignment horizontal="center" vertical="top"/>
    </xf>
    <xf numFmtId="1" fontId="88" fillId="0" borderId="127" xfId="0" applyNumberFormat="1" applyFont="1" applyBorder="1" applyAlignment="1">
      <alignment horizontal="center" vertical="top"/>
    </xf>
    <xf numFmtId="9" fontId="88" fillId="0" borderId="124" xfId="5" applyFont="1" applyBorder="1" applyAlignment="1">
      <alignment horizontal="center" vertical="top"/>
    </xf>
    <xf numFmtId="9" fontId="88" fillId="0" borderId="35" xfId="5" applyFont="1" applyBorder="1" applyAlignment="1">
      <alignment horizontal="center" vertical="top"/>
    </xf>
    <xf numFmtId="9" fontId="88" fillId="0" borderId="115" xfId="5" applyFont="1" applyBorder="1" applyAlignment="1">
      <alignment horizontal="center" vertical="top"/>
    </xf>
    <xf numFmtId="1" fontId="88" fillId="0" borderId="128" xfId="0" applyNumberFormat="1" applyFont="1" applyBorder="1" applyAlignment="1">
      <alignment horizontal="center" vertical="top"/>
    </xf>
    <xf numFmtId="9" fontId="88" fillId="0" borderId="125" xfId="5" applyFont="1" applyBorder="1" applyAlignment="1">
      <alignment horizontal="center" vertical="top"/>
    </xf>
    <xf numFmtId="9" fontId="88" fillId="0" borderId="116" xfId="5" applyFont="1" applyBorder="1" applyAlignment="1">
      <alignment horizontal="center" vertical="top"/>
    </xf>
    <xf numFmtId="9" fontId="88" fillId="0" borderId="117" xfId="5" applyFont="1" applyBorder="1" applyAlignment="1">
      <alignment horizontal="center" vertical="top"/>
    </xf>
    <xf numFmtId="0" fontId="8" fillId="0" borderId="0" xfId="7" applyAlignment="1">
      <alignment horizontal="left"/>
    </xf>
    <xf numFmtId="0" fontId="87" fillId="0" borderId="37" xfId="0" applyFont="1" applyBorder="1" applyAlignment="1">
      <alignment horizontal="left" vertical="center"/>
    </xf>
    <xf numFmtId="0" fontId="52" fillId="0" borderId="39" xfId="0" applyFont="1" applyBorder="1" applyAlignment="1">
      <alignment vertical="center"/>
    </xf>
    <xf numFmtId="180" fontId="87" fillId="0" borderId="44" xfId="0" applyNumberFormat="1" applyFont="1" applyBorder="1" applyAlignment="1">
      <alignment horizontal="center" vertical="center"/>
    </xf>
    <xf numFmtId="165" fontId="87" fillId="0" borderId="50" xfId="5" applyNumberFormat="1" applyFont="1" applyBorder="1" applyAlignment="1">
      <alignment horizontal="center" vertical="center"/>
    </xf>
    <xf numFmtId="180" fontId="88" fillId="0" borderId="45" xfId="0" applyNumberFormat="1" applyFont="1" applyBorder="1" applyAlignment="1">
      <alignment horizontal="center" vertical="center"/>
    </xf>
    <xf numFmtId="165" fontId="88" fillId="0" borderId="52" xfId="5" applyNumberFormat="1" applyFont="1" applyBorder="1" applyAlignment="1">
      <alignment horizontal="center" vertical="center"/>
    </xf>
    <xf numFmtId="180" fontId="52" fillId="0" borderId="46" xfId="0" applyNumberFormat="1" applyFont="1" applyBorder="1" applyAlignment="1">
      <alignment horizontal="center" vertical="center"/>
    </xf>
    <xf numFmtId="165" fontId="87" fillId="0" borderId="54" xfId="5" applyNumberFormat="1" applyFont="1" applyBorder="1" applyAlignment="1">
      <alignment horizontal="center" vertical="center"/>
    </xf>
    <xf numFmtId="0" fontId="63" fillId="0" borderId="0" xfId="0" applyFont="1" applyFill="1"/>
    <xf numFmtId="0" fontId="0" fillId="0" borderId="0" xfId="0" applyFill="1"/>
    <xf numFmtId="0" fontId="51" fillId="0" borderId="36" xfId="10" applyFont="1" applyBorder="1" applyAlignment="1">
      <alignment horizontal="center"/>
    </xf>
    <xf numFmtId="0" fontId="90" fillId="0" borderId="129" xfId="10" quotePrefix="1" applyFont="1" applyFill="1" applyBorder="1" applyAlignment="1">
      <alignment horizontal="left" vertical="center" wrapText="1"/>
    </xf>
    <xf numFmtId="0" fontId="99" fillId="0" borderId="130" xfId="10" quotePrefix="1" applyFont="1" applyBorder="1" applyAlignment="1">
      <alignment horizontal="left" vertical="center"/>
    </xf>
    <xf numFmtId="0" fontId="51" fillId="0" borderId="131" xfId="10" quotePrefix="1" applyFont="1" applyBorder="1" applyAlignment="1">
      <alignment horizontal="left" vertical="center" wrapText="1"/>
    </xf>
    <xf numFmtId="0" fontId="57" fillId="0" borderId="132" xfId="10" quotePrefix="1" applyFont="1" applyBorder="1" applyAlignment="1">
      <alignment horizontal="left" vertical="center" wrapText="1"/>
    </xf>
    <xf numFmtId="0" fontId="57" fillId="0" borderId="47" xfId="10" quotePrefix="1" applyFont="1" applyBorder="1" applyAlignment="1">
      <alignment horizontal="center" vertical="center" wrapText="1"/>
    </xf>
    <xf numFmtId="0" fontId="57" fillId="0" borderId="48" xfId="10" quotePrefix="1" applyFont="1" applyBorder="1" applyAlignment="1">
      <alignment horizontal="center" vertical="center" wrapText="1"/>
    </xf>
    <xf numFmtId="181" fontId="90" fillId="0" borderId="81" xfId="10" applyNumberFormat="1" applyFont="1" applyFill="1" applyBorder="1" applyAlignment="1">
      <alignment horizontal="center" vertical="center" wrapText="1"/>
    </xf>
    <xf numFmtId="181" fontId="90" fillId="0" borderId="82" xfId="10" applyNumberFormat="1" applyFont="1" applyFill="1" applyBorder="1" applyAlignment="1">
      <alignment horizontal="center" vertical="center" wrapText="1"/>
    </xf>
    <xf numFmtId="0" fontId="99" fillId="0" borderId="133" xfId="10" applyFont="1" applyBorder="1" applyAlignment="1">
      <alignment horizontal="left" vertical="center"/>
    </xf>
    <xf numFmtId="0" fontId="99" fillId="0" borderId="134" xfId="10" applyFont="1" applyBorder="1" applyAlignment="1">
      <alignment horizontal="left" vertical="center"/>
    </xf>
    <xf numFmtId="181" fontId="51" fillId="0" borderId="83" xfId="10" applyNumberFormat="1" applyFont="1" applyBorder="1" applyAlignment="1">
      <alignment horizontal="center" vertical="center" wrapText="1"/>
    </xf>
    <xf numFmtId="181" fontId="51" fillId="0" borderId="84" xfId="10" applyNumberFormat="1" applyFont="1" applyBorder="1" applyAlignment="1">
      <alignment horizontal="center" vertical="center" wrapText="1"/>
    </xf>
    <xf numFmtId="181" fontId="57" fillId="0" borderId="85" xfId="10" applyNumberFormat="1" applyFont="1" applyBorder="1" applyAlignment="1">
      <alignment horizontal="center" vertical="center" wrapText="1"/>
    </xf>
    <xf numFmtId="181" fontId="57" fillId="0" borderId="86" xfId="10" applyNumberFormat="1" applyFont="1" applyBorder="1" applyAlignment="1">
      <alignment horizontal="center" vertical="center" wrapText="1"/>
    </xf>
    <xf numFmtId="0" fontId="57" fillId="0" borderId="89" xfId="10" quotePrefix="1" applyFont="1" applyBorder="1" applyAlignment="1">
      <alignment horizontal="center" vertical="center" wrapText="1"/>
    </xf>
    <xf numFmtId="181" fontId="90" fillId="0" borderId="90" xfId="10" applyNumberFormat="1" applyFont="1" applyFill="1" applyBorder="1" applyAlignment="1">
      <alignment horizontal="center" vertical="center" wrapText="1"/>
    </xf>
    <xf numFmtId="0" fontId="99" fillId="0" borderId="135" xfId="10" applyFont="1" applyBorder="1" applyAlignment="1">
      <alignment horizontal="left" vertical="center"/>
    </xf>
    <xf numFmtId="181" fontId="51" fillId="0" borderId="91" xfId="10" applyNumberFormat="1" applyFont="1" applyBorder="1" applyAlignment="1">
      <alignment horizontal="center" vertical="center" wrapText="1"/>
    </xf>
    <xf numFmtId="181" fontId="57" fillId="0" borderId="92" xfId="10" applyNumberFormat="1" applyFont="1" applyBorder="1" applyAlignment="1">
      <alignment horizontal="center" vertical="center" wrapText="1"/>
    </xf>
    <xf numFmtId="9" fontId="99" fillId="0" borderId="133" xfId="5" applyFont="1" applyBorder="1" applyAlignment="1">
      <alignment horizontal="center" vertical="center"/>
    </xf>
    <xf numFmtId="0" fontId="99" fillId="0" borderId="0" xfId="10" quotePrefix="1" applyFont="1" applyAlignment="1">
      <alignment horizontal="left" vertical="center"/>
    </xf>
    <xf numFmtId="0" fontId="99" fillId="0" borderId="0" xfId="10" applyFont="1"/>
    <xf numFmtId="0" fontId="51" fillId="0" borderId="36" xfId="10" applyFont="1" applyFill="1" applyBorder="1"/>
    <xf numFmtId="0" fontId="90" fillId="0" borderId="36" xfId="10" quotePrefix="1" applyFont="1" applyFill="1" applyBorder="1" applyAlignment="1">
      <alignment horizontal="left" vertical="center" wrapText="1"/>
    </xf>
    <xf numFmtId="0" fontId="90" fillId="0" borderId="40" xfId="10" quotePrefix="1" applyFont="1" applyFill="1" applyBorder="1" applyAlignment="1">
      <alignment horizontal="center" vertical="center" wrapText="1"/>
    </xf>
    <xf numFmtId="0" fontId="57" fillId="0" borderId="47" xfId="10" quotePrefix="1" applyFont="1" applyFill="1" applyBorder="1" applyAlignment="1">
      <alignment horizontal="centerContinuous" vertical="center"/>
    </xf>
    <xf numFmtId="0" fontId="57" fillId="0" borderId="47" xfId="10" quotePrefix="1" applyFont="1" applyFill="1" applyBorder="1" applyAlignment="1">
      <alignment horizontal="centerContinuous" vertical="center" wrapText="1"/>
    </xf>
    <xf numFmtId="0" fontId="57" fillId="0" borderId="48" xfId="10" quotePrefix="1" applyFont="1" applyFill="1" applyBorder="1" applyAlignment="1">
      <alignment horizontal="centerContinuous" vertical="center" wrapText="1"/>
    </xf>
    <xf numFmtId="182" fontId="90" fillId="0" borderId="40" xfId="10" applyNumberFormat="1" applyFont="1" applyFill="1" applyBorder="1" applyAlignment="1">
      <alignment horizontal="center" vertical="center" wrapText="1"/>
    </xf>
    <xf numFmtId="183" fontId="90" fillId="0" borderId="47" xfId="10" applyNumberFormat="1" applyFont="1" applyFill="1" applyBorder="1" applyAlignment="1">
      <alignment horizontal="center" vertical="center" wrapText="1"/>
    </xf>
    <xf numFmtId="181" fontId="90" fillId="0" borderId="47" xfId="10" applyNumberFormat="1" applyFont="1" applyFill="1" applyBorder="1" applyAlignment="1">
      <alignment horizontal="center" vertical="center" wrapText="1"/>
    </xf>
    <xf numFmtId="181" fontId="90" fillId="0" borderId="48" xfId="10" applyNumberFormat="1" applyFont="1" applyFill="1" applyBorder="1" applyAlignment="1">
      <alignment horizontal="center" vertical="center" wrapText="1"/>
    </xf>
    <xf numFmtId="0" fontId="99" fillId="0" borderId="37" xfId="10" quotePrefix="1" applyFont="1" applyFill="1" applyBorder="1" applyAlignment="1">
      <alignment horizontal="left" vertical="center"/>
    </xf>
    <xf numFmtId="0" fontId="111" fillId="0" borderId="44" xfId="10" applyFont="1" applyFill="1" applyBorder="1" applyAlignment="1">
      <alignment horizontal="left" vertical="center"/>
    </xf>
    <xf numFmtId="0" fontId="111" fillId="0" borderId="49" xfId="10" applyFont="1" applyFill="1" applyBorder="1" applyAlignment="1">
      <alignment horizontal="left" vertical="center"/>
    </xf>
    <xf numFmtId="0" fontId="111" fillId="0" borderId="50" xfId="10" applyFont="1" applyFill="1" applyBorder="1" applyAlignment="1">
      <alignment horizontal="left" vertical="center"/>
    </xf>
    <xf numFmtId="0" fontId="57" fillId="0" borderId="38" xfId="10" quotePrefix="1" applyFont="1" applyFill="1" applyBorder="1" applyAlignment="1">
      <alignment horizontal="left" vertical="center" wrapText="1"/>
    </xf>
    <xf numFmtId="182" fontId="90" fillId="0" borderId="45" xfId="10" applyNumberFormat="1" applyFont="1" applyFill="1" applyBorder="1" applyAlignment="1">
      <alignment horizontal="center" vertical="center" wrapText="1"/>
    </xf>
    <xf numFmtId="183" fontId="57" fillId="0" borderId="51" xfId="10" applyNumberFormat="1" applyFont="1" applyFill="1" applyBorder="1" applyAlignment="1">
      <alignment horizontal="center" vertical="center" wrapText="1"/>
    </xf>
    <xf numFmtId="181" fontId="57" fillId="0" borderId="51" xfId="10" applyNumberFormat="1" applyFont="1" applyFill="1" applyBorder="1" applyAlignment="1">
      <alignment horizontal="center" vertical="center" wrapText="1"/>
    </xf>
    <xf numFmtId="181" fontId="57" fillId="0" borderId="52" xfId="10" applyNumberFormat="1" applyFont="1" applyFill="1" applyBorder="1" applyAlignment="1">
      <alignment horizontal="center" vertical="center" wrapText="1"/>
    </xf>
    <xf numFmtId="0" fontId="57" fillId="0" borderId="39" xfId="10" quotePrefix="1" applyFont="1" applyFill="1" applyBorder="1" applyAlignment="1">
      <alignment horizontal="left" vertical="center" wrapText="1"/>
    </xf>
    <xf numFmtId="182" fontId="90" fillId="0" borderId="46" xfId="10" applyNumberFormat="1" applyFont="1" applyFill="1" applyBorder="1" applyAlignment="1">
      <alignment horizontal="center" vertical="center" wrapText="1"/>
    </xf>
    <xf numFmtId="183" fontId="57" fillId="0" borderId="53" xfId="10" applyNumberFormat="1" applyFont="1" applyFill="1" applyBorder="1" applyAlignment="1">
      <alignment horizontal="center" vertical="center" wrapText="1"/>
    </xf>
    <xf numFmtId="181" fontId="57" fillId="0" borderId="53" xfId="10" applyNumberFormat="1" applyFont="1" applyFill="1" applyBorder="1" applyAlignment="1">
      <alignment horizontal="center" vertical="center" wrapText="1"/>
    </xf>
    <xf numFmtId="181" fontId="57" fillId="0" borderId="54" xfId="10" applyNumberFormat="1" applyFont="1" applyFill="1" applyBorder="1" applyAlignment="1">
      <alignment horizontal="center" vertical="center" wrapText="1"/>
    </xf>
    <xf numFmtId="0" fontId="51" fillId="0" borderId="37" xfId="0" applyFont="1" applyBorder="1" applyAlignment="1">
      <alignment horizontal="left" vertical="center" wrapText="1"/>
    </xf>
    <xf numFmtId="9" fontId="51" fillId="0" borderId="41" xfId="5" applyFont="1" applyBorder="1" applyAlignment="1">
      <alignment horizontal="center" vertical="center" wrapText="1"/>
    </xf>
    <xf numFmtId="0" fontId="51" fillId="0" borderId="38" xfId="0" applyFont="1" applyBorder="1" applyAlignment="1">
      <alignment horizontal="left" vertical="center" wrapText="1"/>
    </xf>
    <xf numFmtId="9" fontId="51" fillId="0" borderId="42" xfId="5" applyFont="1" applyBorder="1" applyAlignment="1">
      <alignment horizontal="center" vertical="center" wrapText="1"/>
    </xf>
    <xf numFmtId="0" fontId="51" fillId="0" borderId="39" xfId="0" applyFont="1" applyBorder="1" applyAlignment="1">
      <alignment horizontal="left" vertical="center" wrapText="1"/>
    </xf>
    <xf numFmtId="9" fontId="51" fillId="0" borderId="43" xfId="5" applyFont="1" applyBorder="1" applyAlignment="1">
      <alignment horizontal="center" vertical="center" wrapText="1"/>
    </xf>
    <xf numFmtId="0" fontId="87" fillId="0" borderId="10" xfId="0" applyFont="1" applyBorder="1" applyAlignment="1">
      <alignment horizontal="center"/>
    </xf>
    <xf numFmtId="0" fontId="87" fillId="0" borderId="7" xfId="0" applyFont="1" applyBorder="1" applyAlignment="1">
      <alignment horizontal="center"/>
    </xf>
    <xf numFmtId="0" fontId="88" fillId="0" borderId="3" xfId="0" applyFont="1" applyBorder="1" applyAlignment="1">
      <alignment horizontal="center" vertical="center"/>
    </xf>
    <xf numFmtId="0" fontId="88" fillId="0" borderId="8" xfId="0" applyFont="1" applyBorder="1" applyAlignment="1">
      <alignment horizontal="center" vertical="center"/>
    </xf>
    <xf numFmtId="0" fontId="87" fillId="0" borderId="10" xfId="0" applyFont="1" applyBorder="1" applyAlignment="1">
      <alignment horizontal="center" vertical="center"/>
    </xf>
    <xf numFmtId="0" fontId="87" fillId="0" borderId="7" xfId="0" applyFont="1" applyBorder="1" applyAlignment="1">
      <alignment horizontal="center" vertical="center"/>
    </xf>
    <xf numFmtId="0" fontId="87" fillId="0" borderId="59" xfId="0" applyFont="1" applyBorder="1" applyAlignment="1">
      <alignment horizontal="center" vertical="center"/>
    </xf>
    <xf numFmtId="0" fontId="90" fillId="0" borderId="3" xfId="14" applyFont="1" applyBorder="1" applyAlignment="1">
      <alignment horizontal="center" vertical="center"/>
    </xf>
    <xf numFmtId="0" fontId="90" fillId="0" borderId="8" xfId="14" applyFont="1" applyBorder="1" applyAlignment="1">
      <alignment horizontal="center" vertical="center"/>
    </xf>
    <xf numFmtId="0" fontId="90" fillId="0" borderId="56" xfId="14" applyFont="1" applyBorder="1" applyAlignment="1">
      <alignment horizontal="center" vertical="center"/>
    </xf>
    <xf numFmtId="0" fontId="90" fillId="0" borderId="57" xfId="14" applyFont="1" applyBorder="1" applyAlignment="1">
      <alignment horizontal="center" vertical="center"/>
    </xf>
    <xf numFmtId="0" fontId="90" fillId="0" borderId="58" xfId="14" applyFont="1" applyBorder="1" applyAlignment="1">
      <alignment horizontal="center" vertical="center"/>
    </xf>
    <xf numFmtId="0" fontId="94" fillId="0" borderId="10" xfId="16" applyFont="1" applyFill="1" applyBorder="1" applyAlignment="1">
      <alignment horizontal="right" vertical="center"/>
    </xf>
    <xf numFmtId="0" fontId="94" fillId="0" borderId="7" xfId="16" applyFont="1" applyFill="1" applyBorder="1" applyAlignment="1">
      <alignment horizontal="right" vertical="center"/>
    </xf>
    <xf numFmtId="0" fontId="51" fillId="0" borderId="17" xfId="16" applyFont="1" applyFill="1" applyBorder="1" applyAlignment="1">
      <alignment horizontal="center" vertical="center"/>
    </xf>
    <xf numFmtId="0" fontId="51" fillId="0" borderId="14" xfId="16" applyFont="1" applyFill="1" applyBorder="1" applyAlignment="1">
      <alignment horizontal="center" vertical="center"/>
    </xf>
    <xf numFmtId="0" fontId="51" fillId="0" borderId="12" xfId="16" applyFont="1" applyFill="1" applyBorder="1" applyAlignment="1">
      <alignment horizontal="center" vertical="center"/>
    </xf>
    <xf numFmtId="0" fontId="90" fillId="8" borderId="10" xfId="0" applyFont="1" applyFill="1" applyBorder="1" applyAlignment="1">
      <alignment horizontal="center" vertical="center" wrapText="1"/>
    </xf>
    <xf numFmtId="0" fontId="90" fillId="8" borderId="7" xfId="0" applyFont="1" applyFill="1" applyBorder="1" applyAlignment="1">
      <alignment horizontal="center" vertical="center" wrapText="1"/>
    </xf>
    <xf numFmtId="0" fontId="52" fillId="7" borderId="10" xfId="20" applyFont="1" applyFill="1" applyBorder="1" applyAlignment="1">
      <alignment vertical="center"/>
    </xf>
    <xf numFmtId="0" fontId="0" fillId="0" borderId="7" xfId="0" applyBorder="1" applyAlignment="1"/>
    <xf numFmtId="0" fontId="52" fillId="7" borderId="73" xfId="20" applyFont="1" applyFill="1" applyBorder="1" applyAlignment="1">
      <alignment horizontal="center" vertical="center" wrapText="1"/>
    </xf>
    <xf numFmtId="0" fontId="52" fillId="7" borderId="74" xfId="20" applyFont="1" applyFill="1" applyBorder="1" applyAlignment="1">
      <alignment horizontal="center" vertical="center" wrapText="1"/>
    </xf>
    <xf numFmtId="0" fontId="51" fillId="0" borderId="17" xfId="20" applyFont="1" applyBorder="1" applyAlignment="1"/>
    <xf numFmtId="0" fontId="0" fillId="0" borderId="62" xfId="0" applyBorder="1" applyAlignment="1"/>
    <xf numFmtId="0" fontId="0" fillId="0" borderId="12" xfId="0" applyBorder="1" applyAlignment="1"/>
    <xf numFmtId="0" fontId="0" fillId="0" borderId="9" xfId="0" applyBorder="1" applyAlignment="1"/>
    <xf numFmtId="0" fontId="51" fillId="0" borderId="4" xfId="20" applyFont="1" applyBorder="1" applyAlignment="1">
      <alignment horizontal="center" vertical="center"/>
    </xf>
    <xf numFmtId="0" fontId="0" fillId="0" borderId="55" xfId="0" applyBorder="1" applyAlignment="1">
      <alignment horizontal="center" vertical="center"/>
    </xf>
    <xf numFmtId="0" fontId="51" fillId="0" borderId="10" xfId="20" applyFont="1" applyBorder="1" applyAlignment="1"/>
    <xf numFmtId="0" fontId="21" fillId="0" borderId="10" xfId="15" applyFont="1" applyBorder="1" applyAlignment="1">
      <alignment horizontal="center" vertical="center"/>
    </xf>
    <xf numFmtId="0" fontId="21" fillId="0" borderId="59" xfId="15" applyFont="1" applyBorder="1" applyAlignment="1">
      <alignment horizontal="center" vertical="center"/>
    </xf>
    <xf numFmtId="0" fontId="0" fillId="0" borderId="7" xfId="0" applyBorder="1" applyAlignment="1">
      <alignment horizontal="center" vertical="center"/>
    </xf>
    <xf numFmtId="0" fontId="52" fillId="0" borderId="0" xfId="15" applyFont="1" applyAlignment="1">
      <alignment horizontal="center" vertical="center"/>
    </xf>
    <xf numFmtId="0" fontId="61" fillId="0" borderId="0" xfId="0" applyFont="1" applyAlignment="1">
      <alignment horizontal="center" vertical="center"/>
    </xf>
    <xf numFmtId="0" fontId="19" fillId="0" borderId="17" xfId="15" applyFont="1" applyBorder="1" applyAlignment="1"/>
    <xf numFmtId="0" fontId="21" fillId="0" borderId="10" xfId="15" applyFont="1" applyBorder="1" applyAlignment="1">
      <alignment horizontal="center" vertical="center" wrapText="1"/>
    </xf>
    <xf numFmtId="0" fontId="0" fillId="0" borderId="59" xfId="0" applyBorder="1" applyAlignment="1">
      <alignment horizontal="center" vertical="center"/>
    </xf>
    <xf numFmtId="0" fontId="0" fillId="0" borderId="0" xfId="0" applyAlignment="1">
      <alignment horizontal="left" wrapText="1"/>
    </xf>
    <xf numFmtId="0" fontId="6" fillId="0" borderId="0" xfId="6" applyAlignment="1">
      <alignment horizontal="left" vertical="top" wrapText="1"/>
    </xf>
    <xf numFmtId="0" fontId="90" fillId="0" borderId="59" xfId="6" applyFont="1" applyBorder="1" applyAlignment="1">
      <alignment horizontal="center" vertical="center" wrapText="1"/>
    </xf>
    <xf numFmtId="0" fontId="0" fillId="0" borderId="59" xfId="0" applyBorder="1" applyAlignment="1">
      <alignment horizontal="center" vertical="center" wrapText="1"/>
    </xf>
    <xf numFmtId="0" fontId="0" fillId="0" borderId="7" xfId="0" applyBorder="1" applyAlignment="1">
      <alignment horizontal="center" vertical="center" wrapText="1"/>
    </xf>
    <xf numFmtId="0" fontId="90" fillId="0" borderId="3" xfId="6" applyFont="1" applyBorder="1" applyAlignment="1">
      <alignment horizontal="center" vertical="center" wrapText="1"/>
    </xf>
    <xf numFmtId="0" fontId="0" fillId="0" borderId="8" xfId="0" applyBorder="1" applyAlignment="1">
      <alignment vertical="center" wrapText="1"/>
    </xf>
    <xf numFmtId="0" fontId="90" fillId="0" borderId="87" xfId="11" applyFont="1" applyBorder="1" applyAlignment="1">
      <alignment horizontal="center" vertical="center" wrapText="1"/>
    </xf>
    <xf numFmtId="0" fontId="90" fillId="0" borderId="47" xfId="11" applyFont="1" applyBorder="1" applyAlignment="1">
      <alignment horizontal="center" vertical="center" wrapText="1"/>
    </xf>
    <xf numFmtId="0" fontId="90" fillId="0" borderId="48" xfId="11" applyFont="1" applyBorder="1" applyAlignment="1">
      <alignment horizontal="center" vertical="center" wrapText="1"/>
    </xf>
    <xf numFmtId="0" fontId="90" fillId="0" borderId="10" xfId="11" applyFont="1" applyBorder="1" applyAlignment="1">
      <alignment horizontal="center" vertical="center" wrapText="1"/>
    </xf>
    <xf numFmtId="0" fontId="90" fillId="0" borderId="59" xfId="11" applyFont="1" applyBorder="1" applyAlignment="1">
      <alignment horizontal="center" vertical="center" wrapText="1"/>
    </xf>
    <xf numFmtId="0" fontId="90" fillId="0" borderId="7" xfId="11" applyFont="1" applyBorder="1" applyAlignment="1">
      <alignment horizontal="center" vertical="center" wrapText="1"/>
    </xf>
    <xf numFmtId="0" fontId="90" fillId="0" borderId="40" xfId="11" applyFont="1" applyBorder="1" applyAlignment="1">
      <alignment horizontal="center" vertical="center" wrapText="1"/>
    </xf>
    <xf numFmtId="0" fontId="90" fillId="0" borderId="88" xfId="11" applyFont="1" applyBorder="1" applyAlignment="1">
      <alignment horizontal="center" vertical="center" wrapText="1"/>
    </xf>
    <xf numFmtId="0" fontId="90" fillId="0" borderId="93" xfId="11" applyFont="1" applyBorder="1" applyAlignment="1">
      <alignment horizontal="center" vertical="center" wrapText="1"/>
    </xf>
    <xf numFmtId="0" fontId="90" fillId="0" borderId="89" xfId="11" applyFont="1" applyBorder="1" applyAlignment="1">
      <alignment horizontal="center" vertical="center" wrapText="1"/>
    </xf>
    <xf numFmtId="0" fontId="52" fillId="0" borderId="17" xfId="0" applyFont="1" applyFill="1" applyBorder="1" applyAlignment="1">
      <alignment horizontal="center" vertical="center"/>
    </xf>
    <xf numFmtId="0" fontId="52" fillId="0" borderId="62" xfId="0" applyFont="1" applyFill="1" applyBorder="1" applyAlignment="1">
      <alignment horizontal="center" vertical="center"/>
    </xf>
    <xf numFmtId="0" fontId="52" fillId="0" borderId="1" xfId="0" applyFont="1" applyFill="1" applyBorder="1" applyAlignment="1">
      <alignment horizontal="center" vertical="center"/>
    </xf>
    <xf numFmtId="0" fontId="52" fillId="0" borderId="10" xfId="10" applyFont="1" applyBorder="1" applyAlignment="1">
      <alignment horizontal="center" vertical="center" wrapText="1"/>
    </xf>
    <xf numFmtId="0" fontId="52" fillId="0" borderId="59" xfId="10" applyFont="1" applyBorder="1" applyAlignment="1">
      <alignment horizontal="center" vertical="center" wrapText="1"/>
    </xf>
    <xf numFmtId="0" fontId="52" fillId="0" borderId="7" xfId="10" applyFont="1" applyBorder="1" applyAlignment="1">
      <alignment horizontal="center" vertical="center" wrapText="1"/>
    </xf>
    <xf numFmtId="0" fontId="41" fillId="0" borderId="0" xfId="4" applyNumberFormat="1" applyFont="1" applyFill="1" applyAlignment="1">
      <alignment horizontal="left" wrapText="1"/>
    </xf>
    <xf numFmtId="0" fontId="52" fillId="0" borderId="3" xfId="10" applyFont="1" applyBorder="1" applyAlignment="1">
      <alignment horizontal="center" vertical="center"/>
    </xf>
    <xf numFmtId="0" fontId="52" fillId="0" borderId="8" xfId="10" applyFont="1" applyBorder="1" applyAlignment="1">
      <alignment horizontal="center" vertical="center"/>
    </xf>
    <xf numFmtId="0" fontId="52" fillId="0" borderId="62" xfId="10" applyFont="1" applyBorder="1" applyAlignment="1">
      <alignment horizontal="center" vertical="center" wrapText="1" shrinkToFit="1"/>
    </xf>
    <xf numFmtId="0" fontId="52" fillId="0" borderId="9" xfId="10" applyFont="1" applyBorder="1" applyAlignment="1">
      <alignment horizontal="center" vertical="center" wrapText="1" shrinkToFit="1"/>
    </xf>
    <xf numFmtId="0" fontId="14" fillId="2" borderId="23" xfId="8" applyFont="1" applyFill="1" applyBorder="1" applyAlignment="1">
      <alignment horizontal="center" vertical="center" wrapText="1"/>
    </xf>
    <xf numFmtId="0" fontId="14" fillId="2" borderId="19" xfId="8" applyFont="1" applyFill="1" applyBorder="1" applyAlignment="1">
      <alignment horizontal="center" vertical="center" wrapText="1"/>
    </xf>
    <xf numFmtId="0" fontId="14" fillId="2" borderId="21" xfId="8" applyFont="1" applyFill="1" applyBorder="1" applyAlignment="1">
      <alignment horizontal="center" vertical="center" wrapText="1"/>
    </xf>
    <xf numFmtId="0" fontId="14" fillId="2" borderId="25" xfId="8" applyFont="1" applyFill="1" applyBorder="1" applyAlignment="1">
      <alignment horizontal="center" vertical="center" wrapText="1"/>
    </xf>
    <xf numFmtId="0" fontId="14" fillId="2" borderId="22" xfId="8" applyFont="1" applyFill="1" applyBorder="1" applyAlignment="1">
      <alignment horizontal="center" vertical="center" wrapText="1"/>
    </xf>
    <xf numFmtId="0" fontId="14" fillId="2" borderId="24" xfId="8" applyFont="1" applyFill="1" applyBorder="1" applyAlignment="1">
      <alignment horizontal="center" vertical="center" wrapText="1"/>
    </xf>
    <xf numFmtId="0" fontId="16" fillId="2" borderId="24" xfId="8" applyFont="1" applyFill="1" applyBorder="1" applyAlignment="1">
      <alignment horizontal="center" vertical="center" wrapText="1"/>
    </xf>
    <xf numFmtId="0" fontId="16" fillId="2" borderId="21" xfId="8" applyFont="1" applyFill="1" applyBorder="1" applyAlignment="1">
      <alignment horizontal="center" vertical="center" wrapText="1"/>
    </xf>
    <xf numFmtId="0" fontId="14" fillId="2" borderId="31" xfId="8" applyFont="1" applyFill="1" applyBorder="1" applyAlignment="1">
      <alignment horizontal="center" vertical="center" wrapText="1"/>
    </xf>
    <xf numFmtId="0" fontId="14" fillId="2" borderId="30" xfId="8" applyFont="1" applyFill="1" applyBorder="1" applyAlignment="1">
      <alignment horizontal="center" vertical="center" wrapText="1"/>
    </xf>
  </cellXfs>
  <cellStyles count="31">
    <cellStyle name="Excel Built-in Milliers 2" xfId="21" xr:uid="{A2374140-5C53-4AE9-BA5F-9930F431E697}"/>
    <cellStyle name="Excel Built-in Normal 2" xfId="19" xr:uid="{E6EF9146-180D-435F-B84A-F3B6C9074D1D}"/>
    <cellStyle name="Lien hypertexte" xfId="7" builtinId="8"/>
    <cellStyle name="Lien hypertexte 2" xfId="30" xr:uid="{F8330DC5-04FC-4072-A674-C71F5B9EBCAA}"/>
    <cellStyle name="Milliers" xfId="4" builtinId="3"/>
    <cellStyle name="Milliers 2" xfId="3" xr:uid="{435B3A41-66F5-451B-A593-EEBFAA598D50}"/>
    <cellStyle name="Milliers 2 2" xfId="17" xr:uid="{436A6FA7-1D3A-44D6-A3F0-46455EA47F86}"/>
    <cellStyle name="Normal" xfId="0" builtinId="0"/>
    <cellStyle name="Normal 19" xfId="8" xr:uid="{FE228183-3683-437E-8D42-D34698095DEF}"/>
    <cellStyle name="Normal 2" xfId="1" xr:uid="{38A7D680-A158-4256-B237-35528A06E96F}"/>
    <cellStyle name="Normal 2 2" xfId="6" xr:uid="{3BF13204-AF60-44C4-8B95-9BF8DBC51E1C}"/>
    <cellStyle name="Normal 2 2 2" xfId="10" xr:uid="{C90A2A7F-6FD2-43EF-A33B-B993FBEAC883}"/>
    <cellStyle name="Normal 2 3" xfId="9" xr:uid="{4C23B00F-D388-48EC-8FD2-AD41224399CC}"/>
    <cellStyle name="Normal 2 4" xfId="15" xr:uid="{BABDF998-AB92-401B-99BB-A5F7ADE8F573}"/>
    <cellStyle name="Normal 2 5" xfId="28" xr:uid="{108295F8-057A-4A73-BB9E-6382DFE98853}"/>
    <cellStyle name="Normal 3" xfId="20" xr:uid="{96E61086-20BE-4704-ACD2-370F1B9E29C7}"/>
    <cellStyle name="Normal 4" xfId="13" xr:uid="{8A86B2B4-DB17-41B8-AFCD-4F071B64AB66}"/>
    <cellStyle name="Normal 4 2" xfId="22" xr:uid="{7401B5AD-D876-49F4-B8FC-58D1FE0CE662}"/>
    <cellStyle name="Normal 5" xfId="16" xr:uid="{40A7C9BC-E87A-43A9-87BD-8135617A3F15}"/>
    <cellStyle name="Normal 5 2" xfId="27" xr:uid="{943655F4-94F4-411F-B857-41EE43E6B7F9}"/>
    <cellStyle name="Normal 6" xfId="11" xr:uid="{A921D03B-A5E2-4D40-85DD-C89578957A96}"/>
    <cellStyle name="Normal 6 2" xfId="14" xr:uid="{FAFD3081-1524-495C-9651-EC1D1C1E71E5}"/>
    <cellStyle name="Pivot Table Category" xfId="24" xr:uid="{743B949F-EF93-437B-8B22-8F3B3497B1A2}"/>
    <cellStyle name="Pivot Table Field" xfId="23" xr:uid="{1024F762-DC48-448A-85CC-9429D527A759}"/>
    <cellStyle name="Pivot Table Value" xfId="25" xr:uid="{F87BDAF9-4441-45C5-B959-B0377D071816}"/>
    <cellStyle name="Pourcentage" xfId="5" builtinId="5"/>
    <cellStyle name="Pourcentage 2" xfId="2" xr:uid="{0787E845-9FC9-4A51-B5DB-31F7EB58D8C6}"/>
    <cellStyle name="Pourcentage 2 2" xfId="18" xr:uid="{828213C1-92AD-41E0-ACA9-172B520BDE82}"/>
    <cellStyle name="Pourcentage 2 2 2" xfId="26" xr:uid="{7A853326-E7AB-46B5-96C0-78212BBDCCF6}"/>
    <cellStyle name="Pourcentage 2 3" xfId="29" xr:uid="{C28F37C9-25F8-4C96-8F94-0A66F6773972}"/>
    <cellStyle name="Pourcentage 3" xfId="12" xr:uid="{13A5B558-2E52-44DE-A0BE-19A606838FAB}"/>
  </cellStyles>
  <dxfs count="0"/>
  <tableStyles count="0" defaultTableStyle="TableStyleMedium2" defaultPivotStyle="PivotStyleLight16"/>
  <colors>
    <mruColors>
      <color rgb="FF0079A4"/>
      <color rgb="FFACB9CA"/>
      <color rgb="FFFFCC66"/>
      <color rgb="FF548235"/>
      <color rgb="FFE97132"/>
      <color rgb="FF66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9.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openxmlformats.org/officeDocument/2006/relationships/externalLink" Target="externalLinks/externalLink85.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113" Type="http://schemas.openxmlformats.org/officeDocument/2006/relationships/externalLink" Target="externalLinks/externalLink75.xml"/><Relationship Id="rId118" Type="http://schemas.openxmlformats.org/officeDocument/2006/relationships/externalLink" Target="externalLinks/externalLink80.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1.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24" Type="http://schemas.openxmlformats.org/officeDocument/2006/relationships/externalLink" Target="externalLinks/externalLink86.xml"/><Relationship Id="rId54" Type="http://schemas.openxmlformats.org/officeDocument/2006/relationships/externalLink" Target="externalLinks/externalLink16.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1.xml"/><Relationship Id="rId114" Type="http://schemas.openxmlformats.org/officeDocument/2006/relationships/externalLink" Target="externalLinks/externalLink76.xml"/><Relationship Id="rId119" Type="http://schemas.openxmlformats.org/officeDocument/2006/relationships/externalLink" Target="externalLinks/externalLink81.xml"/><Relationship Id="rId44" Type="http://schemas.openxmlformats.org/officeDocument/2006/relationships/externalLink" Target="externalLinks/externalLink6.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externalLink" Target="externalLinks/externalLink82.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externalLink" Target="externalLinks/externalLink77.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8.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121" Type="http://schemas.openxmlformats.org/officeDocument/2006/relationships/externalLink" Target="externalLinks/externalLink8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8.xml"/><Relationship Id="rId67" Type="http://schemas.openxmlformats.org/officeDocument/2006/relationships/externalLink" Target="externalLinks/externalLink29.xml"/><Relationship Id="rId116" Type="http://schemas.openxmlformats.org/officeDocument/2006/relationships/externalLink" Target="externalLinks/externalLink78.xml"/><Relationship Id="rId20" Type="http://schemas.openxmlformats.org/officeDocument/2006/relationships/worksheet" Target="worksheets/sheet20.xml"/><Relationship Id="rId41" Type="http://schemas.openxmlformats.org/officeDocument/2006/relationships/externalLink" Target="externalLinks/externalLink3.xml"/><Relationship Id="rId62" Type="http://schemas.openxmlformats.org/officeDocument/2006/relationships/externalLink" Target="externalLinks/externalLink24.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111" Type="http://schemas.openxmlformats.org/officeDocument/2006/relationships/externalLink" Target="externalLinks/externalLink7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4.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122" Type="http://schemas.openxmlformats.org/officeDocument/2006/relationships/externalLink" Target="externalLinks/externalLink84.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Femmes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1"/>
          <c:order val="0"/>
          <c:tx>
            <c:v>Actives</c:v>
          </c:tx>
          <c:spPr>
            <a:solidFill>
              <a:srgbClr val="604A7B">
                <a:alpha val="50000"/>
              </a:srgbClr>
            </a:solidFill>
            <a:ln>
              <a:noFill/>
            </a:ln>
            <a:effectLst/>
          </c:spPr>
          <c:invertIfNegative val="0"/>
          <c:cat>
            <c:numRef>
              <c:f>'Fig 2.1'!$B$6:$B$13</c:f>
              <c:numCache>
                <c:formatCode>General</c:formatCode>
                <c:ptCount val="8"/>
                <c:pt idx="0">
                  <c:v>1968</c:v>
                </c:pt>
                <c:pt idx="1">
                  <c:v>1975</c:v>
                </c:pt>
                <c:pt idx="2">
                  <c:v>1982</c:v>
                </c:pt>
                <c:pt idx="3">
                  <c:v>1990</c:v>
                </c:pt>
                <c:pt idx="4">
                  <c:v>1999</c:v>
                </c:pt>
                <c:pt idx="5">
                  <c:v>2008</c:v>
                </c:pt>
                <c:pt idx="6">
                  <c:v>2013</c:v>
                </c:pt>
                <c:pt idx="7">
                  <c:v>2018</c:v>
                </c:pt>
              </c:numCache>
            </c:numRef>
          </c:cat>
          <c:val>
            <c:numRef>
              <c:f>'Fig 2.1'!$E$6:$E$13</c:f>
              <c:numCache>
                <c:formatCode>0.0</c:formatCode>
                <c:ptCount val="8"/>
                <c:pt idx="0">
                  <c:v>48.5</c:v>
                </c:pt>
                <c:pt idx="1">
                  <c:v>56.5</c:v>
                </c:pt>
                <c:pt idx="2">
                  <c:v>65</c:v>
                </c:pt>
                <c:pt idx="3">
                  <c:v>74.599999999999994</c:v>
                </c:pt>
                <c:pt idx="4">
                  <c:v>81</c:v>
                </c:pt>
                <c:pt idx="5">
                  <c:v>85.2</c:v>
                </c:pt>
                <c:pt idx="6">
                  <c:v>87.4</c:v>
                </c:pt>
                <c:pt idx="7">
                  <c:v>87.9</c:v>
                </c:pt>
              </c:numCache>
            </c:numRef>
          </c:val>
          <c:extLst>
            <c:ext xmlns:c16="http://schemas.microsoft.com/office/drawing/2014/chart" uri="{C3380CC4-5D6E-409C-BE32-E72D297353CC}">
              <c16:uniqueId val="{00000000-A042-4057-9848-F1EFAA7559C8}"/>
            </c:ext>
          </c:extLst>
        </c:ser>
        <c:ser>
          <c:idx val="0"/>
          <c:order val="1"/>
          <c:tx>
            <c:v>Inactives</c:v>
          </c:tx>
          <c:spPr>
            <a:solidFill>
              <a:srgbClr val="604A7B"/>
            </a:solidFill>
            <a:ln>
              <a:noFill/>
            </a:ln>
            <a:effectLst/>
          </c:spPr>
          <c:invertIfNegative val="0"/>
          <c:cat>
            <c:numRef>
              <c:f>'Fig 2.1'!$B$6:$B$13</c:f>
              <c:numCache>
                <c:formatCode>General</c:formatCode>
                <c:ptCount val="8"/>
                <c:pt idx="0">
                  <c:v>1968</c:v>
                </c:pt>
                <c:pt idx="1">
                  <c:v>1975</c:v>
                </c:pt>
                <c:pt idx="2">
                  <c:v>1982</c:v>
                </c:pt>
                <c:pt idx="3">
                  <c:v>1990</c:v>
                </c:pt>
                <c:pt idx="4">
                  <c:v>1999</c:v>
                </c:pt>
                <c:pt idx="5">
                  <c:v>2008</c:v>
                </c:pt>
                <c:pt idx="6">
                  <c:v>2013</c:v>
                </c:pt>
                <c:pt idx="7">
                  <c:v>2018</c:v>
                </c:pt>
              </c:numCache>
            </c:numRef>
          </c:cat>
          <c:val>
            <c:numRef>
              <c:f>'Fig 2.1'!$C$6:$C$13</c:f>
              <c:numCache>
                <c:formatCode>0.0</c:formatCode>
                <c:ptCount val="8"/>
                <c:pt idx="0">
                  <c:v>51.5</c:v>
                </c:pt>
                <c:pt idx="1">
                  <c:v>43.5</c:v>
                </c:pt>
                <c:pt idx="2">
                  <c:v>35</c:v>
                </c:pt>
                <c:pt idx="3">
                  <c:v>25.4</c:v>
                </c:pt>
                <c:pt idx="4">
                  <c:v>19</c:v>
                </c:pt>
                <c:pt idx="5">
                  <c:v>14.8</c:v>
                </c:pt>
                <c:pt idx="6">
                  <c:v>12.6</c:v>
                </c:pt>
                <c:pt idx="7">
                  <c:v>12.1</c:v>
                </c:pt>
              </c:numCache>
            </c:numRef>
          </c:val>
          <c:extLst>
            <c:ext xmlns:c16="http://schemas.microsoft.com/office/drawing/2014/chart" uri="{C3380CC4-5D6E-409C-BE32-E72D297353CC}">
              <c16:uniqueId val="{00000001-A042-4057-9848-F1EFAA7559C8}"/>
            </c:ext>
          </c:extLst>
        </c:ser>
        <c:dLbls>
          <c:showLegendKey val="0"/>
          <c:showVal val="0"/>
          <c:showCatName val="0"/>
          <c:showSerName val="0"/>
          <c:showPercent val="0"/>
          <c:showBubbleSize val="0"/>
        </c:dLbls>
        <c:gapWidth val="150"/>
        <c:overlap val="100"/>
        <c:axId val="236664336"/>
        <c:axId val="236675568"/>
      </c:barChart>
      <c:catAx>
        <c:axId val="23666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6675568"/>
        <c:crosses val="autoZero"/>
        <c:auto val="1"/>
        <c:lblAlgn val="ctr"/>
        <c:lblOffset val="100"/>
        <c:noMultiLvlLbl val="0"/>
      </c:catAx>
      <c:valAx>
        <c:axId val="23667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666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372703412073493E-2"/>
          <c:y val="7.5348075348075347E-2"/>
          <c:w val="0.88396062992125979"/>
          <c:h val="0.69824765078426621"/>
        </c:manualLayout>
      </c:layout>
      <c:lineChart>
        <c:grouping val="standard"/>
        <c:varyColors val="0"/>
        <c:ser>
          <c:idx val="0"/>
          <c:order val="0"/>
          <c:tx>
            <c:strRef>
              <c:f>'Fig 2.9'!$C$4:$C$5</c:f>
              <c:strCache>
                <c:ptCount val="2"/>
                <c:pt idx="1">
                  <c:v>Femmes</c:v>
                </c:pt>
              </c:strCache>
            </c:strRef>
          </c:tx>
          <c:spPr>
            <a:ln w="28575" cap="rnd">
              <a:solidFill>
                <a:srgbClr val="604A7B"/>
              </a:solidFill>
              <a:round/>
            </a:ln>
            <a:effectLst/>
          </c:spPr>
          <c:marker>
            <c:symbol val="none"/>
          </c:marker>
          <c:cat>
            <c:strRef>
              <c:f>'Fig 2.9'!$B$6:$B$55</c:f>
              <c:strCache>
                <c:ptCount val="50"/>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strCache>
            </c:strRef>
          </c:cat>
          <c:val>
            <c:numRef>
              <c:f>'Fig 2.9'!$C$6:$C$55</c:f>
              <c:numCache>
                <c:formatCode>0.0</c:formatCode>
                <c:ptCount val="50"/>
                <c:pt idx="0">
                  <c:v>17.2</c:v>
                </c:pt>
                <c:pt idx="1">
                  <c:v>17.2</c:v>
                </c:pt>
                <c:pt idx="2">
                  <c:v>18.3</c:v>
                </c:pt>
                <c:pt idx="3">
                  <c:v>16.899999999999999</c:v>
                </c:pt>
                <c:pt idx="4">
                  <c:v>17.600000000000001</c:v>
                </c:pt>
                <c:pt idx="5">
                  <c:v>17.8</c:v>
                </c:pt>
                <c:pt idx="6">
                  <c:v>18.100000000000001</c:v>
                </c:pt>
                <c:pt idx="7">
                  <c:v>19.7</c:v>
                </c:pt>
                <c:pt idx="8">
                  <c:v>20.8</c:v>
                </c:pt>
                <c:pt idx="9">
                  <c:v>21.7</c:v>
                </c:pt>
                <c:pt idx="10">
                  <c:v>22.5</c:v>
                </c:pt>
                <c:pt idx="11">
                  <c:v>23.9</c:v>
                </c:pt>
                <c:pt idx="12">
                  <c:v>23.8</c:v>
                </c:pt>
                <c:pt idx="13">
                  <c:v>24.5</c:v>
                </c:pt>
                <c:pt idx="14">
                  <c:v>24.4</c:v>
                </c:pt>
                <c:pt idx="15">
                  <c:v>24.3</c:v>
                </c:pt>
                <c:pt idx="16">
                  <c:v>24.1</c:v>
                </c:pt>
                <c:pt idx="17">
                  <c:v>25.2</c:v>
                </c:pt>
                <c:pt idx="18">
                  <c:v>27</c:v>
                </c:pt>
                <c:pt idx="19">
                  <c:v>28.6</c:v>
                </c:pt>
                <c:pt idx="20">
                  <c:v>29.7</c:v>
                </c:pt>
                <c:pt idx="21">
                  <c:v>30.2</c:v>
                </c:pt>
                <c:pt idx="22">
                  <c:v>31.7</c:v>
                </c:pt>
                <c:pt idx="23">
                  <c:v>32.5</c:v>
                </c:pt>
                <c:pt idx="24">
                  <c:v>32.6</c:v>
                </c:pt>
                <c:pt idx="25">
                  <c:v>32</c:v>
                </c:pt>
                <c:pt idx="26">
                  <c:v>31.3</c:v>
                </c:pt>
                <c:pt idx="27">
                  <c:v>30.6</c:v>
                </c:pt>
                <c:pt idx="28">
                  <c:v>31.1</c:v>
                </c:pt>
                <c:pt idx="29">
                  <c:v>31.5</c:v>
                </c:pt>
                <c:pt idx="30">
                  <c:v>31.5</c:v>
                </c:pt>
                <c:pt idx="31">
                  <c:v>31.4</c:v>
                </c:pt>
                <c:pt idx="32">
                  <c:v>31.5</c:v>
                </c:pt>
                <c:pt idx="33">
                  <c:v>30.7</c:v>
                </c:pt>
                <c:pt idx="34">
                  <c:v>31.1</c:v>
                </c:pt>
                <c:pt idx="35">
                  <c:v>31.3</c:v>
                </c:pt>
                <c:pt idx="36">
                  <c:v>31.3</c:v>
                </c:pt>
                <c:pt idx="37">
                  <c:v>31.4</c:v>
                </c:pt>
                <c:pt idx="38">
                  <c:v>31.9</c:v>
                </c:pt>
                <c:pt idx="39">
                  <c:v>32.1</c:v>
                </c:pt>
                <c:pt idx="40">
                  <c:v>31.5</c:v>
                </c:pt>
                <c:pt idx="41">
                  <c:v>31.3</c:v>
                </c:pt>
                <c:pt idx="42">
                  <c:v>31.2</c:v>
                </c:pt>
                <c:pt idx="43">
                  <c:v>30.5</c:v>
                </c:pt>
                <c:pt idx="44">
                  <c:v>29.7</c:v>
                </c:pt>
                <c:pt idx="45">
                  <c:v>28.6</c:v>
                </c:pt>
                <c:pt idx="46">
                  <c:v>28</c:v>
                </c:pt>
                <c:pt idx="47">
                  <c:v>26.5</c:v>
                </c:pt>
                <c:pt idx="48">
                  <c:v>26.5</c:v>
                </c:pt>
                <c:pt idx="49">
                  <c:v>26.8</c:v>
                </c:pt>
              </c:numCache>
            </c:numRef>
          </c:val>
          <c:smooth val="0"/>
          <c:extLst>
            <c:ext xmlns:c16="http://schemas.microsoft.com/office/drawing/2014/chart" uri="{C3380CC4-5D6E-409C-BE32-E72D297353CC}">
              <c16:uniqueId val="{00000000-10FC-450C-A9AD-94B704669F4C}"/>
            </c:ext>
          </c:extLst>
        </c:ser>
        <c:ser>
          <c:idx val="1"/>
          <c:order val="1"/>
          <c:tx>
            <c:strRef>
              <c:f>'Fig 2.9'!$D$4:$D$5</c:f>
              <c:strCache>
                <c:ptCount val="2"/>
                <c:pt idx="1">
                  <c:v>Hommes</c:v>
                </c:pt>
              </c:strCache>
            </c:strRef>
          </c:tx>
          <c:spPr>
            <a:ln w="28575" cap="rnd">
              <a:solidFill>
                <a:schemeClr val="accent2"/>
              </a:solidFill>
              <a:round/>
            </a:ln>
            <a:effectLst/>
          </c:spPr>
          <c:marker>
            <c:symbol val="none"/>
          </c:marker>
          <c:cat>
            <c:strRef>
              <c:f>'Fig 2.9'!$B$6:$B$55</c:f>
              <c:strCache>
                <c:ptCount val="50"/>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strCache>
            </c:strRef>
          </c:cat>
          <c:val>
            <c:numRef>
              <c:f>'Fig 2.9'!$D$6:$D$55</c:f>
              <c:numCache>
                <c:formatCode>0.0</c:formatCode>
                <c:ptCount val="50"/>
                <c:pt idx="0">
                  <c:v>3.3</c:v>
                </c:pt>
                <c:pt idx="1">
                  <c:v>3.2</c:v>
                </c:pt>
                <c:pt idx="2">
                  <c:v>3.4</c:v>
                </c:pt>
                <c:pt idx="3">
                  <c:v>2.9</c:v>
                </c:pt>
                <c:pt idx="4">
                  <c:v>2.8</c:v>
                </c:pt>
                <c:pt idx="5">
                  <c:v>2.9</c:v>
                </c:pt>
                <c:pt idx="6">
                  <c:v>2.7</c:v>
                </c:pt>
                <c:pt idx="7">
                  <c:v>3</c:v>
                </c:pt>
                <c:pt idx="8">
                  <c:v>3</c:v>
                </c:pt>
                <c:pt idx="9">
                  <c:v>3.2</c:v>
                </c:pt>
                <c:pt idx="10">
                  <c:v>3.8</c:v>
                </c:pt>
                <c:pt idx="11">
                  <c:v>4.0999999999999996</c:v>
                </c:pt>
                <c:pt idx="12">
                  <c:v>4.2</c:v>
                </c:pt>
                <c:pt idx="13">
                  <c:v>4</c:v>
                </c:pt>
                <c:pt idx="14">
                  <c:v>4.0999999999999996</c:v>
                </c:pt>
                <c:pt idx="15">
                  <c:v>3.9</c:v>
                </c:pt>
                <c:pt idx="16">
                  <c:v>3.9</c:v>
                </c:pt>
                <c:pt idx="17">
                  <c:v>4.0999999999999996</c:v>
                </c:pt>
                <c:pt idx="18">
                  <c:v>4.7</c:v>
                </c:pt>
                <c:pt idx="19">
                  <c:v>5.2</c:v>
                </c:pt>
                <c:pt idx="20">
                  <c:v>5.6</c:v>
                </c:pt>
                <c:pt idx="21">
                  <c:v>5.8</c:v>
                </c:pt>
                <c:pt idx="22">
                  <c:v>6.1</c:v>
                </c:pt>
                <c:pt idx="23">
                  <c:v>6.3</c:v>
                </c:pt>
                <c:pt idx="24">
                  <c:v>6.2</c:v>
                </c:pt>
                <c:pt idx="25">
                  <c:v>5.9</c:v>
                </c:pt>
                <c:pt idx="26">
                  <c:v>5.5</c:v>
                </c:pt>
                <c:pt idx="27">
                  <c:v>5.5</c:v>
                </c:pt>
                <c:pt idx="28">
                  <c:v>5.6</c:v>
                </c:pt>
                <c:pt idx="29">
                  <c:v>5.6</c:v>
                </c:pt>
                <c:pt idx="30">
                  <c:v>5.9</c:v>
                </c:pt>
                <c:pt idx="31">
                  <c:v>5.9</c:v>
                </c:pt>
                <c:pt idx="32">
                  <c:v>5.8</c:v>
                </c:pt>
                <c:pt idx="33">
                  <c:v>5.8</c:v>
                </c:pt>
                <c:pt idx="34">
                  <c:v>6.1</c:v>
                </c:pt>
                <c:pt idx="35">
                  <c:v>6.7</c:v>
                </c:pt>
                <c:pt idx="36">
                  <c:v>6.9</c:v>
                </c:pt>
                <c:pt idx="37">
                  <c:v>6.9</c:v>
                </c:pt>
                <c:pt idx="38">
                  <c:v>7.2</c:v>
                </c:pt>
                <c:pt idx="39">
                  <c:v>7.8</c:v>
                </c:pt>
                <c:pt idx="40">
                  <c:v>8</c:v>
                </c:pt>
                <c:pt idx="41">
                  <c:v>8.1</c:v>
                </c:pt>
                <c:pt idx="42">
                  <c:v>8.1999999999999993</c:v>
                </c:pt>
                <c:pt idx="43">
                  <c:v>8.3000000000000007</c:v>
                </c:pt>
                <c:pt idx="44">
                  <c:v>8.1999999999999993</c:v>
                </c:pt>
                <c:pt idx="45">
                  <c:v>8.1999999999999993</c:v>
                </c:pt>
                <c:pt idx="46">
                  <c:v>8.3000000000000007</c:v>
                </c:pt>
                <c:pt idx="47">
                  <c:v>8.4</c:v>
                </c:pt>
                <c:pt idx="48">
                  <c:v>8.6999999999999993</c:v>
                </c:pt>
                <c:pt idx="49">
                  <c:v>8.8000000000000007</c:v>
                </c:pt>
              </c:numCache>
            </c:numRef>
          </c:val>
          <c:smooth val="0"/>
          <c:extLst>
            <c:ext xmlns:c16="http://schemas.microsoft.com/office/drawing/2014/chart" uri="{C3380CC4-5D6E-409C-BE32-E72D297353CC}">
              <c16:uniqueId val="{00000001-10FC-450C-A9AD-94B704669F4C}"/>
            </c:ext>
          </c:extLst>
        </c:ser>
        <c:dLbls>
          <c:showLegendKey val="0"/>
          <c:showVal val="0"/>
          <c:showCatName val="0"/>
          <c:showSerName val="0"/>
          <c:showPercent val="0"/>
          <c:showBubbleSize val="0"/>
        </c:dLbls>
        <c:smooth val="0"/>
        <c:axId val="370174671"/>
        <c:axId val="370192975"/>
      </c:lineChart>
      <c:catAx>
        <c:axId val="3701746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70192975"/>
        <c:crosses val="autoZero"/>
        <c:auto val="1"/>
        <c:lblAlgn val="ctr"/>
        <c:lblOffset val="100"/>
        <c:noMultiLvlLbl val="0"/>
      </c:catAx>
      <c:valAx>
        <c:axId val="370192975"/>
        <c:scaling>
          <c:orientation val="minMax"/>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370174671"/>
        <c:crosses val="autoZero"/>
        <c:crossBetween val="midCat"/>
      </c:valAx>
      <c:spPr>
        <a:noFill/>
        <a:ln>
          <a:noFill/>
        </a:ln>
        <a:effectLst/>
      </c:spPr>
    </c:plotArea>
    <c:legend>
      <c:legendPos val="b"/>
      <c:layout>
        <c:manualLayout>
          <c:xMode val="edge"/>
          <c:yMode val="edge"/>
          <c:x val="0.36379156735912616"/>
          <c:y val="0.92124196270207059"/>
          <c:w val="0.37241688538932632"/>
          <c:h val="5.528294221207607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2.10'!$D$5</c:f>
              <c:strCache>
                <c:ptCount val="1"/>
                <c:pt idx="0">
                  <c:v>Femmes</c:v>
                </c:pt>
              </c:strCache>
            </c:strRef>
          </c:tx>
          <c:spPr>
            <a:solidFill>
              <a:srgbClr val="604A7B"/>
            </a:solidFill>
            <a:ln>
              <a:noFill/>
            </a:ln>
            <a:effectLst/>
          </c:spPr>
          <c:invertIfNegative val="0"/>
          <c:cat>
            <c:multiLvlStrRef>
              <c:f>'Fig 2.10'!$B$6:$C$13</c:f>
              <c:multiLvlStrCache>
                <c:ptCount val="8"/>
                <c:lvl>
                  <c:pt idx="2">
                    <c:v>enfant de moins de 3 ans</c:v>
                  </c:pt>
                  <c:pt idx="3">
                    <c:v>enfant de 3 ans ou plus</c:v>
                  </c:pt>
                  <c:pt idx="4">
                    <c:v>dont au moins un de moins de 3 ans</c:v>
                  </c:pt>
                  <c:pt idx="5">
                    <c:v>deux enfants de 3 ans ou plus</c:v>
                  </c:pt>
                  <c:pt idx="6">
                    <c:v>dont au moins un de moins de 3 ans</c:v>
                  </c:pt>
                  <c:pt idx="7">
                    <c:v>trois enfants de 3 ans ou plus</c:v>
                  </c:pt>
                </c:lvl>
                <c:lvl>
                  <c:pt idx="0">
                    <c:v>Sans enfant</c:v>
                  </c:pt>
                  <c:pt idx="1">
                    <c:v>Avec enfants</c:v>
                  </c:pt>
                  <c:pt idx="2">
                    <c:v>1 enfant</c:v>
                  </c:pt>
                  <c:pt idx="4">
                    <c:v>2 enfants</c:v>
                  </c:pt>
                  <c:pt idx="6">
                    <c:v>3 enfants</c:v>
                  </c:pt>
                </c:lvl>
              </c:multiLvlStrCache>
            </c:multiLvlStrRef>
          </c:cat>
          <c:val>
            <c:numRef>
              <c:f>'Fig 2.10'!$D$6:$D$13</c:f>
              <c:numCache>
                <c:formatCode>0.0</c:formatCode>
                <c:ptCount val="8"/>
                <c:pt idx="0">
                  <c:v>14.484966986550701</c:v>
                </c:pt>
                <c:pt idx="1">
                  <c:v>27.8880490007639</c:v>
                </c:pt>
                <c:pt idx="2">
                  <c:v>27.056390512955598</c:v>
                </c:pt>
                <c:pt idx="3">
                  <c:v>22.4764295088967</c:v>
                </c:pt>
                <c:pt idx="4">
                  <c:v>34.944609810717097</c:v>
                </c:pt>
                <c:pt idx="5">
                  <c:v>26.366154592874999</c:v>
                </c:pt>
                <c:pt idx="6">
                  <c:v>35.512183213598</c:v>
                </c:pt>
                <c:pt idx="7">
                  <c:v>33.858331195168702</c:v>
                </c:pt>
              </c:numCache>
            </c:numRef>
          </c:val>
          <c:extLst>
            <c:ext xmlns:c16="http://schemas.microsoft.com/office/drawing/2014/chart" uri="{C3380CC4-5D6E-409C-BE32-E72D297353CC}">
              <c16:uniqueId val="{00000000-12E4-4046-B8F1-FE18BF5BECD2}"/>
            </c:ext>
          </c:extLst>
        </c:ser>
        <c:ser>
          <c:idx val="1"/>
          <c:order val="1"/>
          <c:tx>
            <c:strRef>
              <c:f>'Fig 2.10'!$E$5</c:f>
              <c:strCache>
                <c:ptCount val="1"/>
                <c:pt idx="0">
                  <c:v>Hommes</c:v>
                </c:pt>
              </c:strCache>
            </c:strRef>
          </c:tx>
          <c:spPr>
            <a:solidFill>
              <a:srgbClr val="E46C0A"/>
            </a:solidFill>
            <a:ln>
              <a:noFill/>
            </a:ln>
            <a:effectLst/>
          </c:spPr>
          <c:invertIfNegative val="0"/>
          <c:cat>
            <c:multiLvlStrRef>
              <c:f>'Fig 2.10'!$B$6:$C$13</c:f>
              <c:multiLvlStrCache>
                <c:ptCount val="8"/>
                <c:lvl>
                  <c:pt idx="2">
                    <c:v>enfant de moins de 3 ans</c:v>
                  </c:pt>
                  <c:pt idx="3">
                    <c:v>enfant de 3 ans ou plus</c:v>
                  </c:pt>
                  <c:pt idx="4">
                    <c:v>dont au moins un de moins de 3 ans</c:v>
                  </c:pt>
                  <c:pt idx="5">
                    <c:v>deux enfants de 3 ans ou plus</c:v>
                  </c:pt>
                  <c:pt idx="6">
                    <c:v>dont au moins un de moins de 3 ans</c:v>
                  </c:pt>
                  <c:pt idx="7">
                    <c:v>trois enfants de 3 ans ou plus</c:v>
                  </c:pt>
                </c:lvl>
                <c:lvl>
                  <c:pt idx="0">
                    <c:v>Sans enfant</c:v>
                  </c:pt>
                  <c:pt idx="1">
                    <c:v>Avec enfants</c:v>
                  </c:pt>
                  <c:pt idx="2">
                    <c:v>1 enfant</c:v>
                  </c:pt>
                  <c:pt idx="4">
                    <c:v>2 enfants</c:v>
                  </c:pt>
                  <c:pt idx="6">
                    <c:v>3 enfants</c:v>
                  </c:pt>
                </c:lvl>
              </c:multiLvlStrCache>
            </c:multiLvlStrRef>
          </c:cat>
          <c:val>
            <c:numRef>
              <c:f>'Fig 2.10'!$E$6:$E$13</c:f>
              <c:numCache>
                <c:formatCode>0.0</c:formatCode>
                <c:ptCount val="8"/>
                <c:pt idx="0">
                  <c:v>5.6465516082677301</c:v>
                </c:pt>
                <c:pt idx="1">
                  <c:v>5.1102838018621801</c:v>
                </c:pt>
                <c:pt idx="2">
                  <c:v>6.3769881288735002</c:v>
                </c:pt>
                <c:pt idx="3">
                  <c:v>4.7196086498744103</c:v>
                </c:pt>
                <c:pt idx="4">
                  <c:v>6.5004213733737304</c:v>
                </c:pt>
                <c:pt idx="5">
                  <c:v>3.7234999602141299</c:v>
                </c:pt>
                <c:pt idx="6">
                  <c:v>6.0562609048147804</c:v>
                </c:pt>
                <c:pt idx="7">
                  <c:v>6.4673395666542204</c:v>
                </c:pt>
              </c:numCache>
            </c:numRef>
          </c:val>
          <c:extLst>
            <c:ext xmlns:c16="http://schemas.microsoft.com/office/drawing/2014/chart" uri="{C3380CC4-5D6E-409C-BE32-E72D297353CC}">
              <c16:uniqueId val="{00000001-12E4-4046-B8F1-FE18BF5BECD2}"/>
            </c:ext>
          </c:extLst>
        </c:ser>
        <c:dLbls>
          <c:showLegendKey val="0"/>
          <c:showVal val="0"/>
          <c:showCatName val="0"/>
          <c:showSerName val="0"/>
          <c:showPercent val="0"/>
          <c:showBubbleSize val="0"/>
        </c:dLbls>
        <c:gapWidth val="219"/>
        <c:overlap val="-27"/>
        <c:axId val="1578058752"/>
        <c:axId val="1578052512"/>
      </c:barChart>
      <c:catAx>
        <c:axId val="157805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1578052512"/>
        <c:crosses val="autoZero"/>
        <c:auto val="1"/>
        <c:lblAlgn val="ctr"/>
        <c:lblOffset val="100"/>
        <c:noMultiLvlLbl val="0"/>
      </c:catAx>
      <c:valAx>
        <c:axId val="1578052512"/>
        <c:scaling>
          <c:orientation val="minMax"/>
        </c:scaling>
        <c:delete val="0"/>
        <c:axPos val="l"/>
        <c:majorGridlines>
          <c:spPr>
            <a:ln w="9525" cap="flat" cmpd="sng" algn="ctr">
              <a:solidFill>
                <a:schemeClr val="tx1">
                  <a:lumMod val="50000"/>
                  <a:lumOff val="50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1578058752"/>
        <c:crosses val="autoZero"/>
        <c:crossBetween val="between"/>
      </c:valAx>
      <c:spPr>
        <a:noFill/>
        <a:ln>
          <a:noFill/>
        </a:ln>
        <a:effectLst/>
      </c:spPr>
    </c:plotArea>
    <c:legend>
      <c:legendPos val="b"/>
      <c:layout>
        <c:manualLayout>
          <c:xMode val="edge"/>
          <c:yMode val="edge"/>
          <c:x val="0.39009495085331397"/>
          <c:y val="0.93316221174004188"/>
          <c:w val="0.21980994282738223"/>
          <c:h val="6.018160377358490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mn-lt"/>
          <a:cs typeface="Times New Roman" panose="02020603050405020304" pitchFamily="18"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76648752239308E-2"/>
          <c:y val="7.6849183477425559E-2"/>
          <c:w val="0.86154980627421573"/>
          <c:h val="0.64427057568812562"/>
        </c:manualLayout>
      </c:layout>
      <c:lineChart>
        <c:grouping val="standard"/>
        <c:varyColors val="0"/>
        <c:ser>
          <c:idx val="0"/>
          <c:order val="0"/>
          <c:tx>
            <c:strRef>
              <c:f>'Fig 2.11'!$C$4</c:f>
              <c:strCache>
                <c:ptCount val="1"/>
                <c:pt idx="0">
                  <c:v>Revenu salarial</c:v>
                </c:pt>
              </c:strCache>
            </c:strRef>
          </c:tx>
          <c:spPr>
            <a:ln w="28575" cap="rnd">
              <a:solidFill>
                <a:schemeClr val="accent1"/>
              </a:solidFill>
              <a:round/>
            </a:ln>
            <a:effectLst/>
          </c:spPr>
          <c:marker>
            <c:symbol val="none"/>
          </c:marker>
          <c:cat>
            <c:strRef>
              <c:f>'Fig 2.11'!$B$5:$B$61</c:f>
              <c:strCach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strCache>
            </c:strRef>
          </c:cat>
          <c:val>
            <c:numRef>
              <c:f>'Fig 2.11'!$C$5:$C$61</c:f>
              <c:numCache>
                <c:formatCode>0.00</c:formatCode>
                <c:ptCount val="57"/>
                <c:pt idx="0">
                  <c:v>42.43</c:v>
                </c:pt>
                <c:pt idx="1">
                  <c:v>40.65</c:v>
                </c:pt>
                <c:pt idx="2">
                  <c:v>40.21</c:v>
                </c:pt>
                <c:pt idx="3">
                  <c:v>39.65</c:v>
                </c:pt>
                <c:pt idx="4">
                  <c:v>38.869999999999997</c:v>
                </c:pt>
                <c:pt idx="5">
                  <c:v>38.200000000000003</c:v>
                </c:pt>
                <c:pt idx="6">
                  <c:v>37.82</c:v>
                </c:pt>
                <c:pt idx="7">
                  <c:v>37.76</c:v>
                </c:pt>
                <c:pt idx="8">
                  <c:v>36.840000000000003</c:v>
                </c:pt>
                <c:pt idx="9">
                  <c:v>37.85</c:v>
                </c:pt>
                <c:pt idx="10">
                  <c:v>37.46</c:v>
                </c:pt>
                <c:pt idx="11">
                  <c:v>36.75</c:v>
                </c:pt>
                <c:pt idx="12">
                  <c:v>36.409999999999997</c:v>
                </c:pt>
                <c:pt idx="13">
                  <c:v>35.99</c:v>
                </c:pt>
                <c:pt idx="17">
                  <c:v>36.86</c:v>
                </c:pt>
                <c:pt idx="18">
                  <c:v>36.08</c:v>
                </c:pt>
                <c:pt idx="19">
                  <c:v>36.44</c:v>
                </c:pt>
                <c:pt idx="20">
                  <c:v>35.99</c:v>
                </c:pt>
                <c:pt idx="21">
                  <c:v>36.81</c:v>
                </c:pt>
                <c:pt idx="22">
                  <c:v>37.19</c:v>
                </c:pt>
                <c:pt idx="24">
                  <c:v>37.020000000000003</c:v>
                </c:pt>
                <c:pt idx="25">
                  <c:v>36.770000000000003</c:v>
                </c:pt>
                <c:pt idx="28">
                  <c:v>33.700000000000003</c:v>
                </c:pt>
                <c:pt idx="29">
                  <c:v>34.200000000000003</c:v>
                </c:pt>
                <c:pt idx="30">
                  <c:v>34</c:v>
                </c:pt>
                <c:pt idx="31">
                  <c:v>34</c:v>
                </c:pt>
                <c:pt idx="32">
                  <c:v>34.299999999999997</c:v>
                </c:pt>
                <c:pt idx="33">
                  <c:v>34.5</c:v>
                </c:pt>
                <c:pt idx="34">
                  <c:v>34.1</c:v>
                </c:pt>
                <c:pt idx="35">
                  <c:v>33.799999999999997</c:v>
                </c:pt>
                <c:pt idx="36">
                  <c:v>33.4</c:v>
                </c:pt>
                <c:pt idx="37">
                  <c:v>32.9</c:v>
                </c:pt>
                <c:pt idx="38">
                  <c:v>32.5</c:v>
                </c:pt>
                <c:pt idx="39">
                  <c:v>32</c:v>
                </c:pt>
                <c:pt idx="40">
                  <c:v>31.7</c:v>
                </c:pt>
                <c:pt idx="41">
                  <c:v>31.9</c:v>
                </c:pt>
                <c:pt idx="42">
                  <c:v>30.5</c:v>
                </c:pt>
                <c:pt idx="43">
                  <c:v>29.8</c:v>
                </c:pt>
                <c:pt idx="44">
                  <c:v>29.9</c:v>
                </c:pt>
                <c:pt idx="45">
                  <c:v>29.5</c:v>
                </c:pt>
              </c:numCache>
            </c:numRef>
          </c:val>
          <c:smooth val="0"/>
          <c:extLst>
            <c:ext xmlns:c16="http://schemas.microsoft.com/office/drawing/2014/chart" uri="{C3380CC4-5D6E-409C-BE32-E72D297353CC}">
              <c16:uniqueId val="{00000000-BC96-4C81-A32F-145268B600E0}"/>
            </c:ext>
          </c:extLst>
        </c:ser>
        <c:ser>
          <c:idx val="2"/>
          <c:order val="1"/>
          <c:tx>
            <c:strRef>
              <c:f>'Fig 2.11'!$E$4</c:f>
              <c:strCache>
                <c:ptCount val="1"/>
                <c:pt idx="0">
                  <c:v>Salaire en EQTP</c:v>
                </c:pt>
              </c:strCache>
            </c:strRef>
          </c:tx>
          <c:spPr>
            <a:ln w="28575" cap="rnd">
              <a:solidFill>
                <a:schemeClr val="accent3"/>
              </a:solidFill>
              <a:round/>
            </a:ln>
            <a:effectLst/>
          </c:spPr>
          <c:marker>
            <c:symbol val="none"/>
          </c:marker>
          <c:cat>
            <c:strRef>
              <c:f>'Fig 2.11'!$B$5:$B$61</c:f>
              <c:strCach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strCache>
            </c:strRef>
          </c:cat>
          <c:val>
            <c:numRef>
              <c:f>'Fig 2.11'!$E$5:$E$59</c:f>
              <c:numCache>
                <c:formatCode>0.00</c:formatCode>
                <c:ptCount val="55"/>
                <c:pt idx="28">
                  <c:v>22.1</c:v>
                </c:pt>
                <c:pt idx="29">
                  <c:v>22.6</c:v>
                </c:pt>
                <c:pt idx="30">
                  <c:v>22.2</c:v>
                </c:pt>
                <c:pt idx="31">
                  <c:v>21.9</c:v>
                </c:pt>
                <c:pt idx="32">
                  <c:v>21.5</c:v>
                </c:pt>
                <c:pt idx="33">
                  <c:v>22.2</c:v>
                </c:pt>
                <c:pt idx="34">
                  <c:v>22.2</c:v>
                </c:pt>
                <c:pt idx="35">
                  <c:v>21.9</c:v>
                </c:pt>
                <c:pt idx="36">
                  <c:v>21.8</c:v>
                </c:pt>
                <c:pt idx="37">
                  <c:v>21.2</c:v>
                </c:pt>
                <c:pt idx="38">
                  <c:v>20.9</c:v>
                </c:pt>
                <c:pt idx="39">
                  <c:v>20.8</c:v>
                </c:pt>
                <c:pt idx="40">
                  <c:v>21</c:v>
                </c:pt>
                <c:pt idx="41">
                  <c:v>21</c:v>
                </c:pt>
                <c:pt idx="42">
                  <c:v>20.5</c:v>
                </c:pt>
                <c:pt idx="43">
                  <c:v>20</c:v>
                </c:pt>
                <c:pt idx="44">
                  <c:v>19.8</c:v>
                </c:pt>
                <c:pt idx="45">
                  <c:v>19.7</c:v>
                </c:pt>
              </c:numCache>
            </c:numRef>
          </c:val>
          <c:smooth val="0"/>
          <c:extLst>
            <c:ext xmlns:c16="http://schemas.microsoft.com/office/drawing/2014/chart" uri="{C3380CC4-5D6E-409C-BE32-E72D297353CC}">
              <c16:uniqueId val="{00000001-BC96-4C81-A32F-145268B600E0}"/>
            </c:ext>
          </c:extLst>
        </c:ser>
        <c:ser>
          <c:idx val="3"/>
          <c:order val="2"/>
          <c:tx>
            <c:strRef>
              <c:f>'Fig 2.11'!$G$4</c:f>
              <c:strCache>
                <c:ptCount val="1"/>
                <c:pt idx="0">
                  <c:v>Revenu salarial (nouvelle série)</c:v>
                </c:pt>
              </c:strCache>
            </c:strRef>
          </c:tx>
          <c:spPr>
            <a:ln w="28575" cap="rnd">
              <a:solidFill>
                <a:schemeClr val="accent1"/>
              </a:solidFill>
              <a:prstDash val="sysDash"/>
              <a:round/>
            </a:ln>
            <a:effectLst/>
          </c:spPr>
          <c:marker>
            <c:symbol val="none"/>
          </c:marker>
          <c:cat>
            <c:strRef>
              <c:f>'Fig 2.11'!$B$5:$B$61</c:f>
              <c:strCach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strCache>
            </c:strRef>
          </c:cat>
          <c:val>
            <c:numRef>
              <c:f>'Fig 2.11'!$G$5:$G$61</c:f>
              <c:numCache>
                <c:formatCode>General</c:formatCode>
                <c:ptCount val="57"/>
                <c:pt idx="45" formatCode="0.0">
                  <c:v>29.7</c:v>
                </c:pt>
                <c:pt idx="46" formatCode="0.0">
                  <c:v>28.9</c:v>
                </c:pt>
                <c:pt idx="47" formatCode="0.0">
                  <c:v>28.4</c:v>
                </c:pt>
                <c:pt idx="48" formatCode="0.0">
                  <c:v>27.8</c:v>
                </c:pt>
                <c:pt idx="49" formatCode="0.0">
                  <c:v>27.2</c:v>
                </c:pt>
                <c:pt idx="50" formatCode="0.0">
                  <c:v>27</c:v>
                </c:pt>
                <c:pt idx="51" formatCode="0.0">
                  <c:v>26.5</c:v>
                </c:pt>
                <c:pt idx="52" formatCode="0.0">
                  <c:v>25.7</c:v>
                </c:pt>
                <c:pt idx="53" formatCode="0.0">
                  <c:v>24.5</c:v>
                </c:pt>
                <c:pt idx="54" formatCode="0.0">
                  <c:v>24.4</c:v>
                </c:pt>
                <c:pt idx="55">
                  <c:v>23.2</c:v>
                </c:pt>
                <c:pt idx="56">
                  <c:v>22.2</c:v>
                </c:pt>
              </c:numCache>
            </c:numRef>
          </c:val>
          <c:smooth val="0"/>
          <c:extLst>
            <c:ext xmlns:c16="http://schemas.microsoft.com/office/drawing/2014/chart" uri="{C3380CC4-5D6E-409C-BE32-E72D297353CC}">
              <c16:uniqueId val="{00000002-BC96-4C81-A32F-145268B600E0}"/>
            </c:ext>
          </c:extLst>
        </c:ser>
        <c:ser>
          <c:idx val="4"/>
          <c:order val="3"/>
          <c:tx>
            <c:strRef>
              <c:f>'Fig 2.11'!$H$4</c:f>
              <c:strCache>
                <c:ptCount val="1"/>
                <c:pt idx="0">
                  <c:v>Salaire en EQTP (nouvelle série)</c:v>
                </c:pt>
              </c:strCache>
            </c:strRef>
          </c:tx>
          <c:spPr>
            <a:ln w="28575" cap="rnd">
              <a:solidFill>
                <a:schemeClr val="bg1">
                  <a:lumMod val="75000"/>
                </a:schemeClr>
              </a:solidFill>
              <a:prstDash val="sysDash"/>
              <a:round/>
            </a:ln>
            <a:effectLst/>
          </c:spPr>
          <c:marker>
            <c:symbol val="none"/>
          </c:marker>
          <c:cat>
            <c:strRef>
              <c:f>'Fig 2.11'!$B$5:$B$61</c:f>
              <c:strCach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strCache>
            </c:strRef>
          </c:cat>
          <c:val>
            <c:numRef>
              <c:f>'Fig 2.11'!$H$5:$H$61</c:f>
              <c:numCache>
                <c:formatCode>General</c:formatCode>
                <c:ptCount val="57"/>
                <c:pt idx="45" formatCode="0.0">
                  <c:v>19.8</c:v>
                </c:pt>
                <c:pt idx="46" formatCode="0.0">
                  <c:v>19.399999999999999</c:v>
                </c:pt>
                <c:pt idx="47" formatCode="0.0">
                  <c:v>19.100000000000001</c:v>
                </c:pt>
                <c:pt idx="48" formatCode="0.0">
                  <c:v>19.100000000000001</c:v>
                </c:pt>
                <c:pt idx="49" formatCode="0.0">
                  <c:v>18.399999999999999</c:v>
                </c:pt>
                <c:pt idx="50" formatCode="0.0">
                  <c:v>17.899999999999999</c:v>
                </c:pt>
                <c:pt idx="51" formatCode="0.0">
                  <c:v>17.5</c:v>
                </c:pt>
                <c:pt idx="52" formatCode="0.0">
                  <c:v>16.600000000000001</c:v>
                </c:pt>
                <c:pt idx="53" formatCode="0.0">
                  <c:v>15.8</c:v>
                </c:pt>
                <c:pt idx="54" formatCode="0.0">
                  <c:v>15.5</c:v>
                </c:pt>
                <c:pt idx="55" formatCode="0.0">
                  <c:v>14.8</c:v>
                </c:pt>
                <c:pt idx="56" formatCode="0.0">
                  <c:v>14.2</c:v>
                </c:pt>
              </c:numCache>
            </c:numRef>
          </c:val>
          <c:smooth val="0"/>
          <c:extLst>
            <c:ext xmlns:c16="http://schemas.microsoft.com/office/drawing/2014/chart" uri="{C3380CC4-5D6E-409C-BE32-E72D297353CC}">
              <c16:uniqueId val="{00000003-BC96-4C81-A32F-145268B600E0}"/>
            </c:ext>
          </c:extLst>
        </c:ser>
        <c:ser>
          <c:idx val="5"/>
          <c:order val="4"/>
          <c:tx>
            <c:strRef>
              <c:f>'Fig 2.11'!$F$4</c:f>
              <c:strCache>
                <c:ptCount val="1"/>
                <c:pt idx="0">
                  <c:v>Volume de travail annuel </c:v>
                </c:pt>
              </c:strCache>
            </c:strRef>
          </c:tx>
          <c:spPr>
            <a:ln w="28575" cap="rnd">
              <a:solidFill>
                <a:schemeClr val="tx2"/>
              </a:solidFill>
              <a:round/>
            </a:ln>
            <a:effectLst/>
          </c:spPr>
          <c:marker>
            <c:symbol val="none"/>
          </c:marker>
          <c:cat>
            <c:strRef>
              <c:f>'Fig 2.11'!$B$5:$B$61</c:f>
              <c:strCach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strCache>
            </c:strRef>
          </c:cat>
          <c:val>
            <c:numRef>
              <c:f>'Fig 2.11'!$F$5:$F$61</c:f>
              <c:numCache>
                <c:formatCode>General</c:formatCode>
                <c:ptCount val="57"/>
                <c:pt idx="28" formatCode="0.0">
                  <c:v>14.9</c:v>
                </c:pt>
                <c:pt idx="29" formatCode="0.0">
                  <c:v>14.9</c:v>
                </c:pt>
                <c:pt idx="30" formatCode="0.0">
                  <c:v>15.2</c:v>
                </c:pt>
                <c:pt idx="31" formatCode="0.0">
                  <c:v>15.8</c:v>
                </c:pt>
                <c:pt idx="32" formatCode="0.0">
                  <c:v>16.5</c:v>
                </c:pt>
                <c:pt idx="33" formatCode="0.0">
                  <c:v>16</c:v>
                </c:pt>
                <c:pt idx="34" formatCode="0.0">
                  <c:v>15.6</c:v>
                </c:pt>
                <c:pt idx="35" formatCode="0.0">
                  <c:v>15.3</c:v>
                </c:pt>
                <c:pt idx="36" formatCode="0.0">
                  <c:v>14.1</c:v>
                </c:pt>
                <c:pt idx="37" formatCode="0.0">
                  <c:v>13.3</c:v>
                </c:pt>
                <c:pt idx="38" formatCode="0.0">
                  <c:v>13.4</c:v>
                </c:pt>
                <c:pt idx="39" formatCode="0.0">
                  <c:v>14.2</c:v>
                </c:pt>
                <c:pt idx="40" formatCode="0.0">
                  <c:v>13.7</c:v>
                </c:pt>
                <c:pt idx="41" formatCode="0.0">
                  <c:v>13.8</c:v>
                </c:pt>
                <c:pt idx="42" formatCode="0.0">
                  <c:v>12.6</c:v>
                </c:pt>
                <c:pt idx="43" formatCode="0.0">
                  <c:v>12.3</c:v>
                </c:pt>
                <c:pt idx="44" formatCode="0.0">
                  <c:v>12.6</c:v>
                </c:pt>
                <c:pt idx="45" formatCode="0.0">
                  <c:v>12.4</c:v>
                </c:pt>
                <c:pt idx="46" formatCode="0.0">
                  <c:v>11.8</c:v>
                </c:pt>
                <c:pt idx="47" formatCode="0.0">
                  <c:v>11.5</c:v>
                </c:pt>
                <c:pt idx="48" formatCode="0.0">
                  <c:v>10.9</c:v>
                </c:pt>
                <c:pt idx="49" formatCode="0.0">
                  <c:v>10.9</c:v>
                </c:pt>
                <c:pt idx="50" formatCode="0.0">
                  <c:v>11.1</c:v>
                </c:pt>
                <c:pt idx="51" formatCode="0.0">
                  <c:v>10.9</c:v>
                </c:pt>
                <c:pt idx="52" formatCode="0.0">
                  <c:v>10.9</c:v>
                </c:pt>
                <c:pt idx="53" formatCode="0.0">
                  <c:v>10.3</c:v>
                </c:pt>
                <c:pt idx="54" formatCode="0.0">
                  <c:v>10.6</c:v>
                </c:pt>
                <c:pt idx="55" formatCode="0.0">
                  <c:v>9.9</c:v>
                </c:pt>
                <c:pt idx="56" formatCode="0.0">
                  <c:v>9.3000000000000007</c:v>
                </c:pt>
              </c:numCache>
            </c:numRef>
          </c:val>
          <c:smooth val="0"/>
          <c:extLst>
            <c:ext xmlns:c16="http://schemas.microsoft.com/office/drawing/2014/chart" uri="{C3380CC4-5D6E-409C-BE32-E72D297353CC}">
              <c16:uniqueId val="{00000004-BC96-4C81-A32F-145268B600E0}"/>
            </c:ext>
          </c:extLst>
        </c:ser>
        <c:dLbls>
          <c:showLegendKey val="0"/>
          <c:showVal val="0"/>
          <c:showCatName val="0"/>
          <c:showSerName val="0"/>
          <c:showPercent val="0"/>
          <c:showBubbleSize val="0"/>
        </c:dLbls>
        <c:smooth val="0"/>
        <c:axId val="1249832752"/>
        <c:axId val="1249833584"/>
      </c:lineChart>
      <c:catAx>
        <c:axId val="124983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249833584"/>
        <c:crosses val="autoZero"/>
        <c:auto val="1"/>
        <c:lblAlgn val="ctr"/>
        <c:lblOffset val="100"/>
        <c:noMultiLvlLbl val="0"/>
      </c:catAx>
      <c:valAx>
        <c:axId val="1249833584"/>
        <c:scaling>
          <c:orientation val="minMax"/>
          <c:min val="5"/>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1249832752"/>
        <c:crosses val="autoZero"/>
        <c:crossBetween val="midCat"/>
      </c:valAx>
      <c:spPr>
        <a:noFill/>
        <a:ln>
          <a:noFill/>
        </a:ln>
        <a:effectLst/>
      </c:spPr>
    </c:plotArea>
    <c:legend>
      <c:legendPos val="b"/>
      <c:layout>
        <c:manualLayout>
          <c:xMode val="edge"/>
          <c:yMode val="edge"/>
          <c:x val="0.10027621547306585"/>
          <c:y val="0.84966242332100417"/>
          <c:w val="0.87087614048243955"/>
          <c:h val="0.1272828216357681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 2.12'!$C$4</c:f>
              <c:strCache>
                <c:ptCount val="1"/>
                <c:pt idx="0">
                  <c:v>Femmes</c:v>
                </c:pt>
              </c:strCache>
            </c:strRef>
          </c:tx>
          <c:spPr>
            <a:solidFill>
              <a:srgbClr val="604A7B"/>
            </a:solidFill>
            <a:ln>
              <a:noFill/>
            </a:ln>
            <a:effectLst/>
          </c:spPr>
          <c:invertIfNegative val="0"/>
          <c:cat>
            <c:strRef>
              <c:extLst>
                <c:ext xmlns:c15="http://schemas.microsoft.com/office/drawing/2012/chart" uri="{02D57815-91ED-43cb-92C2-25804820EDAC}">
                  <c15:fullRef>
                    <c15:sqref>'Fig 2.12'!$B$5:$B$16</c15:sqref>
                  </c15:fullRef>
                </c:ext>
              </c:extLst>
              <c:f>('Fig 2.12'!$B$5:$B$8,'Fig 2.12'!$B$11:$B$16)</c:f>
              <c:strCache>
                <c:ptCount val="10"/>
                <c:pt idx="0">
                  <c:v>Formations paramédicales et sociales</c:v>
                </c:pt>
                <c:pt idx="1">
                  <c:v>Universités - Langues, lettres, sciences humaines</c:v>
                </c:pt>
                <c:pt idx="2">
                  <c:v>Universités - Médecine, odontologie, pharmacie</c:v>
                </c:pt>
                <c:pt idx="3">
                  <c:v>Universités - Droit, économie, AES</c:v>
                </c:pt>
                <c:pt idx="4">
                  <c:v>Écoles de commerce, gestion et comptabilité</c:v>
                </c:pt>
                <c:pt idx="5">
                  <c:v>Sections de techniciens supérieurs (STS) et assimilés</c:v>
                </c:pt>
                <c:pt idx="6">
                  <c:v>Classes préparatoires aux grandes écoles (CGPE)</c:v>
                </c:pt>
                <c:pt idx="7">
                  <c:v>Universités - Sciences, Staps</c:v>
                </c:pt>
                <c:pt idx="8">
                  <c:v>Préparation au DUT</c:v>
                </c:pt>
                <c:pt idx="9">
                  <c:v>Formations d'ingénieurs</c:v>
                </c:pt>
              </c:strCache>
            </c:strRef>
          </c:cat>
          <c:val>
            <c:numRef>
              <c:extLst>
                <c:ext xmlns:c15="http://schemas.microsoft.com/office/drawing/2012/chart" uri="{02D57815-91ED-43cb-92C2-25804820EDAC}">
                  <c15:fullRef>
                    <c15:sqref>'Fig 2.12'!$C$5:$C$16</c15:sqref>
                  </c15:fullRef>
                </c:ext>
              </c:extLst>
              <c:f>('Fig 2.12'!$C$5:$C$8,'Fig 2.12'!$C$11:$C$16)</c:f>
              <c:numCache>
                <c:formatCode>0.0</c:formatCode>
                <c:ptCount val="10"/>
                <c:pt idx="0">
                  <c:v>86</c:v>
                </c:pt>
                <c:pt idx="1">
                  <c:v>69.7</c:v>
                </c:pt>
                <c:pt idx="2">
                  <c:v>65.599999999999994</c:v>
                </c:pt>
                <c:pt idx="3">
                  <c:v>61.7</c:v>
                </c:pt>
                <c:pt idx="4">
                  <c:v>51.1</c:v>
                </c:pt>
                <c:pt idx="5">
                  <c:v>48.9</c:v>
                </c:pt>
                <c:pt idx="6">
                  <c:v>41.9</c:v>
                </c:pt>
                <c:pt idx="7">
                  <c:v>41.4</c:v>
                </c:pt>
                <c:pt idx="8">
                  <c:v>40.9</c:v>
                </c:pt>
                <c:pt idx="9">
                  <c:v>28.9</c:v>
                </c:pt>
              </c:numCache>
            </c:numRef>
          </c:val>
          <c:extLst>
            <c:ext xmlns:c16="http://schemas.microsoft.com/office/drawing/2014/chart" uri="{C3380CC4-5D6E-409C-BE32-E72D297353CC}">
              <c16:uniqueId val="{00000000-7107-488D-9AFA-8FA2AF149F62}"/>
            </c:ext>
          </c:extLst>
        </c:ser>
        <c:ser>
          <c:idx val="1"/>
          <c:order val="1"/>
          <c:tx>
            <c:strRef>
              <c:f>'Fig 2.12'!$D$4</c:f>
              <c:strCache>
                <c:ptCount val="1"/>
                <c:pt idx="0">
                  <c:v>Hommes</c:v>
                </c:pt>
              </c:strCache>
            </c:strRef>
          </c:tx>
          <c:spPr>
            <a:solidFill>
              <a:schemeClr val="accent2">
                <a:lumMod val="75000"/>
              </a:schemeClr>
            </a:solidFill>
            <a:ln>
              <a:noFill/>
            </a:ln>
            <a:effectLst/>
          </c:spPr>
          <c:invertIfNegative val="0"/>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7107-488D-9AFA-8FA2AF149F62}"/>
              </c:ext>
            </c:extLst>
          </c:dPt>
          <c:cat>
            <c:strRef>
              <c:extLst>
                <c:ext xmlns:c15="http://schemas.microsoft.com/office/drawing/2012/chart" uri="{02D57815-91ED-43cb-92C2-25804820EDAC}">
                  <c15:fullRef>
                    <c15:sqref>'Fig 2.12'!$B$5:$B$16</c15:sqref>
                  </c15:fullRef>
                </c:ext>
              </c:extLst>
              <c:f>('Fig 2.12'!$B$5:$B$8,'Fig 2.12'!$B$11:$B$16)</c:f>
              <c:strCache>
                <c:ptCount val="10"/>
                <c:pt idx="0">
                  <c:v>Formations paramédicales et sociales</c:v>
                </c:pt>
                <c:pt idx="1">
                  <c:v>Universités - Langues, lettres, sciences humaines</c:v>
                </c:pt>
                <c:pt idx="2">
                  <c:v>Universités - Médecine, odontologie, pharmacie</c:v>
                </c:pt>
                <c:pt idx="3">
                  <c:v>Universités - Droit, économie, AES</c:v>
                </c:pt>
                <c:pt idx="4">
                  <c:v>Écoles de commerce, gestion et comptabilité</c:v>
                </c:pt>
                <c:pt idx="5">
                  <c:v>Sections de techniciens supérieurs (STS) et assimilés</c:v>
                </c:pt>
                <c:pt idx="6">
                  <c:v>Classes préparatoires aux grandes écoles (CGPE)</c:v>
                </c:pt>
                <c:pt idx="7">
                  <c:v>Universités - Sciences, Staps</c:v>
                </c:pt>
                <c:pt idx="8">
                  <c:v>Préparation au DUT</c:v>
                </c:pt>
                <c:pt idx="9">
                  <c:v>Formations d'ingénieurs</c:v>
                </c:pt>
              </c:strCache>
            </c:strRef>
          </c:cat>
          <c:val>
            <c:numRef>
              <c:extLst>
                <c:ext xmlns:c15="http://schemas.microsoft.com/office/drawing/2012/chart" uri="{02D57815-91ED-43cb-92C2-25804820EDAC}">
                  <c15:fullRef>
                    <c15:sqref>'Fig 2.12'!$D$5:$D$16</c15:sqref>
                  </c15:fullRef>
                </c:ext>
              </c:extLst>
              <c:f>('Fig 2.12'!$D$5:$D$8,'Fig 2.12'!$D$11:$D$16)</c:f>
              <c:numCache>
                <c:formatCode>0.0</c:formatCode>
                <c:ptCount val="10"/>
                <c:pt idx="0">
                  <c:v>14</c:v>
                </c:pt>
                <c:pt idx="1">
                  <c:v>30.299999999999997</c:v>
                </c:pt>
                <c:pt idx="2">
                  <c:v>34.400000000000006</c:v>
                </c:pt>
                <c:pt idx="3">
                  <c:v>38.299999999999997</c:v>
                </c:pt>
                <c:pt idx="4">
                  <c:v>48.9</c:v>
                </c:pt>
                <c:pt idx="5">
                  <c:v>51.1</c:v>
                </c:pt>
                <c:pt idx="6">
                  <c:v>58.1</c:v>
                </c:pt>
                <c:pt idx="7">
                  <c:v>58.6</c:v>
                </c:pt>
                <c:pt idx="8">
                  <c:v>59.1</c:v>
                </c:pt>
                <c:pt idx="9">
                  <c:v>71.099999999999994</c:v>
                </c:pt>
              </c:numCache>
            </c:numRef>
          </c:val>
          <c:extLst>
            <c:ext xmlns:c16="http://schemas.microsoft.com/office/drawing/2014/chart" uri="{C3380CC4-5D6E-409C-BE32-E72D297353CC}">
              <c16:uniqueId val="{00000003-7107-488D-9AFA-8FA2AF149F62}"/>
            </c:ext>
          </c:extLst>
        </c:ser>
        <c:dLbls>
          <c:showLegendKey val="0"/>
          <c:showVal val="0"/>
          <c:showCatName val="0"/>
          <c:showSerName val="0"/>
          <c:showPercent val="0"/>
          <c:showBubbleSize val="0"/>
        </c:dLbls>
        <c:gapWidth val="150"/>
        <c:overlap val="100"/>
        <c:axId val="1417717712"/>
        <c:axId val="1417719376"/>
      </c:barChart>
      <c:catAx>
        <c:axId val="141771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7719376"/>
        <c:crosses val="autoZero"/>
        <c:auto val="1"/>
        <c:lblAlgn val="ctr"/>
        <c:lblOffset val="100"/>
        <c:noMultiLvlLbl val="0"/>
      </c:catAx>
      <c:valAx>
        <c:axId val="141771937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771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2.13'!$B$6</c:f>
              <c:strCache>
                <c:ptCount val="1"/>
                <c:pt idx="0">
                  <c:v>Aucun enfant</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 2.13'!$C$4:$D$5,'Fig 2.13'!$F$4:$G$5,'Fig 2.13'!$I$4:$J$5)</c15:sqref>
                  </c15:fullRef>
                </c:ext>
              </c:extLst>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extLst>
                <c:ext xmlns:c15="http://schemas.microsoft.com/office/drawing/2012/chart" uri="{02D57815-91ED-43cb-92C2-25804820EDAC}">
                  <c15:fullRef>
                    <c15:sqref>('Fig 2.13'!$C$6:$D$6,'Fig 2.13'!$F$6:$G$6,'Fig 2.13'!$I$6:$J$6)</c15:sqref>
                  </c15:fullRef>
                </c:ext>
              </c:extLst>
              <c:f>('Fig 2.13'!$C$6:$D$6,'Fig 2.13'!$F$6:$G$6)</c:f>
              <c:numCache>
                <c:formatCode>#,##0</c:formatCode>
                <c:ptCount val="4"/>
                <c:pt idx="0">
                  <c:v>17390</c:v>
                </c:pt>
                <c:pt idx="1">
                  <c:v>20170</c:v>
                </c:pt>
                <c:pt idx="2">
                  <c:v>26950</c:v>
                </c:pt>
                <c:pt idx="3">
                  <c:v>28630</c:v>
                </c:pt>
              </c:numCache>
            </c:numRef>
          </c:val>
          <c:extLst>
            <c:ext xmlns:c16="http://schemas.microsoft.com/office/drawing/2014/chart" uri="{C3380CC4-5D6E-409C-BE32-E72D297353CC}">
              <c16:uniqueId val="{00000000-42F3-490C-9EE4-8DA28310BDFE}"/>
            </c:ext>
          </c:extLst>
        </c:ser>
        <c:ser>
          <c:idx val="1"/>
          <c:order val="1"/>
          <c:tx>
            <c:strRef>
              <c:f>'Fig 2.13'!$B$7</c:f>
              <c:strCache>
                <c:ptCount val="1"/>
                <c:pt idx="0">
                  <c:v>Un enfant</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 2.13'!$C$4:$D$5,'Fig 2.13'!$F$4:$G$5,'Fig 2.13'!$I$4:$J$5)</c15:sqref>
                  </c15:fullRef>
                </c:ext>
              </c:extLst>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extLst>
                <c:ext xmlns:c15="http://schemas.microsoft.com/office/drawing/2012/chart" uri="{02D57815-91ED-43cb-92C2-25804820EDAC}">
                  <c15:fullRef>
                    <c15:sqref>('Fig 2.13'!$C$7:$D$7,'Fig 2.13'!$F$7:$G$7,'Fig 2.13'!$I$7:$J$7)</c15:sqref>
                  </c15:fullRef>
                </c:ext>
              </c:extLst>
              <c:f>('Fig 2.13'!$C$7:$D$7,'Fig 2.13'!$F$7:$G$7)</c:f>
              <c:numCache>
                <c:formatCode>#,##0</c:formatCode>
                <c:ptCount val="4"/>
                <c:pt idx="0">
                  <c:v>21720</c:v>
                </c:pt>
                <c:pt idx="1">
                  <c:v>28040</c:v>
                </c:pt>
                <c:pt idx="2">
                  <c:v>29490</c:v>
                </c:pt>
                <c:pt idx="3">
                  <c:v>34150</c:v>
                </c:pt>
              </c:numCache>
            </c:numRef>
          </c:val>
          <c:extLst>
            <c:ext xmlns:c16="http://schemas.microsoft.com/office/drawing/2014/chart" uri="{C3380CC4-5D6E-409C-BE32-E72D297353CC}">
              <c16:uniqueId val="{00000001-42F3-490C-9EE4-8DA28310BDFE}"/>
            </c:ext>
          </c:extLst>
        </c:ser>
        <c:ser>
          <c:idx val="2"/>
          <c:order val="2"/>
          <c:tx>
            <c:strRef>
              <c:f>'Fig 2.13'!$B$8</c:f>
              <c:strCache>
                <c:ptCount val="1"/>
                <c:pt idx="0">
                  <c:v>Deux enfants</c:v>
                </c:pt>
              </c:strCache>
            </c:strRef>
          </c:tx>
          <c:spPr>
            <a:solidFill>
              <a:schemeClr val="accent3"/>
            </a:solidFill>
            <a:ln>
              <a:noFill/>
            </a:ln>
            <a:effectLst/>
          </c:spPr>
          <c:invertIfNegative val="0"/>
          <c:cat>
            <c:multiLvlStrRef>
              <c:extLst>
                <c:ext xmlns:c15="http://schemas.microsoft.com/office/drawing/2012/chart" uri="{02D57815-91ED-43cb-92C2-25804820EDAC}">
                  <c15:fullRef>
                    <c15:sqref>('Fig 2.13'!$C$4:$D$5,'Fig 2.13'!$F$4:$G$5,'Fig 2.13'!$I$4:$J$5)</c15:sqref>
                  </c15:fullRef>
                </c:ext>
              </c:extLst>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extLst>
                <c:ext xmlns:c15="http://schemas.microsoft.com/office/drawing/2012/chart" uri="{02D57815-91ED-43cb-92C2-25804820EDAC}">
                  <c15:fullRef>
                    <c15:sqref>('Fig 2.13'!$C$8:$D$8,'Fig 2.13'!$F$8:$G$8,'Fig 2.13'!$I$8:$J$8)</c15:sqref>
                  </c15:fullRef>
                </c:ext>
              </c:extLst>
              <c:f>('Fig 2.13'!$C$8:$D$8,'Fig 2.13'!$F$8:$G$8)</c:f>
              <c:numCache>
                <c:formatCode>#,##0</c:formatCode>
                <c:ptCount val="4"/>
                <c:pt idx="0">
                  <c:v>24000</c:v>
                </c:pt>
                <c:pt idx="1">
                  <c:v>33580</c:v>
                </c:pt>
                <c:pt idx="2">
                  <c:v>31340</c:v>
                </c:pt>
                <c:pt idx="3">
                  <c:v>39380</c:v>
                </c:pt>
              </c:numCache>
            </c:numRef>
          </c:val>
          <c:extLst>
            <c:ext xmlns:c16="http://schemas.microsoft.com/office/drawing/2014/chart" uri="{C3380CC4-5D6E-409C-BE32-E72D297353CC}">
              <c16:uniqueId val="{00000002-42F3-490C-9EE4-8DA28310BDFE}"/>
            </c:ext>
          </c:extLst>
        </c:ser>
        <c:ser>
          <c:idx val="3"/>
          <c:order val="3"/>
          <c:tx>
            <c:strRef>
              <c:f>'Fig 2.13'!$B$9</c:f>
              <c:strCache>
                <c:ptCount val="1"/>
                <c:pt idx="0">
                  <c:v>Trois enfants ou plus</c:v>
                </c:pt>
              </c:strCache>
            </c:strRef>
          </c:tx>
          <c:spPr>
            <a:solidFill>
              <a:schemeClr val="accent4"/>
            </a:solidFill>
            <a:ln>
              <a:noFill/>
            </a:ln>
            <a:effectLst/>
          </c:spPr>
          <c:invertIfNegative val="0"/>
          <c:cat>
            <c:multiLvlStrRef>
              <c:extLst>
                <c:ext xmlns:c15="http://schemas.microsoft.com/office/drawing/2012/chart" uri="{02D57815-91ED-43cb-92C2-25804820EDAC}">
                  <c15:fullRef>
                    <c15:sqref>('Fig 2.13'!$C$4:$D$5,'Fig 2.13'!$F$4:$G$5,'Fig 2.13'!$I$4:$J$5)</c15:sqref>
                  </c15:fullRef>
                </c:ext>
              </c:extLst>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extLst>
                <c:ext xmlns:c15="http://schemas.microsoft.com/office/drawing/2012/chart" uri="{02D57815-91ED-43cb-92C2-25804820EDAC}">
                  <c15:fullRef>
                    <c15:sqref>('Fig 2.13'!$C$9:$D$9,'Fig 2.13'!$F$9:$G$9,'Fig 2.13'!$I$9:$J$9)</c15:sqref>
                  </c15:fullRef>
                </c:ext>
              </c:extLst>
              <c:f>('Fig 2.13'!$C$9:$D$9,'Fig 2.13'!$F$9:$G$9)</c:f>
              <c:numCache>
                <c:formatCode>#,##0</c:formatCode>
                <c:ptCount val="4"/>
                <c:pt idx="0">
                  <c:v>19340</c:v>
                </c:pt>
                <c:pt idx="1">
                  <c:v>32710</c:v>
                </c:pt>
                <c:pt idx="2">
                  <c:v>29020</c:v>
                </c:pt>
                <c:pt idx="3">
                  <c:v>40400</c:v>
                </c:pt>
              </c:numCache>
            </c:numRef>
          </c:val>
          <c:extLst>
            <c:ext xmlns:c16="http://schemas.microsoft.com/office/drawing/2014/chart" uri="{C3380CC4-5D6E-409C-BE32-E72D297353CC}">
              <c16:uniqueId val="{00000003-42F3-490C-9EE4-8DA28310BDFE}"/>
            </c:ext>
          </c:extLst>
        </c:ser>
        <c:dLbls>
          <c:showLegendKey val="0"/>
          <c:showVal val="0"/>
          <c:showCatName val="0"/>
          <c:showSerName val="0"/>
          <c:showPercent val="0"/>
          <c:showBubbleSize val="0"/>
        </c:dLbls>
        <c:gapWidth val="219"/>
        <c:overlap val="-27"/>
        <c:axId val="1727724415"/>
        <c:axId val="1727709023"/>
      </c:barChart>
      <c:catAx>
        <c:axId val="172772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09023"/>
        <c:crosses val="autoZero"/>
        <c:auto val="1"/>
        <c:lblAlgn val="ctr"/>
        <c:lblOffset val="100"/>
        <c:noMultiLvlLbl val="0"/>
      </c:catAx>
      <c:valAx>
        <c:axId val="1727709023"/>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2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5.0925925925925923E-2"/>
          <c:w val="0.86173840769903765"/>
          <c:h val="0.61540099154272387"/>
        </c:manualLayout>
      </c:layout>
      <c:barChart>
        <c:barDir val="col"/>
        <c:grouping val="clustered"/>
        <c:varyColors val="0"/>
        <c:ser>
          <c:idx val="0"/>
          <c:order val="0"/>
          <c:tx>
            <c:strRef>
              <c:f>'Fig 2.13'!$B$6</c:f>
              <c:strCache>
                <c:ptCount val="1"/>
                <c:pt idx="0">
                  <c:v>Aucun enfant</c:v>
                </c:pt>
              </c:strCache>
            </c:strRef>
          </c:tx>
          <c:spPr>
            <a:solidFill>
              <a:schemeClr val="accent1"/>
            </a:solidFill>
            <a:ln>
              <a:noFill/>
            </a:ln>
            <a:effectLst/>
          </c:spPr>
          <c:invertIfNegative val="0"/>
          <c:cat>
            <c:strRef>
              <c:extLst>
                <c:ext xmlns:c15="http://schemas.microsoft.com/office/drawing/2012/chart" uri="{02D57815-91ED-43cb-92C2-25804820EDAC}">
                  <c15:fullRef>
                    <c15:sqref>'Fig 2.13'!$I$4:$J$5</c15:sqref>
                  </c15:fullRef>
                  <c15:levelRef>
                    <c15:sqref>'Fig 2.13'!$I$5:$J$5</c15:sqref>
                  </c15:levelRef>
                </c:ext>
              </c:extLst>
              <c:f>'Fig 2.13'!$I$5:$J$5</c:f>
              <c:strCache>
                <c:ptCount val="2"/>
                <c:pt idx="0">
                  <c:v>Femmes</c:v>
                </c:pt>
                <c:pt idx="1">
                  <c:v>Hommes</c:v>
                </c:pt>
              </c:strCache>
            </c:strRef>
          </c:cat>
          <c:val>
            <c:numRef>
              <c:f>'Fig 2.13'!$I$6:$J$6</c:f>
              <c:numCache>
                <c:formatCode>#,##0.00</c:formatCode>
                <c:ptCount val="2"/>
                <c:pt idx="0">
                  <c:v>0.65</c:v>
                </c:pt>
                <c:pt idx="1">
                  <c:v>0.7</c:v>
                </c:pt>
              </c:numCache>
            </c:numRef>
          </c:val>
          <c:extLst>
            <c:ext xmlns:c16="http://schemas.microsoft.com/office/drawing/2014/chart" uri="{C3380CC4-5D6E-409C-BE32-E72D297353CC}">
              <c16:uniqueId val="{00000000-FF5A-468D-AC0A-62B2CC9AEE5E}"/>
            </c:ext>
          </c:extLst>
        </c:ser>
        <c:ser>
          <c:idx val="1"/>
          <c:order val="1"/>
          <c:tx>
            <c:strRef>
              <c:f>'Fig 2.13'!$B$7</c:f>
              <c:strCache>
                <c:ptCount val="1"/>
                <c:pt idx="0">
                  <c:v>Un enfant</c:v>
                </c:pt>
              </c:strCache>
            </c:strRef>
          </c:tx>
          <c:spPr>
            <a:solidFill>
              <a:schemeClr val="accent2"/>
            </a:solidFill>
            <a:ln>
              <a:noFill/>
            </a:ln>
            <a:effectLst/>
          </c:spPr>
          <c:invertIfNegative val="0"/>
          <c:cat>
            <c:strRef>
              <c:extLst>
                <c:ext xmlns:c15="http://schemas.microsoft.com/office/drawing/2012/chart" uri="{02D57815-91ED-43cb-92C2-25804820EDAC}">
                  <c15:fullRef>
                    <c15:sqref>'Fig 2.13'!$I$4:$J$5</c15:sqref>
                  </c15:fullRef>
                  <c15:levelRef>
                    <c15:sqref>'Fig 2.13'!$I$5:$J$5</c15:sqref>
                  </c15:levelRef>
                </c:ext>
              </c:extLst>
              <c:f>'Fig 2.13'!$I$5:$J$5</c:f>
              <c:strCache>
                <c:ptCount val="2"/>
                <c:pt idx="0">
                  <c:v>Femmes</c:v>
                </c:pt>
                <c:pt idx="1">
                  <c:v>Hommes</c:v>
                </c:pt>
              </c:strCache>
            </c:strRef>
          </c:cat>
          <c:val>
            <c:numRef>
              <c:f>'Fig 2.13'!$I$7:$J$7</c:f>
              <c:numCache>
                <c:formatCode>#,##0.00</c:formatCode>
                <c:ptCount val="2"/>
                <c:pt idx="0">
                  <c:v>0.74</c:v>
                </c:pt>
                <c:pt idx="1">
                  <c:v>0.82</c:v>
                </c:pt>
              </c:numCache>
            </c:numRef>
          </c:val>
          <c:extLst>
            <c:ext xmlns:c16="http://schemas.microsoft.com/office/drawing/2014/chart" uri="{C3380CC4-5D6E-409C-BE32-E72D297353CC}">
              <c16:uniqueId val="{00000001-FF5A-468D-AC0A-62B2CC9AEE5E}"/>
            </c:ext>
          </c:extLst>
        </c:ser>
        <c:ser>
          <c:idx val="2"/>
          <c:order val="2"/>
          <c:tx>
            <c:strRef>
              <c:f>'Fig 2.13'!$B$8</c:f>
              <c:strCache>
                <c:ptCount val="1"/>
                <c:pt idx="0">
                  <c:v>Deux enfants</c:v>
                </c:pt>
              </c:strCache>
            </c:strRef>
          </c:tx>
          <c:spPr>
            <a:solidFill>
              <a:schemeClr val="accent3"/>
            </a:solidFill>
            <a:ln>
              <a:noFill/>
            </a:ln>
            <a:effectLst/>
          </c:spPr>
          <c:invertIfNegative val="0"/>
          <c:cat>
            <c:strRef>
              <c:extLst>
                <c:ext xmlns:c15="http://schemas.microsoft.com/office/drawing/2012/chart" uri="{02D57815-91ED-43cb-92C2-25804820EDAC}">
                  <c15:fullRef>
                    <c15:sqref>'Fig 2.13'!$I$4:$J$5</c15:sqref>
                  </c15:fullRef>
                  <c15:levelRef>
                    <c15:sqref>'Fig 2.13'!$I$5:$J$5</c15:sqref>
                  </c15:levelRef>
                </c:ext>
              </c:extLst>
              <c:f>'Fig 2.13'!$I$5:$J$5</c:f>
              <c:strCache>
                <c:ptCount val="2"/>
                <c:pt idx="0">
                  <c:v>Femmes</c:v>
                </c:pt>
                <c:pt idx="1">
                  <c:v>Hommes</c:v>
                </c:pt>
              </c:strCache>
            </c:strRef>
          </c:cat>
          <c:val>
            <c:numRef>
              <c:f>'Fig 2.13'!$I$8:$J$8</c:f>
              <c:numCache>
                <c:formatCode>#,##0.00</c:formatCode>
                <c:ptCount val="2"/>
                <c:pt idx="0">
                  <c:v>0.77</c:v>
                </c:pt>
                <c:pt idx="1">
                  <c:v>0.85</c:v>
                </c:pt>
              </c:numCache>
            </c:numRef>
          </c:val>
          <c:extLst>
            <c:ext xmlns:c16="http://schemas.microsoft.com/office/drawing/2014/chart" uri="{C3380CC4-5D6E-409C-BE32-E72D297353CC}">
              <c16:uniqueId val="{00000002-FF5A-468D-AC0A-62B2CC9AEE5E}"/>
            </c:ext>
          </c:extLst>
        </c:ser>
        <c:ser>
          <c:idx val="3"/>
          <c:order val="3"/>
          <c:tx>
            <c:strRef>
              <c:f>'Fig 2.13'!$B$9</c:f>
              <c:strCache>
                <c:ptCount val="1"/>
                <c:pt idx="0">
                  <c:v>Trois enfants ou plus</c:v>
                </c:pt>
              </c:strCache>
            </c:strRef>
          </c:tx>
          <c:spPr>
            <a:solidFill>
              <a:schemeClr val="accent4"/>
            </a:solidFill>
            <a:ln>
              <a:noFill/>
            </a:ln>
            <a:effectLst/>
          </c:spPr>
          <c:invertIfNegative val="0"/>
          <c:cat>
            <c:strRef>
              <c:extLst>
                <c:ext xmlns:c15="http://schemas.microsoft.com/office/drawing/2012/chart" uri="{02D57815-91ED-43cb-92C2-25804820EDAC}">
                  <c15:fullRef>
                    <c15:sqref>'Fig 2.13'!$I$4:$J$5</c15:sqref>
                  </c15:fullRef>
                  <c15:levelRef>
                    <c15:sqref>'Fig 2.13'!$I$5:$J$5</c15:sqref>
                  </c15:levelRef>
                </c:ext>
              </c:extLst>
              <c:f>'Fig 2.13'!$I$5:$J$5</c:f>
              <c:strCache>
                <c:ptCount val="2"/>
                <c:pt idx="0">
                  <c:v>Femmes</c:v>
                </c:pt>
                <c:pt idx="1">
                  <c:v>Hommes</c:v>
                </c:pt>
              </c:strCache>
            </c:strRef>
          </c:cat>
          <c:val>
            <c:numRef>
              <c:f>'Fig 2.13'!$I$9:$J$9</c:f>
              <c:numCache>
                <c:formatCode>#,##0.00</c:formatCode>
                <c:ptCount val="2"/>
                <c:pt idx="0">
                  <c:v>0.67</c:v>
                </c:pt>
                <c:pt idx="1">
                  <c:v>0.81</c:v>
                </c:pt>
              </c:numCache>
            </c:numRef>
          </c:val>
          <c:extLst>
            <c:ext xmlns:c16="http://schemas.microsoft.com/office/drawing/2014/chart" uri="{C3380CC4-5D6E-409C-BE32-E72D297353CC}">
              <c16:uniqueId val="{00000003-FF5A-468D-AC0A-62B2CC9AEE5E}"/>
            </c:ext>
          </c:extLst>
        </c:ser>
        <c:dLbls>
          <c:showLegendKey val="0"/>
          <c:showVal val="0"/>
          <c:showCatName val="0"/>
          <c:showSerName val="0"/>
          <c:showPercent val="0"/>
          <c:showBubbleSize val="0"/>
        </c:dLbls>
        <c:gapWidth val="219"/>
        <c:axId val="1727771839"/>
        <c:axId val="1727772255"/>
      </c:barChart>
      <c:catAx>
        <c:axId val="172777183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Volume de travail (en EQTP)</a:t>
                </a:r>
              </a:p>
            </c:rich>
          </c:tx>
          <c:layout>
            <c:manualLayout>
              <c:xMode val="edge"/>
              <c:yMode val="edge"/>
              <c:x val="0.34385301837270343"/>
              <c:y val="0.782985564304461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72255"/>
        <c:crosses val="autoZero"/>
        <c:auto val="1"/>
        <c:lblAlgn val="ctr"/>
        <c:lblOffset val="100"/>
        <c:noMultiLvlLbl val="0"/>
      </c:catAx>
      <c:valAx>
        <c:axId val="172777225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solidFill>
              <a:schemeClr val="lt1">
                <a:shade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718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2.13'!$B$10</c:f>
              <c:strCache>
                <c:ptCount val="1"/>
                <c:pt idx="0">
                  <c:v>Moins de 3 ans</c:v>
                </c:pt>
              </c:strCache>
            </c:strRef>
          </c:tx>
          <c:spPr>
            <a:solidFill>
              <a:schemeClr val="accent1"/>
            </a:solidFill>
            <a:ln>
              <a:noFill/>
            </a:ln>
            <a:effectLst/>
          </c:spPr>
          <c:invertIfNegative val="0"/>
          <c:cat>
            <c:multiLvlStrRef>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f>('Fig 2.13'!$C$10:$D$10,'Fig 2.13'!$F$10:$G$10)</c:f>
              <c:numCache>
                <c:formatCode>#,##0</c:formatCode>
                <c:ptCount val="4"/>
                <c:pt idx="0">
                  <c:v>18320</c:v>
                </c:pt>
                <c:pt idx="1">
                  <c:v>26950</c:v>
                </c:pt>
                <c:pt idx="2">
                  <c:v>28980</c:v>
                </c:pt>
                <c:pt idx="3">
                  <c:v>32800</c:v>
                </c:pt>
              </c:numCache>
            </c:numRef>
          </c:val>
          <c:extLst>
            <c:ext xmlns:c16="http://schemas.microsoft.com/office/drawing/2014/chart" uri="{C3380CC4-5D6E-409C-BE32-E72D297353CC}">
              <c16:uniqueId val="{00000000-6EE5-4ACC-8DF6-8B71E076C8C2}"/>
            </c:ext>
          </c:extLst>
        </c:ser>
        <c:ser>
          <c:idx val="1"/>
          <c:order val="1"/>
          <c:tx>
            <c:strRef>
              <c:f>'Fig 2.13'!$B$11</c:f>
              <c:strCache>
                <c:ptCount val="1"/>
                <c:pt idx="0">
                  <c:v>3 à 16 ans</c:v>
                </c:pt>
              </c:strCache>
            </c:strRef>
          </c:tx>
          <c:spPr>
            <a:solidFill>
              <a:schemeClr val="accent2"/>
            </a:solidFill>
            <a:ln>
              <a:noFill/>
            </a:ln>
            <a:effectLst/>
          </c:spPr>
          <c:invertIfNegative val="0"/>
          <c:cat>
            <c:multiLvlStrRef>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f>('Fig 2.13'!$C$11:$D$11,'Fig 2.13'!$F$11:$G$11)</c:f>
              <c:numCache>
                <c:formatCode>#,##0</c:formatCode>
                <c:ptCount val="4"/>
                <c:pt idx="0">
                  <c:v>23200</c:v>
                </c:pt>
                <c:pt idx="1">
                  <c:v>32080</c:v>
                </c:pt>
                <c:pt idx="2">
                  <c:v>30120</c:v>
                </c:pt>
                <c:pt idx="3">
                  <c:v>37660</c:v>
                </c:pt>
              </c:numCache>
            </c:numRef>
          </c:val>
          <c:extLst>
            <c:ext xmlns:c16="http://schemas.microsoft.com/office/drawing/2014/chart" uri="{C3380CC4-5D6E-409C-BE32-E72D297353CC}">
              <c16:uniqueId val="{00000001-6EE5-4ACC-8DF6-8B71E076C8C2}"/>
            </c:ext>
          </c:extLst>
        </c:ser>
        <c:ser>
          <c:idx val="2"/>
          <c:order val="2"/>
          <c:tx>
            <c:strRef>
              <c:f>'Fig 2.13'!$B$12</c:f>
              <c:strCache>
                <c:ptCount val="1"/>
                <c:pt idx="0">
                  <c:v>Plus de 16 ans</c:v>
                </c:pt>
              </c:strCache>
            </c:strRef>
          </c:tx>
          <c:spPr>
            <a:solidFill>
              <a:schemeClr val="accent3"/>
            </a:solidFill>
            <a:ln>
              <a:noFill/>
            </a:ln>
            <a:effectLst/>
          </c:spPr>
          <c:invertIfNegative val="0"/>
          <c:cat>
            <c:multiLvlStrRef>
              <c:f>('Fig 2.13'!$C$4:$D$5,'Fig 2.13'!$F$4:$G$5)</c:f>
              <c:multiLvlStrCache>
                <c:ptCount val="4"/>
                <c:lvl>
                  <c:pt idx="0">
                    <c:v>Femmes</c:v>
                  </c:pt>
                  <c:pt idx="1">
                    <c:v>Hommes</c:v>
                  </c:pt>
                  <c:pt idx="2">
                    <c:v>Femmes</c:v>
                  </c:pt>
                  <c:pt idx="3">
                    <c:v>Hommes</c:v>
                  </c:pt>
                </c:lvl>
                <c:lvl>
                  <c:pt idx="0">
                    <c:v>Revenu salarial net
(en euros)</c:v>
                  </c:pt>
                  <c:pt idx="2">
                    <c:v>Salaire net en EQTP
(en euros)</c:v>
                  </c:pt>
                </c:lvl>
              </c:multiLvlStrCache>
            </c:multiLvlStrRef>
          </c:cat>
          <c:val>
            <c:numRef>
              <c:f>('Fig 2.13'!$C$12:$D$12,'Fig 2.13'!$F$12:$G$12)</c:f>
              <c:numCache>
                <c:formatCode>#,##0</c:formatCode>
                <c:ptCount val="4"/>
                <c:pt idx="0">
                  <c:v>23140</c:v>
                </c:pt>
                <c:pt idx="1">
                  <c:v>34570</c:v>
                </c:pt>
                <c:pt idx="2">
                  <c:v>31020</c:v>
                </c:pt>
                <c:pt idx="3">
                  <c:v>42610</c:v>
                </c:pt>
              </c:numCache>
            </c:numRef>
          </c:val>
          <c:extLst>
            <c:ext xmlns:c16="http://schemas.microsoft.com/office/drawing/2014/chart" uri="{C3380CC4-5D6E-409C-BE32-E72D297353CC}">
              <c16:uniqueId val="{00000002-6EE5-4ACC-8DF6-8B71E076C8C2}"/>
            </c:ext>
          </c:extLst>
        </c:ser>
        <c:dLbls>
          <c:showLegendKey val="0"/>
          <c:showVal val="0"/>
          <c:showCatName val="0"/>
          <c:showSerName val="0"/>
          <c:showPercent val="0"/>
          <c:showBubbleSize val="0"/>
        </c:dLbls>
        <c:gapWidth val="219"/>
        <c:overlap val="-27"/>
        <c:axId val="1727707775"/>
        <c:axId val="1727709439"/>
      </c:barChart>
      <c:catAx>
        <c:axId val="172770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09439"/>
        <c:crosses val="autoZero"/>
        <c:auto val="1"/>
        <c:lblAlgn val="ctr"/>
        <c:lblOffset val="100"/>
        <c:noMultiLvlLbl val="0"/>
      </c:catAx>
      <c:valAx>
        <c:axId val="1727709439"/>
        <c:scaling>
          <c:orientation val="minMax"/>
        </c:scaling>
        <c:delete val="0"/>
        <c:axPos val="l"/>
        <c:majorGridlines>
          <c:spPr>
            <a:ln w="9525" cap="flat" cmpd="sng" algn="ctr">
              <a:solidFill>
                <a:schemeClr val="lt1">
                  <a:shade val="50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0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6.0601851851851872E-2"/>
          <c:w val="0.8966272965879265"/>
          <c:h val="0.61498432487605714"/>
        </c:manualLayout>
      </c:layout>
      <c:barChart>
        <c:barDir val="col"/>
        <c:grouping val="clustered"/>
        <c:varyColors val="0"/>
        <c:ser>
          <c:idx val="0"/>
          <c:order val="0"/>
          <c:tx>
            <c:strRef>
              <c:f>'Fig 2.13'!$B$10</c:f>
              <c:strCache>
                <c:ptCount val="1"/>
                <c:pt idx="0">
                  <c:v>Moins de 3 ans</c:v>
                </c:pt>
              </c:strCache>
            </c:strRef>
          </c:tx>
          <c:spPr>
            <a:solidFill>
              <a:schemeClr val="accent1"/>
            </a:solidFill>
            <a:ln>
              <a:noFill/>
            </a:ln>
            <a:effectLst/>
          </c:spPr>
          <c:invertIfNegative val="0"/>
          <c:cat>
            <c:multiLvlStrRef>
              <c:f>'Fig 2.13'!$I$4:$J$5</c:f>
              <c:multiLvlStrCache>
                <c:ptCount val="2"/>
                <c:lvl>
                  <c:pt idx="0">
                    <c:v>Femmes</c:v>
                  </c:pt>
                  <c:pt idx="1">
                    <c:v>Hommes</c:v>
                  </c:pt>
                </c:lvl>
                <c:lvl>
                  <c:pt idx="0">
                    <c:v>Volume de travail (en EQTP)</c:v>
                  </c:pt>
                </c:lvl>
              </c:multiLvlStrCache>
            </c:multiLvlStrRef>
          </c:cat>
          <c:val>
            <c:numRef>
              <c:f>'Fig 2.13'!$I$10:$J$10</c:f>
              <c:numCache>
                <c:formatCode>#,##0.00</c:formatCode>
                <c:ptCount val="2"/>
                <c:pt idx="0">
                  <c:v>0.63</c:v>
                </c:pt>
                <c:pt idx="1">
                  <c:v>0.82</c:v>
                </c:pt>
              </c:numCache>
            </c:numRef>
          </c:val>
          <c:extLst>
            <c:ext xmlns:c16="http://schemas.microsoft.com/office/drawing/2014/chart" uri="{C3380CC4-5D6E-409C-BE32-E72D297353CC}">
              <c16:uniqueId val="{00000000-E2BA-405A-B2AD-AA66D104AB70}"/>
            </c:ext>
          </c:extLst>
        </c:ser>
        <c:ser>
          <c:idx val="1"/>
          <c:order val="1"/>
          <c:tx>
            <c:strRef>
              <c:f>'Fig 2.13'!$B$11</c:f>
              <c:strCache>
                <c:ptCount val="1"/>
                <c:pt idx="0">
                  <c:v>3 à 16 ans</c:v>
                </c:pt>
              </c:strCache>
            </c:strRef>
          </c:tx>
          <c:spPr>
            <a:solidFill>
              <a:schemeClr val="accent2"/>
            </a:solidFill>
            <a:ln>
              <a:noFill/>
            </a:ln>
            <a:effectLst/>
          </c:spPr>
          <c:invertIfNegative val="0"/>
          <c:cat>
            <c:multiLvlStrRef>
              <c:f>'Fig 2.13'!$I$4:$J$5</c:f>
              <c:multiLvlStrCache>
                <c:ptCount val="2"/>
                <c:lvl>
                  <c:pt idx="0">
                    <c:v>Femmes</c:v>
                  </c:pt>
                  <c:pt idx="1">
                    <c:v>Hommes</c:v>
                  </c:pt>
                </c:lvl>
                <c:lvl>
                  <c:pt idx="0">
                    <c:v>Volume de travail (en EQTP)</c:v>
                  </c:pt>
                </c:lvl>
              </c:multiLvlStrCache>
            </c:multiLvlStrRef>
          </c:cat>
          <c:val>
            <c:numRef>
              <c:f>'Fig 2.13'!$I$11:$J$11</c:f>
              <c:numCache>
                <c:formatCode>#,##0.00</c:formatCode>
                <c:ptCount val="2"/>
                <c:pt idx="0">
                  <c:v>0.77</c:v>
                </c:pt>
                <c:pt idx="1">
                  <c:v>0.85</c:v>
                </c:pt>
              </c:numCache>
            </c:numRef>
          </c:val>
          <c:extLst>
            <c:ext xmlns:c16="http://schemas.microsoft.com/office/drawing/2014/chart" uri="{C3380CC4-5D6E-409C-BE32-E72D297353CC}">
              <c16:uniqueId val="{00000001-E2BA-405A-B2AD-AA66D104AB70}"/>
            </c:ext>
          </c:extLst>
        </c:ser>
        <c:ser>
          <c:idx val="2"/>
          <c:order val="2"/>
          <c:tx>
            <c:strRef>
              <c:f>'Fig 2.13'!$B$12</c:f>
              <c:strCache>
                <c:ptCount val="1"/>
                <c:pt idx="0">
                  <c:v>Plus de 16 ans</c:v>
                </c:pt>
              </c:strCache>
            </c:strRef>
          </c:tx>
          <c:spPr>
            <a:solidFill>
              <a:schemeClr val="accent3"/>
            </a:solidFill>
            <a:ln>
              <a:noFill/>
            </a:ln>
            <a:effectLst/>
          </c:spPr>
          <c:invertIfNegative val="0"/>
          <c:cat>
            <c:multiLvlStrRef>
              <c:f>'Fig 2.13'!$I$4:$J$5</c:f>
              <c:multiLvlStrCache>
                <c:ptCount val="2"/>
                <c:lvl>
                  <c:pt idx="0">
                    <c:v>Femmes</c:v>
                  </c:pt>
                  <c:pt idx="1">
                    <c:v>Hommes</c:v>
                  </c:pt>
                </c:lvl>
                <c:lvl>
                  <c:pt idx="0">
                    <c:v>Volume de travail (en EQTP)</c:v>
                  </c:pt>
                </c:lvl>
              </c:multiLvlStrCache>
            </c:multiLvlStrRef>
          </c:cat>
          <c:val>
            <c:numRef>
              <c:f>'Fig 2.13'!$I$12:$J$12</c:f>
              <c:numCache>
                <c:formatCode>#,##0.00</c:formatCode>
                <c:ptCount val="2"/>
                <c:pt idx="0">
                  <c:v>0.75</c:v>
                </c:pt>
                <c:pt idx="1">
                  <c:v>0.81</c:v>
                </c:pt>
              </c:numCache>
            </c:numRef>
          </c:val>
          <c:extLst>
            <c:ext xmlns:c16="http://schemas.microsoft.com/office/drawing/2014/chart" uri="{C3380CC4-5D6E-409C-BE32-E72D297353CC}">
              <c16:uniqueId val="{00000002-E2BA-405A-B2AD-AA66D104AB70}"/>
            </c:ext>
          </c:extLst>
        </c:ser>
        <c:dLbls>
          <c:showLegendKey val="0"/>
          <c:showVal val="0"/>
          <c:showCatName val="0"/>
          <c:showSerName val="0"/>
          <c:showPercent val="0"/>
          <c:showBubbleSize val="0"/>
        </c:dLbls>
        <c:gapWidth val="75"/>
        <c:overlap val="-25"/>
        <c:axId val="1727756863"/>
        <c:axId val="1727733983"/>
      </c:barChart>
      <c:catAx>
        <c:axId val="1727756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33983"/>
        <c:crosses val="autoZero"/>
        <c:auto val="1"/>
        <c:lblAlgn val="ctr"/>
        <c:lblOffset val="100"/>
        <c:noMultiLvlLbl val="0"/>
      </c:catAx>
      <c:valAx>
        <c:axId val="1727733983"/>
        <c:scaling>
          <c:orientation val="minMax"/>
        </c:scaling>
        <c:delete val="0"/>
        <c:axPos val="l"/>
        <c:majorGridlines>
          <c:spPr>
            <a:ln w="9525" cap="flat" cmpd="sng" algn="ctr">
              <a:solidFill>
                <a:schemeClr val="lt1">
                  <a:shade val="50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7756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2.16'!$C$5</c:f>
              <c:strCache>
                <c:ptCount val="1"/>
                <c:pt idx="0">
                  <c:v>Nombre de mariages</c:v>
                </c:pt>
              </c:strCache>
            </c:strRef>
          </c:tx>
          <c:spPr>
            <a:ln w="28575" cap="rnd">
              <a:solidFill>
                <a:schemeClr val="accent1"/>
              </a:solidFill>
              <a:round/>
            </a:ln>
            <a:effectLst/>
          </c:spPr>
          <c:marker>
            <c:symbol val="none"/>
          </c:marker>
          <c:cat>
            <c:strRef>
              <c:f>'Fig 2.16'!$B$6:$B$73</c:f>
              <c:strCache>
                <c:ptCount val="68"/>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 (p)</c:v>
                </c:pt>
                <c:pt idx="66">
                  <c:v>2023 (p)</c:v>
                </c:pt>
                <c:pt idx="67">
                  <c:v>2024 (p)</c:v>
                </c:pt>
              </c:strCache>
            </c:strRef>
          </c:cat>
          <c:val>
            <c:numRef>
              <c:f>'Fig 2.16'!$C$6:$C$73</c:f>
              <c:numCache>
                <c:formatCode>#\ ##0" "</c:formatCode>
                <c:ptCount val="68"/>
                <c:pt idx="0">
                  <c:v>315711</c:v>
                </c:pt>
                <c:pt idx="1">
                  <c:v>316972</c:v>
                </c:pt>
                <c:pt idx="2">
                  <c:v>326170</c:v>
                </c:pt>
                <c:pt idx="3">
                  <c:v>325812</c:v>
                </c:pt>
                <c:pt idx="4">
                  <c:v>320505</c:v>
                </c:pt>
                <c:pt idx="5">
                  <c:v>322189</c:v>
                </c:pt>
                <c:pt idx="6">
                  <c:v>345247</c:v>
                </c:pt>
                <c:pt idx="7">
                  <c:v>353570</c:v>
                </c:pt>
                <c:pt idx="8">
                  <c:v>352584</c:v>
                </c:pt>
                <c:pt idx="9">
                  <c:v>345763</c:v>
                </c:pt>
                <c:pt idx="10">
                  <c:v>351760</c:v>
                </c:pt>
                <c:pt idx="11">
                  <c:v>362890</c:v>
                </c:pt>
                <c:pt idx="12">
                  <c:v>387325</c:v>
                </c:pt>
                <c:pt idx="13">
                  <c:v>400473</c:v>
                </c:pt>
                <c:pt idx="14">
                  <c:v>412739</c:v>
                </c:pt>
                <c:pt idx="15">
                  <c:v>422958</c:v>
                </c:pt>
                <c:pt idx="16">
                  <c:v>407319</c:v>
                </c:pt>
                <c:pt idx="17">
                  <c:v>401170</c:v>
                </c:pt>
                <c:pt idx="18">
                  <c:v>393914</c:v>
                </c:pt>
                <c:pt idx="19">
                  <c:v>380098</c:v>
                </c:pt>
                <c:pt idx="20">
                  <c:v>374034</c:v>
                </c:pt>
                <c:pt idx="21">
                  <c:v>360616</c:v>
                </c:pt>
                <c:pt idx="22">
                  <c:v>346452</c:v>
                </c:pt>
                <c:pt idx="23">
                  <c:v>340303</c:v>
                </c:pt>
                <c:pt idx="24">
                  <c:v>320779</c:v>
                </c:pt>
                <c:pt idx="25">
                  <c:v>318424</c:v>
                </c:pt>
                <c:pt idx="26">
                  <c:v>306757</c:v>
                </c:pt>
                <c:pt idx="27">
                  <c:v>287845</c:v>
                </c:pt>
                <c:pt idx="28">
                  <c:v>275692</c:v>
                </c:pt>
                <c:pt idx="29">
                  <c:v>272062</c:v>
                </c:pt>
                <c:pt idx="30">
                  <c:v>271783</c:v>
                </c:pt>
                <c:pt idx="31">
                  <c:v>278062</c:v>
                </c:pt>
                <c:pt idx="32">
                  <c:v>287104</c:v>
                </c:pt>
                <c:pt idx="33">
                  <c:v>294690</c:v>
                </c:pt>
                <c:pt idx="34">
                  <c:v>287897</c:v>
                </c:pt>
                <c:pt idx="35">
                  <c:v>279338</c:v>
                </c:pt>
                <c:pt idx="36">
                  <c:v>262696</c:v>
                </c:pt>
                <c:pt idx="37">
                  <c:v>260866</c:v>
                </c:pt>
                <c:pt idx="38">
                  <c:v>261813</c:v>
                </c:pt>
                <c:pt idx="39">
                  <c:v>287144</c:v>
                </c:pt>
                <c:pt idx="40">
                  <c:v>291163</c:v>
                </c:pt>
                <c:pt idx="41">
                  <c:v>278525</c:v>
                </c:pt>
                <c:pt idx="42">
                  <c:v>293544</c:v>
                </c:pt>
                <c:pt idx="43">
                  <c:v>305234</c:v>
                </c:pt>
                <c:pt idx="44">
                  <c:v>295720</c:v>
                </c:pt>
                <c:pt idx="45">
                  <c:v>286169</c:v>
                </c:pt>
                <c:pt idx="46">
                  <c:v>282756</c:v>
                </c:pt>
                <c:pt idx="47">
                  <c:v>278439</c:v>
                </c:pt>
                <c:pt idx="48">
                  <c:v>283036</c:v>
                </c:pt>
                <c:pt idx="49">
                  <c:v>273914</c:v>
                </c:pt>
                <c:pt idx="50">
                  <c:v>273669</c:v>
                </c:pt>
                <c:pt idx="51">
                  <c:v>265404</c:v>
                </c:pt>
                <c:pt idx="52">
                  <c:v>251478</c:v>
                </c:pt>
                <c:pt idx="53">
                  <c:v>251654</c:v>
                </c:pt>
                <c:pt idx="54">
                  <c:v>236826</c:v>
                </c:pt>
                <c:pt idx="55">
                  <c:v>245930</c:v>
                </c:pt>
                <c:pt idx="56">
                  <c:v>238592</c:v>
                </c:pt>
                <c:pt idx="57">
                  <c:v>241292</c:v>
                </c:pt>
                <c:pt idx="58">
                  <c:v>236316</c:v>
                </c:pt>
                <c:pt idx="59">
                  <c:v>232725</c:v>
                </c:pt>
                <c:pt idx="60">
                  <c:v>233915</c:v>
                </c:pt>
                <c:pt idx="61">
                  <c:v>234735</c:v>
                </c:pt>
                <c:pt idx="62">
                  <c:v>224740</c:v>
                </c:pt>
                <c:pt idx="63">
                  <c:v>154581</c:v>
                </c:pt>
                <c:pt idx="64">
                  <c:v>218819</c:v>
                </c:pt>
                <c:pt idx="65">
                  <c:v>241710</c:v>
                </c:pt>
                <c:pt idx="66">
                  <c:v>242000</c:v>
                </c:pt>
                <c:pt idx="67">
                  <c:v>247000</c:v>
                </c:pt>
              </c:numCache>
            </c:numRef>
          </c:val>
          <c:smooth val="0"/>
          <c:extLst>
            <c:ext xmlns:c16="http://schemas.microsoft.com/office/drawing/2014/chart" uri="{C3380CC4-5D6E-409C-BE32-E72D297353CC}">
              <c16:uniqueId val="{00000000-2DE8-427D-8401-4B65AD58DC67}"/>
            </c:ext>
          </c:extLst>
        </c:ser>
        <c:ser>
          <c:idx val="1"/>
          <c:order val="1"/>
          <c:tx>
            <c:strRef>
              <c:f>'Fig 2.16'!$D$5</c:f>
              <c:strCache>
                <c:ptCount val="1"/>
                <c:pt idx="0">
                  <c:v>Nombre de Pacte civil de solidarité (Pacs)</c:v>
                </c:pt>
              </c:strCache>
            </c:strRef>
          </c:tx>
          <c:spPr>
            <a:ln w="28575" cap="rnd">
              <a:solidFill>
                <a:schemeClr val="accent2"/>
              </a:solidFill>
              <a:round/>
            </a:ln>
            <a:effectLst/>
          </c:spPr>
          <c:marker>
            <c:symbol val="none"/>
          </c:marker>
          <c:cat>
            <c:strRef>
              <c:f>'Fig 2.16'!$B$6:$B$73</c:f>
              <c:strCache>
                <c:ptCount val="68"/>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 (p)</c:v>
                </c:pt>
                <c:pt idx="66">
                  <c:v>2023 (p)</c:v>
                </c:pt>
                <c:pt idx="67">
                  <c:v>2024 (p)</c:v>
                </c:pt>
              </c:strCache>
            </c:strRef>
          </c:cat>
          <c:val>
            <c:numRef>
              <c:f>'Fig 2.16'!$D$6:$D$73</c:f>
              <c:numCache>
                <c:formatCode>#\ ##0" "</c:formatCode>
                <c:ptCount val="68"/>
                <c:pt idx="42">
                  <c:v>6151</c:v>
                </c:pt>
                <c:pt idx="43">
                  <c:v>22271</c:v>
                </c:pt>
                <c:pt idx="44">
                  <c:v>19629</c:v>
                </c:pt>
                <c:pt idx="45">
                  <c:v>25305</c:v>
                </c:pt>
                <c:pt idx="46">
                  <c:v>31570</c:v>
                </c:pt>
                <c:pt idx="47">
                  <c:v>40080</c:v>
                </c:pt>
                <c:pt idx="48">
                  <c:v>60462</c:v>
                </c:pt>
                <c:pt idx="49">
                  <c:v>77347</c:v>
                </c:pt>
                <c:pt idx="50">
                  <c:v>101978</c:v>
                </c:pt>
                <c:pt idx="51">
                  <c:v>145960</c:v>
                </c:pt>
                <c:pt idx="52">
                  <c:v>174629</c:v>
                </c:pt>
                <c:pt idx="53">
                  <c:v>205550</c:v>
                </c:pt>
                <c:pt idx="54">
                  <c:v>152213</c:v>
                </c:pt>
                <c:pt idx="55">
                  <c:v>160690</c:v>
                </c:pt>
                <c:pt idx="56">
                  <c:v>168692</c:v>
                </c:pt>
                <c:pt idx="57">
                  <c:v>173731</c:v>
                </c:pt>
                <c:pt idx="58">
                  <c:v>188947</c:v>
                </c:pt>
                <c:pt idx="59">
                  <c:v>191537</c:v>
                </c:pt>
                <c:pt idx="60">
                  <c:v>195633</c:v>
                </c:pt>
                <c:pt idx="61">
                  <c:v>208871</c:v>
                </c:pt>
                <c:pt idx="62">
                  <c:v>196370</c:v>
                </c:pt>
                <c:pt idx="63">
                  <c:v>173894</c:v>
                </c:pt>
                <c:pt idx="64">
                  <c:v>209461</c:v>
                </c:pt>
                <c:pt idx="65">
                  <c:v>209827</c:v>
                </c:pt>
                <c:pt idx="66">
                  <c:v>204061</c:v>
                </c:pt>
              </c:numCache>
            </c:numRef>
          </c:val>
          <c:smooth val="0"/>
          <c:extLst>
            <c:ext xmlns:c16="http://schemas.microsoft.com/office/drawing/2014/chart" uri="{C3380CC4-5D6E-409C-BE32-E72D297353CC}">
              <c16:uniqueId val="{00000001-2DE8-427D-8401-4B65AD58DC67}"/>
            </c:ext>
          </c:extLst>
        </c:ser>
        <c:dLbls>
          <c:showLegendKey val="0"/>
          <c:showVal val="0"/>
          <c:showCatName val="0"/>
          <c:showSerName val="0"/>
          <c:showPercent val="0"/>
          <c:showBubbleSize val="0"/>
        </c:dLbls>
        <c:smooth val="0"/>
        <c:axId val="76392815"/>
        <c:axId val="76380751"/>
      </c:lineChart>
      <c:catAx>
        <c:axId val="76392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80751"/>
        <c:crosses val="autoZero"/>
        <c:auto val="1"/>
        <c:lblAlgn val="ctr"/>
        <c:lblOffset val="100"/>
        <c:noMultiLvlLbl val="0"/>
      </c:catAx>
      <c:valAx>
        <c:axId val="76380751"/>
        <c:scaling>
          <c:orientation val="minMax"/>
        </c:scaling>
        <c:delete val="0"/>
        <c:axPos val="l"/>
        <c:majorGridlines>
          <c:spPr>
            <a:ln w="9525" cap="flat" cmpd="sng" algn="ctr">
              <a:solidFill>
                <a:schemeClr val="tx1">
                  <a:lumMod val="15000"/>
                  <a:lumOff val="85000"/>
                </a:schemeClr>
              </a:solidFill>
              <a:round/>
            </a:ln>
            <a:effectLst/>
          </c:spPr>
        </c:majorGridlines>
        <c:numFmt formatCode="#\ ##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92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'Fig 2.17'!$B$7</c:f>
              <c:strCache>
                <c:ptCount val="1"/>
                <c:pt idx="0">
                  <c:v>1970</c:v>
                </c:pt>
              </c:strCache>
            </c:strRef>
          </c:tx>
          <c:spPr>
            <a:ln w="28575" cap="rnd">
              <a:solidFill>
                <a:schemeClr val="tx2">
                  <a:lumMod val="90000"/>
                  <a:lumOff val="10000"/>
                </a:schemeClr>
              </a:solidFill>
              <a:round/>
            </a:ln>
            <a:effectLst/>
          </c:spPr>
          <c:marker>
            <c:symbol val="none"/>
          </c:marker>
          <c:cat>
            <c:strRef>
              <c:f>'Fig 2.17'!$C$6:$I$6</c:f>
              <c:strCache>
                <c:ptCount val="7"/>
                <c:pt idx="0">
                  <c:v>0 an</c:v>
                </c:pt>
                <c:pt idx="1">
                  <c:v>5 ans</c:v>
                </c:pt>
                <c:pt idx="2">
                  <c:v>10 ans</c:v>
                </c:pt>
                <c:pt idx="3">
                  <c:v>15 ans</c:v>
                </c:pt>
                <c:pt idx="4">
                  <c:v>20 ans</c:v>
                </c:pt>
                <c:pt idx="5">
                  <c:v>25 ans</c:v>
                </c:pt>
                <c:pt idx="6">
                  <c:v>30 ans</c:v>
                </c:pt>
              </c:strCache>
            </c:strRef>
          </c:cat>
          <c:val>
            <c:numRef>
              <c:f>'Fig 2.17'!$C$7:$I$7</c:f>
              <c:numCache>
                <c:formatCode>0</c:formatCode>
                <c:ptCount val="7"/>
                <c:pt idx="0">
                  <c:v>1.7000000000000001E-2</c:v>
                </c:pt>
                <c:pt idx="1">
                  <c:v>3.6379999999999999</c:v>
                </c:pt>
                <c:pt idx="2">
                  <c:v>9.6609999999999996</c:v>
                </c:pt>
                <c:pt idx="3">
                  <c:v>15.224</c:v>
                </c:pt>
                <c:pt idx="4">
                  <c:v>20.010999999999999</c:v>
                </c:pt>
                <c:pt idx="5">
                  <c:v>23.678999999999998</c:v>
                </c:pt>
                <c:pt idx="6">
                  <c:v>26.145</c:v>
                </c:pt>
              </c:numCache>
            </c:numRef>
          </c:val>
          <c:smooth val="0"/>
          <c:extLst>
            <c:ext xmlns:c16="http://schemas.microsoft.com/office/drawing/2014/chart" uri="{C3380CC4-5D6E-409C-BE32-E72D297353CC}">
              <c16:uniqueId val="{00000000-36F9-4C4B-81CD-0A2457B75222}"/>
            </c:ext>
          </c:extLst>
        </c:ser>
        <c:ser>
          <c:idx val="1"/>
          <c:order val="1"/>
          <c:tx>
            <c:strRef>
              <c:f>'Fig 2.17'!$B$8</c:f>
              <c:strCache>
                <c:ptCount val="1"/>
                <c:pt idx="0">
                  <c:v>1980</c:v>
                </c:pt>
              </c:strCache>
            </c:strRef>
          </c:tx>
          <c:spPr>
            <a:ln w="28575" cap="rnd">
              <a:solidFill>
                <a:schemeClr val="tx2">
                  <a:lumMod val="75000"/>
                  <a:lumOff val="25000"/>
                </a:schemeClr>
              </a:solidFill>
              <a:round/>
            </a:ln>
            <a:effectLst/>
          </c:spPr>
          <c:marker>
            <c:symbol val="none"/>
          </c:marker>
          <c:cat>
            <c:strRef>
              <c:f>'Fig 2.17'!$C$6:$I$6</c:f>
              <c:strCache>
                <c:ptCount val="7"/>
                <c:pt idx="0">
                  <c:v>0 an</c:v>
                </c:pt>
                <c:pt idx="1">
                  <c:v>5 ans</c:v>
                </c:pt>
                <c:pt idx="2">
                  <c:v>10 ans</c:v>
                </c:pt>
                <c:pt idx="3">
                  <c:v>15 ans</c:v>
                </c:pt>
                <c:pt idx="4">
                  <c:v>20 ans</c:v>
                </c:pt>
                <c:pt idx="5">
                  <c:v>25 ans</c:v>
                </c:pt>
                <c:pt idx="6">
                  <c:v>30 ans</c:v>
                </c:pt>
              </c:strCache>
            </c:strRef>
          </c:cat>
          <c:val>
            <c:numRef>
              <c:f>'Fig 2.17'!$C$8:$I$8</c:f>
              <c:numCache>
                <c:formatCode>0</c:formatCode>
                <c:ptCount val="7"/>
                <c:pt idx="0">
                  <c:v>1.4999999999999999E-2</c:v>
                </c:pt>
                <c:pt idx="1">
                  <c:v>6.4870000000000001</c:v>
                </c:pt>
                <c:pt idx="2">
                  <c:v>14.337</c:v>
                </c:pt>
                <c:pt idx="3">
                  <c:v>20.727</c:v>
                </c:pt>
                <c:pt idx="4">
                  <c:v>25.975999999999999</c:v>
                </c:pt>
                <c:pt idx="5">
                  <c:v>30.233000000000001</c:v>
                </c:pt>
                <c:pt idx="6">
                  <c:v>33.066000000000003</c:v>
                </c:pt>
              </c:numCache>
            </c:numRef>
          </c:val>
          <c:smooth val="0"/>
          <c:extLst>
            <c:ext xmlns:c16="http://schemas.microsoft.com/office/drawing/2014/chart" uri="{C3380CC4-5D6E-409C-BE32-E72D297353CC}">
              <c16:uniqueId val="{00000001-36F9-4C4B-81CD-0A2457B75222}"/>
            </c:ext>
          </c:extLst>
        </c:ser>
        <c:ser>
          <c:idx val="2"/>
          <c:order val="2"/>
          <c:tx>
            <c:strRef>
              <c:f>'Fig 2.17'!$B$9</c:f>
              <c:strCache>
                <c:ptCount val="1"/>
                <c:pt idx="0">
                  <c:v>1990</c:v>
                </c:pt>
              </c:strCache>
            </c:strRef>
          </c:tx>
          <c:spPr>
            <a:ln w="28575" cap="rnd">
              <a:solidFill>
                <a:schemeClr val="tx2">
                  <a:lumMod val="50000"/>
                  <a:lumOff val="50000"/>
                </a:schemeClr>
              </a:solidFill>
              <a:round/>
            </a:ln>
            <a:effectLst/>
          </c:spPr>
          <c:marker>
            <c:symbol val="none"/>
          </c:marker>
          <c:cat>
            <c:strRef>
              <c:f>'Fig 2.17'!$C$6:$I$6</c:f>
              <c:strCache>
                <c:ptCount val="7"/>
                <c:pt idx="0">
                  <c:v>0 an</c:v>
                </c:pt>
                <c:pt idx="1">
                  <c:v>5 ans</c:v>
                </c:pt>
                <c:pt idx="2">
                  <c:v>10 ans</c:v>
                </c:pt>
                <c:pt idx="3">
                  <c:v>15 ans</c:v>
                </c:pt>
                <c:pt idx="4">
                  <c:v>20 ans</c:v>
                </c:pt>
                <c:pt idx="5">
                  <c:v>25 ans</c:v>
                </c:pt>
                <c:pt idx="6">
                  <c:v>30 ans</c:v>
                </c:pt>
              </c:strCache>
            </c:strRef>
          </c:cat>
          <c:val>
            <c:numRef>
              <c:f>'Fig 2.17'!$C$9:$I$9</c:f>
              <c:numCache>
                <c:formatCode>0</c:formatCode>
                <c:ptCount val="7"/>
                <c:pt idx="0">
                  <c:v>2.1000000000000001E-2</c:v>
                </c:pt>
                <c:pt idx="1">
                  <c:v>8.2289999999999992</c:v>
                </c:pt>
                <c:pt idx="2">
                  <c:v>17.824999999999999</c:v>
                </c:pt>
                <c:pt idx="3">
                  <c:v>25.462</c:v>
                </c:pt>
                <c:pt idx="4">
                  <c:v>31.558</c:v>
                </c:pt>
                <c:pt idx="5">
                  <c:v>36.198999999999998</c:v>
                </c:pt>
              </c:numCache>
            </c:numRef>
          </c:val>
          <c:smooth val="0"/>
          <c:extLst>
            <c:ext xmlns:c16="http://schemas.microsoft.com/office/drawing/2014/chart" uri="{C3380CC4-5D6E-409C-BE32-E72D297353CC}">
              <c16:uniqueId val="{00000002-36F9-4C4B-81CD-0A2457B75222}"/>
            </c:ext>
          </c:extLst>
        </c:ser>
        <c:ser>
          <c:idx val="3"/>
          <c:order val="3"/>
          <c:tx>
            <c:strRef>
              <c:f>'Fig 2.17'!$B$10</c:f>
              <c:strCache>
                <c:ptCount val="1"/>
                <c:pt idx="0">
                  <c:v>2000</c:v>
                </c:pt>
              </c:strCache>
            </c:strRef>
          </c:tx>
          <c:spPr>
            <a:ln w="28575" cap="rnd">
              <a:solidFill>
                <a:schemeClr val="tx2">
                  <a:lumMod val="25000"/>
                  <a:lumOff val="75000"/>
                </a:schemeClr>
              </a:solidFill>
              <a:round/>
            </a:ln>
            <a:effectLst/>
          </c:spPr>
          <c:marker>
            <c:symbol val="none"/>
          </c:marker>
          <c:cat>
            <c:strRef>
              <c:f>'Fig 2.17'!$C$6:$I$6</c:f>
              <c:strCache>
                <c:ptCount val="7"/>
                <c:pt idx="0">
                  <c:v>0 an</c:v>
                </c:pt>
                <c:pt idx="1">
                  <c:v>5 ans</c:v>
                </c:pt>
                <c:pt idx="2">
                  <c:v>10 ans</c:v>
                </c:pt>
                <c:pt idx="3">
                  <c:v>15 ans</c:v>
                </c:pt>
                <c:pt idx="4">
                  <c:v>20 ans</c:v>
                </c:pt>
                <c:pt idx="5">
                  <c:v>25 ans</c:v>
                </c:pt>
                <c:pt idx="6">
                  <c:v>30 ans</c:v>
                </c:pt>
              </c:strCache>
            </c:strRef>
          </c:cat>
          <c:val>
            <c:numRef>
              <c:f>'Fig 2.17'!$C$10:$I$10</c:f>
              <c:numCache>
                <c:formatCode>0</c:formatCode>
                <c:ptCount val="7"/>
                <c:pt idx="0">
                  <c:v>8.9999999999999993E-3</c:v>
                </c:pt>
                <c:pt idx="1">
                  <c:v>9.9670000000000005</c:v>
                </c:pt>
                <c:pt idx="2">
                  <c:v>20.763000000000002</c:v>
                </c:pt>
                <c:pt idx="3">
                  <c:v>28.934999999999999</c:v>
                </c:pt>
              </c:numCache>
            </c:numRef>
          </c:val>
          <c:smooth val="0"/>
          <c:extLst>
            <c:ext xmlns:c16="http://schemas.microsoft.com/office/drawing/2014/chart" uri="{C3380CC4-5D6E-409C-BE32-E72D297353CC}">
              <c16:uniqueId val="{00000003-36F9-4C4B-81CD-0A2457B75222}"/>
            </c:ext>
          </c:extLst>
        </c:ser>
        <c:ser>
          <c:idx val="4"/>
          <c:order val="4"/>
          <c:tx>
            <c:strRef>
              <c:f>'Fig 2.17'!$B$11</c:f>
              <c:strCache>
                <c:ptCount val="1"/>
                <c:pt idx="0">
                  <c:v>2010</c:v>
                </c:pt>
              </c:strCache>
            </c:strRef>
          </c:tx>
          <c:spPr>
            <a:ln w="28575" cap="rnd">
              <a:solidFill>
                <a:schemeClr val="tx2">
                  <a:lumMod val="10000"/>
                  <a:lumOff val="90000"/>
                </a:schemeClr>
              </a:solidFill>
              <a:round/>
            </a:ln>
            <a:effectLst/>
          </c:spPr>
          <c:marker>
            <c:symbol val="none"/>
          </c:marker>
          <c:cat>
            <c:strRef>
              <c:f>'Fig 2.17'!$C$6:$I$6</c:f>
              <c:strCache>
                <c:ptCount val="7"/>
                <c:pt idx="0">
                  <c:v>0 an</c:v>
                </c:pt>
                <c:pt idx="1">
                  <c:v>5 ans</c:v>
                </c:pt>
                <c:pt idx="2">
                  <c:v>10 ans</c:v>
                </c:pt>
                <c:pt idx="3">
                  <c:v>15 ans</c:v>
                </c:pt>
                <c:pt idx="4">
                  <c:v>20 ans</c:v>
                </c:pt>
                <c:pt idx="5">
                  <c:v>25 ans</c:v>
                </c:pt>
                <c:pt idx="6">
                  <c:v>30 ans</c:v>
                </c:pt>
              </c:strCache>
            </c:strRef>
          </c:cat>
          <c:val>
            <c:numRef>
              <c:f>'Fig 2.17'!$C$11:$I$11</c:f>
              <c:numCache>
                <c:formatCode>0</c:formatCode>
                <c:ptCount val="7"/>
                <c:pt idx="0">
                  <c:v>4.7E-2</c:v>
                </c:pt>
                <c:pt idx="1">
                  <c:v>8.9169999999999998</c:v>
                </c:pt>
              </c:numCache>
            </c:numRef>
          </c:val>
          <c:smooth val="0"/>
          <c:extLst>
            <c:ext xmlns:c16="http://schemas.microsoft.com/office/drawing/2014/chart" uri="{C3380CC4-5D6E-409C-BE32-E72D297353CC}">
              <c16:uniqueId val="{00000004-36F9-4C4B-81CD-0A2457B75222}"/>
            </c:ext>
          </c:extLst>
        </c:ser>
        <c:ser>
          <c:idx val="5"/>
          <c:order val="5"/>
          <c:tx>
            <c:strRef>
              <c:f>'Fig 2.17'!$B$12</c:f>
              <c:strCache>
                <c:ptCount val="1"/>
                <c:pt idx="0">
                  <c:v>2016</c:v>
                </c:pt>
              </c:strCache>
            </c:strRef>
          </c:tx>
          <c:spPr>
            <a:ln w="28575" cap="rnd">
              <a:solidFill>
                <a:schemeClr val="bg1">
                  <a:lumMod val="95000"/>
                </a:schemeClr>
              </a:solidFill>
              <a:round/>
            </a:ln>
            <a:effectLst/>
          </c:spPr>
          <c:marker>
            <c:symbol val="none"/>
          </c:marker>
          <c:cat>
            <c:strRef>
              <c:f>'Fig 2.17'!$C$6:$I$6</c:f>
              <c:strCache>
                <c:ptCount val="7"/>
                <c:pt idx="0">
                  <c:v>0 an</c:v>
                </c:pt>
                <c:pt idx="1">
                  <c:v>5 ans</c:v>
                </c:pt>
                <c:pt idx="2">
                  <c:v>10 ans</c:v>
                </c:pt>
                <c:pt idx="3">
                  <c:v>15 ans</c:v>
                </c:pt>
                <c:pt idx="4">
                  <c:v>20 ans</c:v>
                </c:pt>
                <c:pt idx="5">
                  <c:v>25 ans</c:v>
                </c:pt>
                <c:pt idx="6">
                  <c:v>30 ans</c:v>
                </c:pt>
              </c:strCache>
            </c:strRef>
          </c:cat>
          <c:val>
            <c:numRef>
              <c:f>'Fig 2.17'!$C$12:$I$12</c:f>
              <c:numCache>
                <c:formatCode>0</c:formatCode>
                <c:ptCount val="7"/>
                <c:pt idx="0">
                  <c:v>4.1000000000000002E-2</c:v>
                </c:pt>
              </c:numCache>
            </c:numRef>
          </c:val>
          <c:smooth val="0"/>
          <c:extLst>
            <c:ext xmlns:c16="http://schemas.microsoft.com/office/drawing/2014/chart" uri="{C3380CC4-5D6E-409C-BE32-E72D297353CC}">
              <c16:uniqueId val="{00000005-36F9-4C4B-81CD-0A2457B75222}"/>
            </c:ext>
          </c:extLst>
        </c:ser>
        <c:dLbls>
          <c:showLegendKey val="0"/>
          <c:showVal val="0"/>
          <c:showCatName val="0"/>
          <c:showSerName val="0"/>
          <c:showPercent val="0"/>
          <c:showBubbleSize val="0"/>
        </c:dLbls>
        <c:smooth val="0"/>
        <c:axId val="76379919"/>
        <c:axId val="76391983"/>
      </c:lineChart>
      <c:catAx>
        <c:axId val="76379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91983"/>
        <c:crosses val="autoZero"/>
        <c:auto val="1"/>
        <c:lblAlgn val="ctr"/>
        <c:lblOffset val="100"/>
        <c:noMultiLvlLbl val="0"/>
      </c:catAx>
      <c:valAx>
        <c:axId val="76391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9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Hommes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percentStacked"/>
        <c:varyColors val="0"/>
        <c:ser>
          <c:idx val="1"/>
          <c:order val="0"/>
          <c:tx>
            <c:v>Actifs</c:v>
          </c:tx>
          <c:spPr>
            <a:solidFill>
              <a:srgbClr val="E08204">
                <a:alpha val="50000"/>
              </a:srgbClr>
            </a:solidFill>
            <a:ln>
              <a:noFill/>
            </a:ln>
            <a:effectLst/>
          </c:spPr>
          <c:invertIfNegative val="0"/>
          <c:cat>
            <c:numRef>
              <c:f>'Fig 2.1'!$B$6:$B$13</c:f>
              <c:numCache>
                <c:formatCode>General</c:formatCode>
                <c:ptCount val="8"/>
                <c:pt idx="0">
                  <c:v>1968</c:v>
                </c:pt>
                <c:pt idx="1">
                  <c:v>1975</c:v>
                </c:pt>
                <c:pt idx="2">
                  <c:v>1982</c:v>
                </c:pt>
                <c:pt idx="3">
                  <c:v>1990</c:v>
                </c:pt>
                <c:pt idx="4">
                  <c:v>1999</c:v>
                </c:pt>
                <c:pt idx="5">
                  <c:v>2008</c:v>
                </c:pt>
                <c:pt idx="6">
                  <c:v>2013</c:v>
                </c:pt>
                <c:pt idx="7">
                  <c:v>2018</c:v>
                </c:pt>
              </c:numCache>
            </c:numRef>
          </c:cat>
          <c:val>
            <c:numRef>
              <c:f>'Fig 2.1'!$F$6:$F$13</c:f>
              <c:numCache>
                <c:formatCode>0.0</c:formatCode>
                <c:ptCount val="8"/>
                <c:pt idx="0">
                  <c:v>97.4</c:v>
                </c:pt>
                <c:pt idx="1">
                  <c:v>97.4</c:v>
                </c:pt>
                <c:pt idx="2">
                  <c:v>96.2</c:v>
                </c:pt>
                <c:pt idx="3">
                  <c:v>97</c:v>
                </c:pt>
                <c:pt idx="4">
                  <c:v>96</c:v>
                </c:pt>
                <c:pt idx="5">
                  <c:v>95.3</c:v>
                </c:pt>
                <c:pt idx="6">
                  <c:v>95.2</c:v>
                </c:pt>
                <c:pt idx="7">
                  <c:v>94.5</c:v>
                </c:pt>
              </c:numCache>
            </c:numRef>
          </c:val>
          <c:extLst>
            <c:ext xmlns:c16="http://schemas.microsoft.com/office/drawing/2014/chart" uri="{C3380CC4-5D6E-409C-BE32-E72D297353CC}">
              <c16:uniqueId val="{00000000-0E22-4386-8A5A-5AD51E37715E}"/>
            </c:ext>
          </c:extLst>
        </c:ser>
        <c:ser>
          <c:idx val="0"/>
          <c:order val="1"/>
          <c:tx>
            <c:v>Inactifs</c:v>
          </c:tx>
          <c:spPr>
            <a:solidFill>
              <a:srgbClr val="E08204"/>
            </a:solidFill>
            <a:ln>
              <a:noFill/>
            </a:ln>
            <a:effectLst/>
          </c:spPr>
          <c:invertIfNegative val="0"/>
          <c:cat>
            <c:numRef>
              <c:f>'Fig 2.1'!$B$6:$B$13</c:f>
              <c:numCache>
                <c:formatCode>General</c:formatCode>
                <c:ptCount val="8"/>
                <c:pt idx="0">
                  <c:v>1968</c:v>
                </c:pt>
                <c:pt idx="1">
                  <c:v>1975</c:v>
                </c:pt>
                <c:pt idx="2">
                  <c:v>1982</c:v>
                </c:pt>
                <c:pt idx="3">
                  <c:v>1990</c:v>
                </c:pt>
                <c:pt idx="4">
                  <c:v>1999</c:v>
                </c:pt>
                <c:pt idx="5">
                  <c:v>2008</c:v>
                </c:pt>
                <c:pt idx="6">
                  <c:v>2013</c:v>
                </c:pt>
                <c:pt idx="7">
                  <c:v>2018</c:v>
                </c:pt>
              </c:numCache>
            </c:numRef>
          </c:cat>
          <c:val>
            <c:numRef>
              <c:f>'Fig 2.1'!$D$6:$D$13</c:f>
              <c:numCache>
                <c:formatCode>0.0</c:formatCode>
                <c:ptCount val="8"/>
                <c:pt idx="0">
                  <c:v>2.6</c:v>
                </c:pt>
                <c:pt idx="1">
                  <c:v>2.6</c:v>
                </c:pt>
                <c:pt idx="2">
                  <c:v>3.8</c:v>
                </c:pt>
                <c:pt idx="3">
                  <c:v>3</c:v>
                </c:pt>
                <c:pt idx="4">
                  <c:v>4</c:v>
                </c:pt>
                <c:pt idx="5">
                  <c:v>4.7</c:v>
                </c:pt>
                <c:pt idx="6">
                  <c:v>4.8</c:v>
                </c:pt>
                <c:pt idx="7">
                  <c:v>5.5</c:v>
                </c:pt>
              </c:numCache>
            </c:numRef>
          </c:val>
          <c:extLst>
            <c:ext xmlns:c16="http://schemas.microsoft.com/office/drawing/2014/chart" uri="{C3380CC4-5D6E-409C-BE32-E72D297353CC}">
              <c16:uniqueId val="{00000001-0E22-4386-8A5A-5AD51E37715E}"/>
            </c:ext>
          </c:extLst>
        </c:ser>
        <c:dLbls>
          <c:showLegendKey val="0"/>
          <c:showVal val="0"/>
          <c:showCatName val="0"/>
          <c:showSerName val="0"/>
          <c:showPercent val="0"/>
          <c:showBubbleSize val="0"/>
        </c:dLbls>
        <c:gapWidth val="150"/>
        <c:overlap val="100"/>
        <c:axId val="236664336"/>
        <c:axId val="236675568"/>
      </c:barChart>
      <c:catAx>
        <c:axId val="23666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6675568"/>
        <c:crosses val="autoZero"/>
        <c:auto val="1"/>
        <c:lblAlgn val="ctr"/>
        <c:lblOffset val="100"/>
        <c:noMultiLvlLbl val="0"/>
      </c:catAx>
      <c:valAx>
        <c:axId val="23667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666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Hommes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'Fig 2.18'!$U$6</c:f>
              <c:strCache>
                <c:ptCount val="1"/>
                <c:pt idx="0">
                  <c:v>Célibataires</c:v>
                </c:pt>
              </c:strCache>
            </c:strRef>
          </c:tx>
          <c:spPr>
            <a:ln w="28575" cap="rnd">
              <a:solidFill>
                <a:schemeClr val="accent6"/>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2.18'!$U$7:$U$78</c:f>
              <c:numCache>
                <c:formatCode>0%</c:formatCode>
                <c:ptCount val="72"/>
                <c:pt idx="0">
                  <c:v>0.99567306802834366</c:v>
                </c:pt>
                <c:pt idx="1">
                  <c:v>0.99613196344200128</c:v>
                </c:pt>
                <c:pt idx="2">
                  <c:v>0.99489845315141545</c:v>
                </c:pt>
                <c:pt idx="3">
                  <c:v>0.99042263980123035</c:v>
                </c:pt>
                <c:pt idx="4">
                  <c:v>0.98388753420468711</c:v>
                </c:pt>
                <c:pt idx="5">
                  <c:v>0.97298945073623144</c:v>
                </c:pt>
                <c:pt idx="6">
                  <c:v>0.96155508139082357</c:v>
                </c:pt>
                <c:pt idx="7">
                  <c:v>0.94156008206574704</c:v>
                </c:pt>
                <c:pt idx="8">
                  <c:v>0.9212098198075841</c:v>
                </c:pt>
                <c:pt idx="9">
                  <c:v>0.89219808269254341</c:v>
                </c:pt>
                <c:pt idx="10">
                  <c:v>0.86433477566795491</c:v>
                </c:pt>
                <c:pt idx="11">
                  <c:v>0.83188820243047057</c:v>
                </c:pt>
                <c:pt idx="12">
                  <c:v>0.79015928932455204</c:v>
                </c:pt>
                <c:pt idx="13">
                  <c:v>0.74549754686124037</c:v>
                </c:pt>
                <c:pt idx="14">
                  <c:v>0.69556424668346051</c:v>
                </c:pt>
                <c:pt idx="15">
                  <c:v>0.6636644606943356</c:v>
                </c:pt>
                <c:pt idx="16">
                  <c:v>0.64033233493425756</c:v>
                </c:pt>
                <c:pt idx="17">
                  <c:v>0.63048735561898694</c:v>
                </c:pt>
                <c:pt idx="18">
                  <c:v>0.60543276214080388</c:v>
                </c:pt>
                <c:pt idx="19">
                  <c:v>0.58585393631661364</c:v>
                </c:pt>
                <c:pt idx="20">
                  <c:v>0.54889432224629775</c:v>
                </c:pt>
                <c:pt idx="21">
                  <c:v>0.53415636715835524</c:v>
                </c:pt>
                <c:pt idx="22">
                  <c:v>0.50826465487085026</c:v>
                </c:pt>
                <c:pt idx="23">
                  <c:v>0.49132403288886456</c:v>
                </c:pt>
                <c:pt idx="24">
                  <c:v>0.46491688885805194</c:v>
                </c:pt>
                <c:pt idx="25">
                  <c:v>0.45372411090128928</c:v>
                </c:pt>
                <c:pt idx="26">
                  <c:v>0.42996243440781917</c:v>
                </c:pt>
                <c:pt idx="27">
                  <c:v>0.40711014786590694</c:v>
                </c:pt>
                <c:pt idx="28">
                  <c:v>0.38441407321047621</c:v>
                </c:pt>
                <c:pt idx="29">
                  <c:v>0.37297897724935203</c:v>
                </c:pt>
                <c:pt idx="30">
                  <c:v>0.36458662528524194</c:v>
                </c:pt>
                <c:pt idx="31">
                  <c:v>0.3602685832836704</c:v>
                </c:pt>
                <c:pt idx="32">
                  <c:v>0.34451357633458318</c:v>
                </c:pt>
                <c:pt idx="33">
                  <c:v>0.33074183028471044</c:v>
                </c:pt>
                <c:pt idx="34">
                  <c:v>0.30392284150978394</c:v>
                </c:pt>
                <c:pt idx="35">
                  <c:v>0.29526825633383008</c:v>
                </c:pt>
                <c:pt idx="36">
                  <c:v>0.28573959457157461</c:v>
                </c:pt>
                <c:pt idx="37">
                  <c:v>0.27417976509635827</c:v>
                </c:pt>
                <c:pt idx="38">
                  <c:v>0.26331873818975832</c:v>
                </c:pt>
                <c:pt idx="39">
                  <c:v>0.24502894267989897</c:v>
                </c:pt>
                <c:pt idx="40">
                  <c:v>0.2327072124160208</c:v>
                </c:pt>
                <c:pt idx="41">
                  <c:v>0.21517237378912973</c:v>
                </c:pt>
                <c:pt idx="42">
                  <c:v>0.20048853814355505</c:v>
                </c:pt>
                <c:pt idx="43">
                  <c:v>0.194741564424909</c:v>
                </c:pt>
                <c:pt idx="44">
                  <c:v>0.179573518611229</c:v>
                </c:pt>
                <c:pt idx="45">
                  <c:v>0.16836745265426215</c:v>
                </c:pt>
                <c:pt idx="46">
                  <c:v>0.15386562799148737</c:v>
                </c:pt>
                <c:pt idx="47">
                  <c:v>0.14273617935058144</c:v>
                </c:pt>
                <c:pt idx="48">
                  <c:v>0.13215929961875289</c:v>
                </c:pt>
                <c:pt idx="49">
                  <c:v>0.12483931640122864</c:v>
                </c:pt>
                <c:pt idx="50">
                  <c:v>0.11858574177888388</c:v>
                </c:pt>
                <c:pt idx="51">
                  <c:v>0.11203417284699688</c:v>
                </c:pt>
                <c:pt idx="52">
                  <c:v>0.10449730642460366</c:v>
                </c:pt>
                <c:pt idx="53">
                  <c:v>9.4717017251475161E-2</c:v>
                </c:pt>
                <c:pt idx="54">
                  <c:v>8.9547028190731098E-2</c:v>
                </c:pt>
                <c:pt idx="55">
                  <c:v>8.2716774564451215E-2</c:v>
                </c:pt>
                <c:pt idx="56">
                  <c:v>7.6383791855432662E-2</c:v>
                </c:pt>
                <c:pt idx="57">
                  <c:v>6.7330783989182116E-2</c:v>
                </c:pt>
                <c:pt idx="58">
                  <c:v>6.6560329492017817E-2</c:v>
                </c:pt>
                <c:pt idx="59">
                  <c:v>6.5642972919748938E-2</c:v>
                </c:pt>
                <c:pt idx="60">
                  <c:v>6.8995246528101406E-2</c:v>
                </c:pt>
                <c:pt idx="61">
                  <c:v>7.390413528410239E-2</c:v>
                </c:pt>
                <c:pt idx="62">
                  <c:v>7.0417332786970405E-2</c:v>
                </c:pt>
                <c:pt idx="63">
                  <c:v>7.4158647975382214E-2</c:v>
                </c:pt>
                <c:pt idx="64">
                  <c:v>6.8982798232311723E-2</c:v>
                </c:pt>
                <c:pt idx="65">
                  <c:v>6.7374572992550522E-2</c:v>
                </c:pt>
                <c:pt idx="66">
                  <c:v>6.4427384712328339E-2</c:v>
                </c:pt>
                <c:pt idx="67">
                  <c:v>6.3932695534040962E-2</c:v>
                </c:pt>
                <c:pt idx="68">
                  <c:v>6.5186193014500321E-2</c:v>
                </c:pt>
                <c:pt idx="69">
                  <c:v>6.1462452601937605E-2</c:v>
                </c:pt>
                <c:pt idx="70">
                  <c:v>6.2461654632120438E-2</c:v>
                </c:pt>
                <c:pt idx="71">
                  <c:v>5.5139710240822683E-2</c:v>
                </c:pt>
              </c:numCache>
            </c:numRef>
          </c:val>
          <c:smooth val="0"/>
          <c:extLst>
            <c:ext xmlns:c16="http://schemas.microsoft.com/office/drawing/2014/chart" uri="{C3380CC4-5D6E-409C-BE32-E72D297353CC}">
              <c16:uniqueId val="{00000000-066B-43FC-9C70-E8454ABCDE07}"/>
            </c:ext>
          </c:extLst>
        </c:ser>
        <c:ser>
          <c:idx val="1"/>
          <c:order val="1"/>
          <c:tx>
            <c:strRef>
              <c:f>'Fig 2.18'!$V$6</c:f>
              <c:strCache>
                <c:ptCount val="1"/>
                <c:pt idx="0">
                  <c:v>Mariés</c:v>
                </c:pt>
              </c:strCache>
            </c:strRef>
          </c:tx>
          <c:spPr>
            <a:ln w="28575" cap="rnd">
              <a:solidFill>
                <a:schemeClr val="accent2"/>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2.18'!$V$7:$V$78</c:f>
              <c:numCache>
                <c:formatCode>0%</c:formatCode>
                <c:ptCount val="72"/>
                <c:pt idx="0">
                  <c:v>3.8829068842389596E-3</c:v>
                </c:pt>
                <c:pt idx="1">
                  <c:v>3.509714881604546E-3</c:v>
                </c:pt>
                <c:pt idx="2">
                  <c:v>4.7192411480094041E-3</c:v>
                </c:pt>
                <c:pt idx="3">
                  <c:v>9.310333427428482E-3</c:v>
                </c:pt>
                <c:pt idx="4">
                  <c:v>1.5822363004837661E-2</c:v>
                </c:pt>
                <c:pt idx="5">
                  <c:v>2.673078394991673E-2</c:v>
                </c:pt>
                <c:pt idx="6">
                  <c:v>3.7792718440087497E-2</c:v>
                </c:pt>
                <c:pt idx="7">
                  <c:v>5.7756962123714943E-2</c:v>
                </c:pt>
                <c:pt idx="8">
                  <c:v>7.7066142618375133E-2</c:v>
                </c:pt>
                <c:pt idx="9">
                  <c:v>0.1055584864035298</c:v>
                </c:pt>
                <c:pt idx="10">
                  <c:v>0.13185283985884724</c:v>
                </c:pt>
                <c:pt idx="11">
                  <c:v>0.16411028872033276</c:v>
                </c:pt>
                <c:pt idx="12">
                  <c:v>0.20166436922448563</c:v>
                </c:pt>
                <c:pt idx="13">
                  <c:v>0.24290602591520946</c:v>
                </c:pt>
                <c:pt idx="14">
                  <c:v>0.28906153469852963</c:v>
                </c:pt>
                <c:pt idx="15">
                  <c:v>0.31794775119807117</c:v>
                </c:pt>
                <c:pt idx="16">
                  <c:v>0.33586792250829717</c:v>
                </c:pt>
                <c:pt idx="17">
                  <c:v>0.3433292150233942</c:v>
                </c:pt>
                <c:pt idx="18">
                  <c:v>0.36741866347042629</c:v>
                </c:pt>
                <c:pt idx="19">
                  <c:v>0.38041569781236656</c:v>
                </c:pt>
                <c:pt idx="20">
                  <c:v>0.4106981602295528</c:v>
                </c:pt>
                <c:pt idx="21">
                  <c:v>0.4160283056903335</c:v>
                </c:pt>
                <c:pt idx="22">
                  <c:v>0.43281741925541051</c:v>
                </c:pt>
                <c:pt idx="23">
                  <c:v>0.44785344713987713</c:v>
                </c:pt>
                <c:pt idx="24">
                  <c:v>0.47048488933382232</c:v>
                </c:pt>
                <c:pt idx="25">
                  <c:v>0.47690150308200524</c:v>
                </c:pt>
                <c:pt idx="26">
                  <c:v>0.49620284927759423</c:v>
                </c:pt>
                <c:pt idx="27">
                  <c:v>0.50816466832127338</c:v>
                </c:pt>
                <c:pt idx="28">
                  <c:v>0.51049382853652614</c:v>
                </c:pt>
                <c:pt idx="29">
                  <c:v>0.51701372574068982</c:v>
                </c:pt>
                <c:pt idx="30">
                  <c:v>0.51734554434082136</c:v>
                </c:pt>
                <c:pt idx="31">
                  <c:v>0.52326243105062931</c:v>
                </c:pt>
                <c:pt idx="32">
                  <c:v>0.53322314726913855</c:v>
                </c:pt>
                <c:pt idx="33">
                  <c:v>0.54287552684508611</c:v>
                </c:pt>
                <c:pt idx="34">
                  <c:v>0.56018269498284334</c:v>
                </c:pt>
                <c:pt idx="35">
                  <c:v>0.56654383701065025</c:v>
                </c:pt>
                <c:pt idx="36">
                  <c:v>0.57262392822667652</c:v>
                </c:pt>
                <c:pt idx="37">
                  <c:v>0.57715991621213936</c:v>
                </c:pt>
                <c:pt idx="38">
                  <c:v>0.58382946871993624</c:v>
                </c:pt>
                <c:pt idx="39">
                  <c:v>0.59764308559734969</c:v>
                </c:pt>
                <c:pt idx="40">
                  <c:v>0.6068411395368839</c:v>
                </c:pt>
                <c:pt idx="41">
                  <c:v>0.62301088574798424</c:v>
                </c:pt>
                <c:pt idx="42">
                  <c:v>0.62755677242712193</c:v>
                </c:pt>
                <c:pt idx="43">
                  <c:v>0.63538757775246235</c:v>
                </c:pt>
                <c:pt idx="44">
                  <c:v>0.646746243319551</c:v>
                </c:pt>
                <c:pt idx="45">
                  <c:v>0.66230678380506403</c:v>
                </c:pt>
                <c:pt idx="46">
                  <c:v>0.67741646250932885</c:v>
                </c:pt>
                <c:pt idx="47">
                  <c:v>0.69278833775286208</c:v>
                </c:pt>
                <c:pt idx="48">
                  <c:v>0.69755668901751777</c:v>
                </c:pt>
                <c:pt idx="49">
                  <c:v>0.70067791564618487</c:v>
                </c:pt>
                <c:pt idx="50">
                  <c:v>0.70151755113669689</c:v>
                </c:pt>
                <c:pt idx="51">
                  <c:v>0.70438428742463066</c:v>
                </c:pt>
                <c:pt idx="52">
                  <c:v>0.71531410136342166</c:v>
                </c:pt>
                <c:pt idx="53">
                  <c:v>0.72337957749650916</c:v>
                </c:pt>
                <c:pt idx="54">
                  <c:v>0.72519419311669042</c:v>
                </c:pt>
                <c:pt idx="55">
                  <c:v>0.73958932186867299</c:v>
                </c:pt>
                <c:pt idx="56">
                  <c:v>0.74018205900466538</c:v>
                </c:pt>
                <c:pt idx="57">
                  <c:v>0.74772907876770967</c:v>
                </c:pt>
                <c:pt idx="58">
                  <c:v>0.7423085586103233</c:v>
                </c:pt>
                <c:pt idx="59">
                  <c:v>0.74047293237258949</c:v>
                </c:pt>
                <c:pt idx="60">
                  <c:v>0.73218613104669583</c:v>
                </c:pt>
                <c:pt idx="61">
                  <c:v>0.72327936975153662</c:v>
                </c:pt>
                <c:pt idx="62">
                  <c:v>0.7201486722803534</c:v>
                </c:pt>
                <c:pt idx="63">
                  <c:v>0.71379377716993109</c:v>
                </c:pt>
                <c:pt idx="64">
                  <c:v>0.70283181578553433</c:v>
                </c:pt>
                <c:pt idx="65">
                  <c:v>0.68734823229205255</c:v>
                </c:pt>
                <c:pt idx="66">
                  <c:v>0.67714841198484599</c:v>
                </c:pt>
                <c:pt idx="67">
                  <c:v>0.67214442962247634</c:v>
                </c:pt>
                <c:pt idx="68">
                  <c:v>0.65941029559771869</c:v>
                </c:pt>
                <c:pt idx="69">
                  <c:v>0.6386564873079934</c:v>
                </c:pt>
                <c:pt idx="70">
                  <c:v>0.61645193260654108</c:v>
                </c:pt>
                <c:pt idx="71">
                  <c:v>0.59084956508553543</c:v>
                </c:pt>
              </c:numCache>
            </c:numRef>
          </c:val>
          <c:smooth val="0"/>
          <c:extLst>
            <c:ext xmlns:c16="http://schemas.microsoft.com/office/drawing/2014/chart" uri="{C3380CC4-5D6E-409C-BE32-E72D297353CC}">
              <c16:uniqueId val="{00000001-066B-43FC-9C70-E8454ABCDE07}"/>
            </c:ext>
          </c:extLst>
        </c:ser>
        <c:ser>
          <c:idx val="2"/>
          <c:order val="2"/>
          <c:tx>
            <c:strRef>
              <c:f>'Fig 2.18'!$W$6</c:f>
              <c:strCache>
                <c:ptCount val="1"/>
                <c:pt idx="0">
                  <c:v>Veufs</c:v>
                </c:pt>
              </c:strCache>
            </c:strRef>
          </c:tx>
          <c:spPr>
            <a:ln w="28575" cap="rnd">
              <a:solidFill>
                <a:schemeClr val="tx1"/>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2.18'!$W$7:$W$78</c:f>
              <c:numCache>
                <c:formatCode>0%</c:formatCode>
                <c:ptCount val="72"/>
                <c:pt idx="0">
                  <c:v>1.5957151579064217E-4</c:v>
                </c:pt>
                <c:pt idx="1">
                  <c:v>7.8095749983347226E-5</c:v>
                </c:pt>
                <c:pt idx="2">
                  <c:v>1.5391528204975437E-4</c:v>
                </c:pt>
                <c:pt idx="3">
                  <c:v>1.4750050226464134E-4</c:v>
                </c:pt>
                <c:pt idx="4">
                  <c:v>1.3851754860528509E-4</c:v>
                </c:pt>
                <c:pt idx="5">
                  <c:v>1.4252195233960342E-4</c:v>
                </c:pt>
                <c:pt idx="6">
                  <c:v>9.9306198585557653E-5</c:v>
                </c:pt>
                <c:pt idx="7">
                  <c:v>1.0827348215847351E-4</c:v>
                </c:pt>
                <c:pt idx="8">
                  <c:v>1.1364234812808878E-4</c:v>
                </c:pt>
                <c:pt idx="9">
                  <c:v>4.5294923238427146E-5</c:v>
                </c:pt>
                <c:pt idx="10">
                  <c:v>4.4635355402453366E-5</c:v>
                </c:pt>
                <c:pt idx="11">
                  <c:v>3.3133512764048611E-5</c:v>
                </c:pt>
                <c:pt idx="12">
                  <c:v>5.3606984224230356E-5</c:v>
                </c:pt>
                <c:pt idx="13">
                  <c:v>2.0379922002767645E-4</c:v>
                </c:pt>
                <c:pt idx="14">
                  <c:v>3.5806774540878981E-4</c:v>
                </c:pt>
                <c:pt idx="15">
                  <c:v>7.4414358994711618E-4</c:v>
                </c:pt>
                <c:pt idx="16">
                  <c:v>1.1129286455882463E-3</c:v>
                </c:pt>
                <c:pt idx="17">
                  <c:v>1.1152015758174177E-3</c:v>
                </c:pt>
                <c:pt idx="18">
                  <c:v>7.8974900710012286E-4</c:v>
                </c:pt>
                <c:pt idx="19">
                  <c:v>8.9450956199876625E-4</c:v>
                </c:pt>
                <c:pt idx="20">
                  <c:v>5.3285674877218961E-4</c:v>
                </c:pt>
                <c:pt idx="21">
                  <c:v>6.9512991978200724E-4</c:v>
                </c:pt>
                <c:pt idx="22">
                  <c:v>1.4335023691929088E-3</c:v>
                </c:pt>
                <c:pt idx="23">
                  <c:v>1.0044678930788682E-3</c:v>
                </c:pt>
                <c:pt idx="24">
                  <c:v>1.3975755533308883E-3</c:v>
                </c:pt>
                <c:pt idx="25">
                  <c:v>1.3361294493110661E-3</c:v>
                </c:pt>
                <c:pt idx="26">
                  <c:v>1.6704019050946027E-3</c:v>
                </c:pt>
                <c:pt idx="27">
                  <c:v>2.4189883594924319E-3</c:v>
                </c:pt>
                <c:pt idx="28">
                  <c:v>2.5390272337978185E-3</c:v>
                </c:pt>
                <c:pt idx="29">
                  <c:v>2.7434159100800507E-3</c:v>
                </c:pt>
                <c:pt idx="30">
                  <c:v>2.7853999707947107E-3</c:v>
                </c:pt>
                <c:pt idx="31">
                  <c:v>4.0372629060227358E-3</c:v>
                </c:pt>
                <c:pt idx="32">
                  <c:v>6.4176552678727947E-3</c:v>
                </c:pt>
                <c:pt idx="33">
                  <c:v>8.2212136011091223E-3</c:v>
                </c:pt>
                <c:pt idx="34">
                  <c:v>9.4662895298154495E-3</c:v>
                </c:pt>
                <c:pt idx="35">
                  <c:v>1.0554868961506307E-2</c:v>
                </c:pt>
                <c:pt idx="36">
                  <c:v>1.1631366759411732E-2</c:v>
                </c:pt>
                <c:pt idx="37">
                  <c:v>1.109129404443282E-2</c:v>
                </c:pt>
                <c:pt idx="38">
                  <c:v>1.2224102421630507E-2</c:v>
                </c:pt>
                <c:pt idx="39">
                  <c:v>1.4973394677027359E-2</c:v>
                </c:pt>
                <c:pt idx="40">
                  <c:v>1.707537342673382E-2</c:v>
                </c:pt>
                <c:pt idx="41">
                  <c:v>2.0338270268179973E-2</c:v>
                </c:pt>
                <c:pt idx="42">
                  <c:v>2.3894932575879588E-2</c:v>
                </c:pt>
                <c:pt idx="43">
                  <c:v>2.6400552458338795E-2</c:v>
                </c:pt>
                <c:pt idx="44">
                  <c:v>2.6546446115492034E-2</c:v>
                </c:pt>
                <c:pt idx="45">
                  <c:v>2.7208259085823215E-2</c:v>
                </c:pt>
                <c:pt idx="46">
                  <c:v>3.3056347425244131E-2</c:v>
                </c:pt>
                <c:pt idx="47">
                  <c:v>3.461831463328529E-2</c:v>
                </c:pt>
                <c:pt idx="48">
                  <c:v>3.7799955789525393E-2</c:v>
                </c:pt>
                <c:pt idx="49">
                  <c:v>4.1259488789359026E-2</c:v>
                </c:pt>
                <c:pt idx="50">
                  <c:v>4.4736055596057103E-2</c:v>
                </c:pt>
                <c:pt idx="51">
                  <c:v>4.7691924308335729E-2</c:v>
                </c:pt>
                <c:pt idx="52">
                  <c:v>5.6244985364953606E-2</c:v>
                </c:pt>
                <c:pt idx="53">
                  <c:v>6.0259109950002256E-2</c:v>
                </c:pt>
                <c:pt idx="54">
                  <c:v>6.6811159922031821E-2</c:v>
                </c:pt>
                <c:pt idx="55">
                  <c:v>6.7669407853625616E-2</c:v>
                </c:pt>
                <c:pt idx="56">
                  <c:v>7.2566289556494815E-2</c:v>
                </c:pt>
                <c:pt idx="57">
                  <c:v>8.142827664628069E-2</c:v>
                </c:pt>
                <c:pt idx="58">
                  <c:v>8.7507527109084479E-2</c:v>
                </c:pt>
                <c:pt idx="59">
                  <c:v>9.8287728298685623E-2</c:v>
                </c:pt>
                <c:pt idx="60">
                  <c:v>0.1060734924037655</c:v>
                </c:pt>
                <c:pt idx="61">
                  <c:v>0.11902576977462269</c:v>
                </c:pt>
                <c:pt idx="62">
                  <c:v>0.12606555200932665</c:v>
                </c:pt>
                <c:pt idx="63">
                  <c:v>0.14949567723342941</c:v>
                </c:pt>
                <c:pt idx="64">
                  <c:v>0.16360228315554484</c:v>
                </c:pt>
                <c:pt idx="65">
                  <c:v>0.18227215980024969</c:v>
                </c:pt>
                <c:pt idx="66">
                  <c:v>0.19501118104064366</c:v>
                </c:pt>
                <c:pt idx="67">
                  <c:v>0.21890319254282231</c:v>
                </c:pt>
                <c:pt idx="68">
                  <c:v>0.24080217691132069</c:v>
                </c:pt>
                <c:pt idx="69">
                  <c:v>0.27267736786995905</c:v>
                </c:pt>
                <c:pt idx="70">
                  <c:v>0.29370192080796642</c:v>
                </c:pt>
                <c:pt idx="71">
                  <c:v>0.32617895592958657</c:v>
                </c:pt>
              </c:numCache>
            </c:numRef>
          </c:val>
          <c:smooth val="0"/>
          <c:extLst>
            <c:ext xmlns:c16="http://schemas.microsoft.com/office/drawing/2014/chart" uri="{C3380CC4-5D6E-409C-BE32-E72D297353CC}">
              <c16:uniqueId val="{00000002-066B-43FC-9C70-E8454ABCDE07}"/>
            </c:ext>
          </c:extLst>
        </c:ser>
        <c:ser>
          <c:idx val="3"/>
          <c:order val="3"/>
          <c:tx>
            <c:strRef>
              <c:f>'Fig 2.18'!$X$6</c:f>
              <c:strCache>
                <c:ptCount val="1"/>
                <c:pt idx="0">
                  <c:v>Divorcés</c:v>
                </c:pt>
              </c:strCache>
            </c:strRef>
          </c:tx>
          <c:spPr>
            <a:ln w="28575" cap="rnd">
              <a:solidFill>
                <a:schemeClr val="accent4"/>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2.18'!$X$7:$X$78</c:f>
              <c:numCache>
                <c:formatCode>0%</c:formatCode>
                <c:ptCount val="72"/>
                <c:pt idx="0">
                  <c:v>2.8445357162679689E-4</c:v>
                </c:pt>
                <c:pt idx="1">
                  <c:v>2.8022592641083416E-4</c:v>
                </c:pt>
                <c:pt idx="2">
                  <c:v>2.2839041852544195E-4</c:v>
                </c:pt>
                <c:pt idx="3">
                  <c:v>1.195262690765197E-4</c:v>
                </c:pt>
                <c:pt idx="4">
                  <c:v>1.5158524186993462E-4</c:v>
                </c:pt>
                <c:pt idx="5">
                  <c:v>1.3724336151221071E-4</c:v>
                </c:pt>
                <c:pt idx="6">
                  <c:v>5.5289397050337509E-4</c:v>
                </c:pt>
                <c:pt idx="7">
                  <c:v>5.746823283795902E-4</c:v>
                </c:pt>
                <c:pt idx="8">
                  <c:v>1.6103952259126728E-3</c:v>
                </c:pt>
                <c:pt idx="9">
                  <c:v>2.1981359806883764E-3</c:v>
                </c:pt>
                <c:pt idx="10">
                  <c:v>3.7677491177953285E-3</c:v>
                </c:pt>
                <c:pt idx="11">
                  <c:v>3.9683753364325915E-3</c:v>
                </c:pt>
                <c:pt idx="12">
                  <c:v>8.1227344667381424E-3</c:v>
                </c:pt>
                <c:pt idx="13">
                  <c:v>1.1392628003522455E-2</c:v>
                </c:pt>
                <c:pt idx="14">
                  <c:v>1.5016150872601009E-2</c:v>
                </c:pt>
                <c:pt idx="15">
                  <c:v>1.7643644517646124E-2</c:v>
                </c:pt>
                <c:pt idx="16">
                  <c:v>2.2686813911857048E-2</c:v>
                </c:pt>
                <c:pt idx="17">
                  <c:v>2.5068227781801414E-2</c:v>
                </c:pt>
                <c:pt idx="18">
                  <c:v>2.6358825381669698E-2</c:v>
                </c:pt>
                <c:pt idx="19">
                  <c:v>3.2835856309021021E-2</c:v>
                </c:pt>
                <c:pt idx="20">
                  <c:v>3.9874660775377303E-2</c:v>
                </c:pt>
                <c:pt idx="21">
                  <c:v>4.9120197231529238E-2</c:v>
                </c:pt>
                <c:pt idx="22">
                  <c:v>5.7484423504546356E-2</c:v>
                </c:pt>
                <c:pt idx="23">
                  <c:v>5.9818052078179425E-2</c:v>
                </c:pt>
                <c:pt idx="24">
                  <c:v>6.3200646254794879E-2</c:v>
                </c:pt>
                <c:pt idx="25">
                  <c:v>6.8038256567394373E-2</c:v>
                </c:pt>
                <c:pt idx="26">
                  <c:v>7.2164314409492017E-2</c:v>
                </c:pt>
                <c:pt idx="27">
                  <c:v>8.2306195453327277E-2</c:v>
                </c:pt>
                <c:pt idx="28">
                  <c:v>0.10255307101919986</c:v>
                </c:pt>
                <c:pt idx="29">
                  <c:v>0.1072638810998781</c:v>
                </c:pt>
                <c:pt idx="30">
                  <c:v>0.11528243040314197</c:v>
                </c:pt>
                <c:pt idx="31">
                  <c:v>0.11243172275967755</c:v>
                </c:pt>
                <c:pt idx="32">
                  <c:v>0.11584562112840546</c:v>
                </c:pt>
                <c:pt idx="33">
                  <c:v>0.1181614292690943</c:v>
                </c:pt>
                <c:pt idx="34">
                  <c:v>0.12642817397755726</c:v>
                </c:pt>
                <c:pt idx="35">
                  <c:v>0.1276330376940133</c:v>
                </c:pt>
                <c:pt idx="36">
                  <c:v>0.13000511044233717</c:v>
                </c:pt>
                <c:pt idx="37">
                  <c:v>0.13756902464706958</c:v>
                </c:pt>
                <c:pt idx="38">
                  <c:v>0.14062769066867492</c:v>
                </c:pt>
                <c:pt idx="39">
                  <c:v>0.14235457704572396</c:v>
                </c:pt>
                <c:pt idx="40">
                  <c:v>0.14337627462036143</c:v>
                </c:pt>
                <c:pt idx="41">
                  <c:v>0.141478470194706</c:v>
                </c:pt>
                <c:pt idx="42">
                  <c:v>0.14805975685344344</c:v>
                </c:pt>
                <c:pt idx="43">
                  <c:v>0.14347030536428981</c:v>
                </c:pt>
                <c:pt idx="44">
                  <c:v>0.14713379195372797</c:v>
                </c:pt>
                <c:pt idx="45">
                  <c:v>0.14211750445485061</c:v>
                </c:pt>
                <c:pt idx="46">
                  <c:v>0.13566156207393967</c:v>
                </c:pt>
                <c:pt idx="47">
                  <c:v>0.12985716826327121</c:v>
                </c:pt>
                <c:pt idx="48">
                  <c:v>0.13248405557420401</c:v>
                </c:pt>
                <c:pt idx="49">
                  <c:v>0.13322327916322749</c:v>
                </c:pt>
                <c:pt idx="50">
                  <c:v>0.13516065148836209</c:v>
                </c:pt>
                <c:pt idx="51">
                  <c:v>0.13588961542003672</c:v>
                </c:pt>
                <c:pt idx="52">
                  <c:v>0.12394360684702113</c:v>
                </c:pt>
                <c:pt idx="53">
                  <c:v>0.12164429530201343</c:v>
                </c:pt>
                <c:pt idx="54">
                  <c:v>0.11844761877054664</c:v>
                </c:pt>
                <c:pt idx="55">
                  <c:v>0.11002449571325018</c:v>
                </c:pt>
                <c:pt idx="56">
                  <c:v>0.11086785958340716</c:v>
                </c:pt>
                <c:pt idx="57">
                  <c:v>0.10351186059682752</c:v>
                </c:pt>
                <c:pt idx="58">
                  <c:v>0.10362358478857442</c:v>
                </c:pt>
                <c:pt idx="59">
                  <c:v>9.5596366408975925E-2</c:v>
                </c:pt>
                <c:pt idx="60">
                  <c:v>9.2745130021437222E-2</c:v>
                </c:pt>
                <c:pt idx="61">
                  <c:v>8.3790725189738263E-2</c:v>
                </c:pt>
                <c:pt idx="62">
                  <c:v>8.3368442923349509E-2</c:v>
                </c:pt>
                <c:pt idx="63">
                  <c:v>6.2551897621257263E-2</c:v>
                </c:pt>
                <c:pt idx="64">
                  <c:v>6.4583102826609048E-2</c:v>
                </c:pt>
                <c:pt idx="65">
                  <c:v>6.3005034915147279E-2</c:v>
                </c:pt>
                <c:pt idx="66">
                  <c:v>6.3413022262181956E-2</c:v>
                </c:pt>
                <c:pt idx="67">
                  <c:v>4.5019682300660439E-2</c:v>
                </c:pt>
                <c:pt idx="68">
                  <c:v>3.4601334476460285E-2</c:v>
                </c:pt>
                <c:pt idx="69">
                  <c:v>2.7203692220109994E-2</c:v>
                </c:pt>
                <c:pt idx="70">
                  <c:v>2.7384491953372031E-2</c:v>
                </c:pt>
                <c:pt idx="71">
                  <c:v>2.7831768744055251E-2</c:v>
                </c:pt>
              </c:numCache>
            </c:numRef>
          </c:val>
          <c:smooth val="0"/>
          <c:extLst>
            <c:ext xmlns:c16="http://schemas.microsoft.com/office/drawing/2014/chart" uri="{C3380CC4-5D6E-409C-BE32-E72D297353CC}">
              <c16:uniqueId val="{00000003-066B-43FC-9C70-E8454ABCDE07}"/>
            </c:ext>
          </c:extLst>
        </c:ser>
        <c:dLbls>
          <c:showLegendKey val="0"/>
          <c:showVal val="0"/>
          <c:showCatName val="0"/>
          <c:showSerName val="0"/>
          <c:showPercent val="0"/>
          <c:showBubbleSize val="0"/>
        </c:dLbls>
        <c:smooth val="0"/>
        <c:axId val="1152267024"/>
        <c:axId val="1152260368"/>
      </c:lineChart>
      <c:catAx>
        <c:axId val="115226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2260368"/>
        <c:crosses val="autoZero"/>
        <c:auto val="1"/>
        <c:lblAlgn val="ctr"/>
        <c:lblOffset val="100"/>
        <c:tickLblSkip val="3"/>
        <c:tickMarkSkip val="3"/>
        <c:noMultiLvlLbl val="0"/>
      </c:catAx>
      <c:valAx>
        <c:axId val="1152260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2267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Femmes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'Fig 2.18'!$Z$6</c:f>
              <c:strCache>
                <c:ptCount val="1"/>
                <c:pt idx="0">
                  <c:v>Célibataires</c:v>
                </c:pt>
              </c:strCache>
            </c:strRef>
          </c:tx>
          <c:spPr>
            <a:ln w="28575" cap="rnd">
              <a:solidFill>
                <a:schemeClr val="accent6"/>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2.18'!$Z$7:$Z$78</c:f>
              <c:numCache>
                <c:formatCode>0%</c:formatCode>
                <c:ptCount val="72"/>
                <c:pt idx="0">
                  <c:v>0.99088647297134025</c:v>
                </c:pt>
                <c:pt idx="1">
                  <c:v>0.98722390167479424</c:v>
                </c:pt>
                <c:pt idx="2">
                  <c:v>0.98278649647947303</c:v>
                </c:pt>
                <c:pt idx="3">
                  <c:v>0.9721458473647373</c:v>
                </c:pt>
                <c:pt idx="4">
                  <c:v>0.95492088792026175</c:v>
                </c:pt>
                <c:pt idx="5">
                  <c:v>0.93450988328948259</c:v>
                </c:pt>
                <c:pt idx="6">
                  <c:v>0.90627004989293192</c:v>
                </c:pt>
                <c:pt idx="7">
                  <c:v>0.87947608350951378</c:v>
                </c:pt>
                <c:pt idx="8">
                  <c:v>0.84695898705244677</c:v>
                </c:pt>
                <c:pt idx="9">
                  <c:v>0.81375766642906933</c:v>
                </c:pt>
                <c:pt idx="10">
                  <c:v>0.77596656646532269</c:v>
                </c:pt>
                <c:pt idx="11">
                  <c:v>0.73393929864755925</c:v>
                </c:pt>
                <c:pt idx="12">
                  <c:v>0.6981198702276411</c:v>
                </c:pt>
                <c:pt idx="13">
                  <c:v>0.65137539870973926</c:v>
                </c:pt>
                <c:pt idx="14">
                  <c:v>0.62411281663011986</c:v>
                </c:pt>
                <c:pt idx="15">
                  <c:v>0.59336709382108188</c:v>
                </c:pt>
                <c:pt idx="16">
                  <c:v>0.57081691589987027</c:v>
                </c:pt>
                <c:pt idx="17">
                  <c:v>0.55435903012879917</c:v>
                </c:pt>
                <c:pt idx="18">
                  <c:v>0.5284169157905344</c:v>
                </c:pt>
                <c:pt idx="19">
                  <c:v>0.51003440820374712</c:v>
                </c:pt>
                <c:pt idx="20">
                  <c:v>0.49716904098310871</c:v>
                </c:pt>
                <c:pt idx="21">
                  <c:v>0.46978564400765005</c:v>
                </c:pt>
                <c:pt idx="22">
                  <c:v>0.43196194738212346</c:v>
                </c:pt>
                <c:pt idx="23">
                  <c:v>0.39699689317218162</c:v>
                </c:pt>
                <c:pt idx="24">
                  <c:v>0.38544264189091609</c:v>
                </c:pt>
                <c:pt idx="25">
                  <c:v>0.38402405342788548</c:v>
                </c:pt>
                <c:pt idx="26">
                  <c:v>0.37441282188390956</c:v>
                </c:pt>
                <c:pt idx="27">
                  <c:v>0.3641061366099807</c:v>
                </c:pt>
                <c:pt idx="28">
                  <c:v>0.34778858406212221</c:v>
                </c:pt>
                <c:pt idx="29">
                  <c:v>0.33851009105496327</c:v>
                </c:pt>
                <c:pt idx="30">
                  <c:v>0.32313365358656482</c:v>
                </c:pt>
                <c:pt idx="31">
                  <c:v>0.30653538881440967</c:v>
                </c:pt>
                <c:pt idx="32">
                  <c:v>0.29856177132473549</c:v>
                </c:pt>
                <c:pt idx="33">
                  <c:v>0.28042612647197995</c:v>
                </c:pt>
                <c:pt idx="34">
                  <c:v>0.27326934067763814</c:v>
                </c:pt>
                <c:pt idx="35">
                  <c:v>0.25852305028118633</c:v>
                </c:pt>
                <c:pt idx="36">
                  <c:v>0.24555510233462102</c:v>
                </c:pt>
                <c:pt idx="37">
                  <c:v>0.23979684108994453</c:v>
                </c:pt>
                <c:pt idx="38">
                  <c:v>0.22368495567511054</c:v>
                </c:pt>
                <c:pt idx="39">
                  <c:v>0.20450100052279568</c:v>
                </c:pt>
                <c:pt idx="40">
                  <c:v>0.1926374589611683</c:v>
                </c:pt>
                <c:pt idx="41">
                  <c:v>0.18114311380354042</c:v>
                </c:pt>
                <c:pt idx="42">
                  <c:v>0.17071756769303584</c:v>
                </c:pt>
                <c:pt idx="43">
                  <c:v>0.15730685984158543</c:v>
                </c:pt>
                <c:pt idx="44">
                  <c:v>0.14249872229707755</c:v>
                </c:pt>
                <c:pt idx="45">
                  <c:v>0.131877878458831</c:v>
                </c:pt>
                <c:pt idx="46">
                  <c:v>0.12573398670923985</c:v>
                </c:pt>
                <c:pt idx="47">
                  <c:v>0.12257583765432981</c:v>
                </c:pt>
                <c:pt idx="48">
                  <c:v>0.11890365416208964</c:v>
                </c:pt>
                <c:pt idx="49">
                  <c:v>0.10780114055814242</c:v>
                </c:pt>
                <c:pt idx="50">
                  <c:v>0.10093152742336699</c:v>
                </c:pt>
                <c:pt idx="51">
                  <c:v>9.3049854216220362E-2</c:v>
                </c:pt>
                <c:pt idx="52">
                  <c:v>8.8851998779371374E-2</c:v>
                </c:pt>
                <c:pt idx="53">
                  <c:v>8.4462065272394096E-2</c:v>
                </c:pt>
                <c:pt idx="54">
                  <c:v>8.0089831679025669E-2</c:v>
                </c:pt>
                <c:pt idx="55">
                  <c:v>7.5565421544512873E-2</c:v>
                </c:pt>
                <c:pt idx="56">
                  <c:v>7.4671749258788653E-2</c:v>
                </c:pt>
                <c:pt idx="57">
                  <c:v>7.6964231121981044E-2</c:v>
                </c:pt>
                <c:pt idx="58">
                  <c:v>6.7961310583376747E-2</c:v>
                </c:pt>
                <c:pt idx="59">
                  <c:v>7.049735018344884E-2</c:v>
                </c:pt>
                <c:pt idx="60">
                  <c:v>6.8760642459386068E-2</c:v>
                </c:pt>
                <c:pt idx="61">
                  <c:v>7.009591088650842E-2</c:v>
                </c:pt>
                <c:pt idx="62">
                  <c:v>6.7183975534134785E-2</c:v>
                </c:pt>
                <c:pt idx="63">
                  <c:v>6.6777015218415295E-2</c:v>
                </c:pt>
                <c:pt idx="64">
                  <c:v>5.7914025939902421E-2</c:v>
                </c:pt>
                <c:pt idx="65">
                  <c:v>5.90748284239015E-2</c:v>
                </c:pt>
                <c:pt idx="66">
                  <c:v>5.9663151388727936E-2</c:v>
                </c:pt>
                <c:pt idx="67">
                  <c:v>6.3092245929890919E-2</c:v>
                </c:pt>
                <c:pt idx="68">
                  <c:v>7.0774806943578045E-2</c:v>
                </c:pt>
                <c:pt idx="69">
                  <c:v>7.1419937585161089E-2</c:v>
                </c:pt>
                <c:pt idx="70">
                  <c:v>7.5141733862392063E-2</c:v>
                </c:pt>
                <c:pt idx="71">
                  <c:v>7.736401117169836E-2</c:v>
                </c:pt>
              </c:numCache>
            </c:numRef>
          </c:val>
          <c:smooth val="0"/>
          <c:extLst>
            <c:ext xmlns:c16="http://schemas.microsoft.com/office/drawing/2014/chart" uri="{C3380CC4-5D6E-409C-BE32-E72D297353CC}">
              <c16:uniqueId val="{00000000-FF7F-4F6B-AFE3-E747881E5E59}"/>
            </c:ext>
          </c:extLst>
        </c:ser>
        <c:ser>
          <c:idx val="1"/>
          <c:order val="1"/>
          <c:tx>
            <c:strRef>
              <c:f>'Fig 2.18'!$AA$6</c:f>
              <c:strCache>
                <c:ptCount val="1"/>
                <c:pt idx="0">
                  <c:v>Mariées</c:v>
                </c:pt>
              </c:strCache>
            </c:strRef>
          </c:tx>
          <c:spPr>
            <a:ln w="28575" cap="rnd">
              <a:solidFill>
                <a:schemeClr val="accent2"/>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2.18'!$AA$7:$AA$78</c:f>
              <c:numCache>
                <c:formatCode>0%</c:formatCode>
                <c:ptCount val="72"/>
                <c:pt idx="0">
                  <c:v>8.2307773868144814E-3</c:v>
                </c:pt>
                <c:pt idx="1">
                  <c:v>1.1837075938225566E-2</c:v>
                </c:pt>
                <c:pt idx="2">
                  <c:v>1.6217745971767655E-2</c:v>
                </c:pt>
                <c:pt idx="3">
                  <c:v>2.6641839335472709E-2</c:v>
                </c:pt>
                <c:pt idx="4">
                  <c:v>4.2685554895949385E-2</c:v>
                </c:pt>
                <c:pt idx="5">
                  <c:v>6.2662079201241311E-2</c:v>
                </c:pt>
                <c:pt idx="6">
                  <c:v>9.0405559420776355E-2</c:v>
                </c:pt>
                <c:pt idx="7">
                  <c:v>0.11513664992952784</c:v>
                </c:pt>
                <c:pt idx="8">
                  <c:v>0.14317307084753864</c:v>
                </c:pt>
                <c:pt idx="9">
                  <c:v>0.17487421703859782</c:v>
                </c:pt>
                <c:pt idx="10">
                  <c:v>0.20956542052476068</c:v>
                </c:pt>
                <c:pt idx="11">
                  <c:v>0.24788423766418841</c:v>
                </c:pt>
                <c:pt idx="12">
                  <c:v>0.28143828578855346</c:v>
                </c:pt>
                <c:pt idx="13">
                  <c:v>0.3238674245149531</c:v>
                </c:pt>
                <c:pt idx="14">
                  <c:v>0.34665685735305674</c:v>
                </c:pt>
                <c:pt idx="15">
                  <c:v>0.37238722842620586</c:v>
                </c:pt>
                <c:pt idx="16">
                  <c:v>0.38647476294590138</c:v>
                </c:pt>
                <c:pt idx="17">
                  <c:v>0.4007432905263556</c:v>
                </c:pt>
                <c:pt idx="18">
                  <c:v>0.41921908664712065</c:v>
                </c:pt>
                <c:pt idx="19">
                  <c:v>0.42998054795572799</c:v>
                </c:pt>
                <c:pt idx="20">
                  <c:v>0.43493968044017645</c:v>
                </c:pt>
                <c:pt idx="21">
                  <c:v>0.45230109333716573</c:v>
                </c:pt>
                <c:pt idx="22">
                  <c:v>0.47671317698548399</c:v>
                </c:pt>
                <c:pt idx="23">
                  <c:v>0.50090995961604023</c:v>
                </c:pt>
                <c:pt idx="24">
                  <c:v>0.50663842487844801</c:v>
                </c:pt>
                <c:pt idx="25">
                  <c:v>0.50283730556111894</c:v>
                </c:pt>
                <c:pt idx="26">
                  <c:v>0.50291460949508082</c:v>
                </c:pt>
                <c:pt idx="27">
                  <c:v>0.50414202268201413</c:v>
                </c:pt>
                <c:pt idx="28">
                  <c:v>0.51171761835785623</c:v>
                </c:pt>
                <c:pt idx="29">
                  <c:v>0.51509662736507433</c:v>
                </c:pt>
                <c:pt idx="30">
                  <c:v>0.52395685580462548</c:v>
                </c:pt>
                <c:pt idx="31">
                  <c:v>0.51848117765156398</c:v>
                </c:pt>
                <c:pt idx="32">
                  <c:v>0.5204438038562037</c:v>
                </c:pt>
                <c:pt idx="33">
                  <c:v>0.53326518404771051</c:v>
                </c:pt>
                <c:pt idx="34">
                  <c:v>0.53756530896032184</c:v>
                </c:pt>
                <c:pt idx="35">
                  <c:v>0.54227415447318017</c:v>
                </c:pt>
                <c:pt idx="36">
                  <c:v>0.54802845258012378</c:v>
                </c:pt>
                <c:pt idx="37">
                  <c:v>0.54554497226911025</c:v>
                </c:pt>
                <c:pt idx="38">
                  <c:v>0.54999673280913075</c:v>
                </c:pt>
                <c:pt idx="39">
                  <c:v>0.55776892430278879</c:v>
                </c:pt>
                <c:pt idx="40">
                  <c:v>0.56852273725909053</c:v>
                </c:pt>
                <c:pt idx="41">
                  <c:v>0.57340092494577399</c:v>
                </c:pt>
                <c:pt idx="42">
                  <c:v>0.57730378247646563</c:v>
                </c:pt>
                <c:pt idx="43">
                  <c:v>0.57705445326585192</c:v>
                </c:pt>
                <c:pt idx="44">
                  <c:v>0.58221902151187099</c:v>
                </c:pt>
                <c:pt idx="45">
                  <c:v>0.5847319991013592</c:v>
                </c:pt>
                <c:pt idx="46">
                  <c:v>0.58351766520301662</c:v>
                </c:pt>
                <c:pt idx="47">
                  <c:v>0.58166564295951362</c:v>
                </c:pt>
                <c:pt idx="48">
                  <c:v>0.57671650351417825</c:v>
                </c:pt>
                <c:pt idx="49">
                  <c:v>0.57473236064954958</c:v>
                </c:pt>
                <c:pt idx="50">
                  <c:v>0.57038083686783481</c:v>
                </c:pt>
                <c:pt idx="51">
                  <c:v>0.57114392311823836</c:v>
                </c:pt>
                <c:pt idx="52">
                  <c:v>0.56124992371071103</c:v>
                </c:pt>
                <c:pt idx="53">
                  <c:v>0.56026863574506136</c:v>
                </c:pt>
                <c:pt idx="54">
                  <c:v>0.55348816107193088</c:v>
                </c:pt>
                <c:pt idx="55">
                  <c:v>0.54240228540363655</c:v>
                </c:pt>
                <c:pt idx="56">
                  <c:v>0.52345051531836795</c:v>
                </c:pt>
                <c:pt idx="57">
                  <c:v>0.5097574645877917</c:v>
                </c:pt>
                <c:pt idx="58">
                  <c:v>0.50189062482433489</c:v>
                </c:pt>
                <c:pt idx="59">
                  <c:v>0.48613126783530369</c:v>
                </c:pt>
                <c:pt idx="60">
                  <c:v>0.47140227345943209</c:v>
                </c:pt>
                <c:pt idx="61">
                  <c:v>0.43743104736823374</c:v>
                </c:pt>
                <c:pt idx="62">
                  <c:v>0.41202088384627733</c:v>
                </c:pt>
                <c:pt idx="63">
                  <c:v>0.38036353391236977</c:v>
                </c:pt>
                <c:pt idx="64">
                  <c:v>0.35592844102364307</c:v>
                </c:pt>
                <c:pt idx="65">
                  <c:v>0.33249277209706174</c:v>
                </c:pt>
                <c:pt idx="66">
                  <c:v>0.31149804921389113</c:v>
                </c:pt>
                <c:pt idx="67">
                  <c:v>0.27839200446391094</c:v>
                </c:pt>
                <c:pt idx="68">
                  <c:v>0.25210264793822196</c:v>
                </c:pt>
                <c:pt idx="69">
                  <c:v>0.22301766955298669</c:v>
                </c:pt>
                <c:pt idx="70">
                  <c:v>0.19373636590123292</c:v>
                </c:pt>
                <c:pt idx="71">
                  <c:v>0.16259475994148159</c:v>
                </c:pt>
              </c:numCache>
            </c:numRef>
          </c:val>
          <c:smooth val="0"/>
          <c:extLst>
            <c:ext xmlns:c16="http://schemas.microsoft.com/office/drawing/2014/chart" uri="{C3380CC4-5D6E-409C-BE32-E72D297353CC}">
              <c16:uniqueId val="{00000001-FF7F-4F6B-AFE3-E747881E5E59}"/>
            </c:ext>
          </c:extLst>
        </c:ser>
        <c:ser>
          <c:idx val="2"/>
          <c:order val="2"/>
          <c:tx>
            <c:strRef>
              <c:f>'Fig 2.18'!$AB$6</c:f>
              <c:strCache>
                <c:ptCount val="1"/>
                <c:pt idx="0">
                  <c:v>Veuves</c:v>
                </c:pt>
              </c:strCache>
            </c:strRef>
          </c:tx>
          <c:spPr>
            <a:ln w="28575" cap="rnd">
              <a:solidFill>
                <a:schemeClr val="tx1"/>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2.18'!$AB$7:$AB$78</c:f>
              <c:numCache>
                <c:formatCode>0%</c:formatCode>
                <c:ptCount val="72"/>
                <c:pt idx="0">
                  <c:v>5.1781403571930531E-5</c:v>
                </c:pt>
                <c:pt idx="1">
                  <c:v>1.1032900108122421E-4</c:v>
                </c:pt>
                <c:pt idx="2">
                  <c:v>2.8300477701581942E-4</c:v>
                </c:pt>
                <c:pt idx="3">
                  <c:v>2.2714366837024418E-4</c:v>
                </c:pt>
                <c:pt idx="4">
                  <c:v>2.1956753328074557E-4</c:v>
                </c:pt>
                <c:pt idx="5">
                  <c:v>2.4826283478378194E-4</c:v>
                </c:pt>
                <c:pt idx="6">
                  <c:v>2.382299514606474E-4</c:v>
                </c:pt>
                <c:pt idx="7">
                  <c:v>2.6977625088090204E-4</c:v>
                </c:pt>
                <c:pt idx="8">
                  <c:v>1.5659039523965198E-4</c:v>
                </c:pt>
                <c:pt idx="9">
                  <c:v>1.3315892125608027E-4</c:v>
                </c:pt>
                <c:pt idx="10">
                  <c:v>1.20652344121022E-4</c:v>
                </c:pt>
                <c:pt idx="11">
                  <c:v>3.6936930191697675E-4</c:v>
                </c:pt>
                <c:pt idx="12">
                  <c:v>4.6837718341012923E-4</c:v>
                </c:pt>
                <c:pt idx="13">
                  <c:v>1.033647504616639E-3</c:v>
                </c:pt>
                <c:pt idx="14">
                  <c:v>8.2617277248820862E-4</c:v>
                </c:pt>
                <c:pt idx="15">
                  <c:v>1.1068884499817468E-3</c:v>
                </c:pt>
                <c:pt idx="16">
                  <c:v>1.0990424300529645E-3</c:v>
                </c:pt>
                <c:pt idx="17">
                  <c:v>1.3641177916895201E-3</c:v>
                </c:pt>
                <c:pt idx="18">
                  <c:v>2.6439919960460083E-3</c:v>
                </c:pt>
                <c:pt idx="19">
                  <c:v>3.4475980904915427E-3</c:v>
                </c:pt>
                <c:pt idx="20">
                  <c:v>3.6306458905542472E-3</c:v>
                </c:pt>
                <c:pt idx="21">
                  <c:v>4.1920470499795482E-3</c:v>
                </c:pt>
                <c:pt idx="22">
                  <c:v>6.0160851117725287E-3</c:v>
                </c:pt>
                <c:pt idx="23">
                  <c:v>6.638623584040413E-3</c:v>
                </c:pt>
                <c:pt idx="24">
                  <c:v>1.049679872911953E-2</c:v>
                </c:pt>
                <c:pt idx="25">
                  <c:v>8.9631657159529518E-3</c:v>
                </c:pt>
                <c:pt idx="26">
                  <c:v>1.0687301126758537E-2</c:v>
                </c:pt>
                <c:pt idx="27">
                  <c:v>1.0529789335466026E-2</c:v>
                </c:pt>
                <c:pt idx="28">
                  <c:v>1.2742460710746141E-2</c:v>
                </c:pt>
                <c:pt idx="29">
                  <c:v>1.1389861425128442E-2</c:v>
                </c:pt>
                <c:pt idx="30">
                  <c:v>1.3183662799916009E-2</c:v>
                </c:pt>
                <c:pt idx="31">
                  <c:v>1.5486091823054835E-2</c:v>
                </c:pt>
                <c:pt idx="32">
                  <c:v>1.8600147669344463E-2</c:v>
                </c:pt>
                <c:pt idx="33">
                  <c:v>2.1757180226588936E-2</c:v>
                </c:pt>
                <c:pt idx="34">
                  <c:v>2.7583894731631364E-2</c:v>
                </c:pt>
                <c:pt idx="35">
                  <c:v>2.8381014019958545E-2</c:v>
                </c:pt>
                <c:pt idx="36">
                  <c:v>3.273224603934588E-2</c:v>
                </c:pt>
                <c:pt idx="37">
                  <c:v>3.5223397292362811E-2</c:v>
                </c:pt>
                <c:pt idx="38">
                  <c:v>4.31987976737601E-2</c:v>
                </c:pt>
                <c:pt idx="39">
                  <c:v>4.8734924555172976E-2</c:v>
                </c:pt>
                <c:pt idx="40">
                  <c:v>5.8721864317792097E-2</c:v>
                </c:pt>
                <c:pt idx="41">
                  <c:v>6.5484264862217381E-2</c:v>
                </c:pt>
                <c:pt idx="42">
                  <c:v>7.301132953945863E-2</c:v>
                </c:pt>
                <c:pt idx="43">
                  <c:v>8.1082020550326053E-2</c:v>
                </c:pt>
                <c:pt idx="44">
                  <c:v>8.7706174789759797E-2</c:v>
                </c:pt>
                <c:pt idx="45">
                  <c:v>0.1006945744561351</c:v>
                </c:pt>
                <c:pt idx="46">
                  <c:v>0.10640625958014781</c:v>
                </c:pt>
                <c:pt idx="47">
                  <c:v>0.11832150118321501</c:v>
                </c:pt>
                <c:pt idx="48">
                  <c:v>0.12596603447102625</c:v>
                </c:pt>
                <c:pt idx="49">
                  <c:v>0.1409427881318881</c:v>
                </c:pt>
                <c:pt idx="50">
                  <c:v>0.14836013131794704</c:v>
                </c:pt>
                <c:pt idx="51">
                  <c:v>0.16142196731374203</c:v>
                </c:pt>
                <c:pt idx="52">
                  <c:v>0.17544095209032651</c:v>
                </c:pt>
                <c:pt idx="53">
                  <c:v>0.18464285889745366</c:v>
                </c:pt>
                <c:pt idx="54">
                  <c:v>0.20578864854237766</c:v>
                </c:pt>
                <c:pt idx="55">
                  <c:v>0.22261099903797724</c:v>
                </c:pt>
                <c:pt idx="56">
                  <c:v>0.24980940279542566</c:v>
                </c:pt>
                <c:pt idx="57">
                  <c:v>0.26737855031954694</c:v>
                </c:pt>
                <c:pt idx="58">
                  <c:v>0.29763568840104482</c:v>
                </c:pt>
                <c:pt idx="59">
                  <c:v>0.32433754586220953</c:v>
                </c:pt>
                <c:pt idx="60">
                  <c:v>0.34942243085277741</c:v>
                </c:pt>
                <c:pt idx="61">
                  <c:v>0.39259849104950356</c:v>
                </c:pt>
                <c:pt idx="62">
                  <c:v>0.43162061012596203</c:v>
                </c:pt>
                <c:pt idx="63">
                  <c:v>0.4736726257819413</c:v>
                </c:pt>
                <c:pt idx="64">
                  <c:v>0.51156785554110928</c:v>
                </c:pt>
                <c:pt idx="65">
                  <c:v>0.5404670195176472</c:v>
                </c:pt>
                <c:pt idx="66">
                  <c:v>0.5648974388689304</c:v>
                </c:pt>
                <c:pt idx="67">
                  <c:v>0.59286070523867607</c:v>
                </c:pt>
                <c:pt idx="68">
                  <c:v>0.62995547333777879</c:v>
                </c:pt>
                <c:pt idx="69">
                  <c:v>0.65761395103511933</c:v>
                </c:pt>
                <c:pt idx="70">
                  <c:v>0.6899233756053692</c:v>
                </c:pt>
                <c:pt idx="71">
                  <c:v>0.71697699162122619</c:v>
                </c:pt>
              </c:numCache>
            </c:numRef>
          </c:val>
          <c:smooth val="0"/>
          <c:extLst>
            <c:ext xmlns:c16="http://schemas.microsoft.com/office/drawing/2014/chart" uri="{C3380CC4-5D6E-409C-BE32-E72D297353CC}">
              <c16:uniqueId val="{00000002-FF7F-4F6B-AFE3-E747881E5E59}"/>
            </c:ext>
          </c:extLst>
        </c:ser>
        <c:ser>
          <c:idx val="3"/>
          <c:order val="3"/>
          <c:tx>
            <c:strRef>
              <c:f>'Fig 2.18'!$AC$6</c:f>
              <c:strCache>
                <c:ptCount val="1"/>
                <c:pt idx="0">
                  <c:v>Divorcées</c:v>
                </c:pt>
              </c:strCache>
            </c:strRef>
          </c:tx>
          <c:spPr>
            <a:ln w="28575" cap="rnd">
              <a:solidFill>
                <a:schemeClr val="accent4"/>
              </a:solidFill>
              <a:round/>
            </a:ln>
            <a:effectLst/>
          </c:spPr>
          <c:marker>
            <c:symbol val="none"/>
          </c:marker>
          <c:cat>
            <c:numRef>
              <c:f>'Fig 2.18'!$C$7:$C$78</c:f>
              <c:numCache>
                <c:formatCode>General</c:formatCode>
                <c:ptCount val="7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numCache>
            </c:numRef>
          </c:cat>
          <c:val>
            <c:numRef>
              <c:f>'Fig 2.18'!$AC$7:$AC$78</c:f>
              <c:numCache>
                <c:formatCode>0%</c:formatCode>
                <c:ptCount val="72"/>
                <c:pt idx="0">
                  <c:v>8.309682382733614E-4</c:v>
                </c:pt>
                <c:pt idx="1">
                  <c:v>8.2869338589897296E-4</c:v>
                </c:pt>
                <c:pt idx="2">
                  <c:v>7.1275277174354524E-4</c:v>
                </c:pt>
                <c:pt idx="3">
                  <c:v>9.8516963141977989E-4</c:v>
                </c:pt>
                <c:pt idx="4">
                  <c:v>2.1739896505081225E-3</c:v>
                </c:pt>
                <c:pt idx="5">
                  <c:v>2.579774674492343E-3</c:v>
                </c:pt>
                <c:pt idx="6">
                  <c:v>3.086160734831114E-3</c:v>
                </c:pt>
                <c:pt idx="7">
                  <c:v>5.1174903100775198E-3</c:v>
                </c:pt>
                <c:pt idx="8">
                  <c:v>9.7113517047749086E-3</c:v>
                </c:pt>
                <c:pt idx="9">
                  <c:v>1.1234957611076733E-2</c:v>
                </c:pt>
                <c:pt idx="10">
                  <c:v>1.4347360665795573E-2</c:v>
                </c:pt>
                <c:pt idx="11">
                  <c:v>1.7807094386335331E-2</c:v>
                </c:pt>
                <c:pt idx="12">
                  <c:v>1.9973466800395301E-2</c:v>
                </c:pt>
                <c:pt idx="13">
                  <c:v>2.3723529270690939E-2</c:v>
                </c:pt>
                <c:pt idx="14">
                  <c:v>2.8404153244335241E-2</c:v>
                </c:pt>
                <c:pt idx="15">
                  <c:v>3.3138789302730481E-2</c:v>
                </c:pt>
                <c:pt idx="16">
                  <c:v>4.1609278724175427E-2</c:v>
                </c:pt>
                <c:pt idx="17">
                  <c:v>4.3533561553155672E-2</c:v>
                </c:pt>
                <c:pt idx="18">
                  <c:v>4.9720005566298936E-2</c:v>
                </c:pt>
                <c:pt idx="19">
                  <c:v>5.6537445750033326E-2</c:v>
                </c:pt>
                <c:pt idx="20">
                  <c:v>6.4260632686160585E-2</c:v>
                </c:pt>
                <c:pt idx="21">
                  <c:v>7.3721215605204685E-2</c:v>
                </c:pt>
                <c:pt idx="22">
                  <c:v>8.5308790520620043E-2</c:v>
                </c:pt>
                <c:pt idx="23">
                  <c:v>9.5454523627737681E-2</c:v>
                </c:pt>
                <c:pt idx="24">
                  <c:v>9.7422134501516391E-2</c:v>
                </c:pt>
                <c:pt idx="25">
                  <c:v>0.10417547529504269</c:v>
                </c:pt>
                <c:pt idx="26">
                  <c:v>0.11198526749425111</c:v>
                </c:pt>
                <c:pt idx="27">
                  <c:v>0.12122205137253914</c:v>
                </c:pt>
                <c:pt idx="28">
                  <c:v>0.12775133686927542</c:v>
                </c:pt>
                <c:pt idx="29">
                  <c:v>0.13500342015483394</c:v>
                </c:pt>
                <c:pt idx="30">
                  <c:v>0.13972582780889367</c:v>
                </c:pt>
                <c:pt idx="31">
                  <c:v>0.15949734171097149</c:v>
                </c:pt>
                <c:pt idx="32">
                  <c:v>0.16239427714971638</c:v>
                </c:pt>
                <c:pt idx="33">
                  <c:v>0.1645515092537207</c:v>
                </c:pt>
                <c:pt idx="34">
                  <c:v>0.16158145563040865</c:v>
                </c:pt>
                <c:pt idx="35">
                  <c:v>0.17082178122567498</c:v>
                </c:pt>
                <c:pt idx="36">
                  <c:v>0.17368419904590934</c:v>
                </c:pt>
                <c:pt idx="37">
                  <c:v>0.17943478934858245</c:v>
                </c:pt>
                <c:pt idx="38">
                  <c:v>0.18311951384199865</c:v>
                </c:pt>
                <c:pt idx="39">
                  <c:v>0.18899515061924249</c:v>
                </c:pt>
                <c:pt idx="40">
                  <c:v>0.18011793946194909</c:v>
                </c:pt>
                <c:pt idx="41">
                  <c:v>0.17997169638846819</c:v>
                </c:pt>
                <c:pt idx="42">
                  <c:v>0.17896732029103987</c:v>
                </c:pt>
                <c:pt idx="43">
                  <c:v>0.18455666634223661</c:v>
                </c:pt>
                <c:pt idx="44">
                  <c:v>0.18757608140129164</c:v>
                </c:pt>
                <c:pt idx="45">
                  <c:v>0.18269554798367468</c:v>
                </c:pt>
                <c:pt idx="46">
                  <c:v>0.18434208850759573</c:v>
                </c:pt>
                <c:pt idx="47">
                  <c:v>0.17743701820294161</c:v>
                </c:pt>
                <c:pt idx="48">
                  <c:v>0.17841380785270586</c:v>
                </c:pt>
                <c:pt idx="49">
                  <c:v>0.17652371066041997</c:v>
                </c:pt>
                <c:pt idx="50">
                  <c:v>0.18032750439085121</c:v>
                </c:pt>
                <c:pt idx="51">
                  <c:v>0.17438425535179927</c:v>
                </c:pt>
                <c:pt idx="52">
                  <c:v>0.1744571254195911</c:v>
                </c:pt>
                <c:pt idx="53">
                  <c:v>0.17062644008509092</c:v>
                </c:pt>
                <c:pt idx="54">
                  <c:v>0.16063335870666579</c:v>
                </c:pt>
                <c:pt idx="55">
                  <c:v>0.15942129401387339</c:v>
                </c:pt>
                <c:pt idx="56">
                  <c:v>0.15206833262741776</c:v>
                </c:pt>
                <c:pt idx="57">
                  <c:v>0.14589975397068028</c:v>
                </c:pt>
                <c:pt idx="58">
                  <c:v>0.13251237619124354</c:v>
                </c:pt>
                <c:pt idx="59">
                  <c:v>0.11903383611903791</c:v>
                </c:pt>
                <c:pt idx="60">
                  <c:v>0.11041465322840444</c:v>
                </c:pt>
                <c:pt idx="61">
                  <c:v>9.9874550695754294E-2</c:v>
                </c:pt>
                <c:pt idx="62">
                  <c:v>8.9174530493625864E-2</c:v>
                </c:pt>
                <c:pt idx="63">
                  <c:v>7.9186825087273677E-2</c:v>
                </c:pt>
                <c:pt idx="64">
                  <c:v>7.458967749534523E-2</c:v>
                </c:pt>
                <c:pt idx="65">
                  <c:v>6.7965379961389599E-2</c:v>
                </c:pt>
                <c:pt idx="66">
                  <c:v>6.3941360528450578E-2</c:v>
                </c:pt>
                <c:pt idx="67">
                  <c:v>6.5655044367522092E-2</c:v>
                </c:pt>
                <c:pt idx="68">
                  <c:v>4.7167071780421177E-2</c:v>
                </c:pt>
                <c:pt idx="69">
                  <c:v>4.7948441826732892E-2</c:v>
                </c:pt>
                <c:pt idx="70">
                  <c:v>4.1198524631005838E-2</c:v>
                </c:pt>
                <c:pt idx="71">
                  <c:v>4.306423726559383E-2</c:v>
                </c:pt>
              </c:numCache>
            </c:numRef>
          </c:val>
          <c:smooth val="0"/>
          <c:extLst>
            <c:ext xmlns:c16="http://schemas.microsoft.com/office/drawing/2014/chart" uri="{C3380CC4-5D6E-409C-BE32-E72D297353CC}">
              <c16:uniqueId val="{00000003-FF7F-4F6B-AFE3-E747881E5E59}"/>
            </c:ext>
          </c:extLst>
        </c:ser>
        <c:dLbls>
          <c:showLegendKey val="0"/>
          <c:showVal val="0"/>
          <c:showCatName val="0"/>
          <c:showSerName val="0"/>
          <c:showPercent val="0"/>
          <c:showBubbleSize val="0"/>
        </c:dLbls>
        <c:smooth val="0"/>
        <c:axId val="1152267024"/>
        <c:axId val="1152260368"/>
      </c:lineChart>
      <c:catAx>
        <c:axId val="115226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2260368"/>
        <c:crosses val="autoZero"/>
        <c:auto val="1"/>
        <c:lblAlgn val="ctr"/>
        <c:lblOffset val="100"/>
        <c:tickLblSkip val="3"/>
        <c:noMultiLvlLbl val="0"/>
      </c:catAx>
      <c:valAx>
        <c:axId val="1152260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2267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2.19'!$B$5</c:f>
              <c:strCache>
                <c:ptCount val="1"/>
                <c:pt idx="0">
                  <c:v>Part des veufs dans la population totale</c:v>
                </c:pt>
              </c:strCache>
            </c:strRef>
          </c:tx>
          <c:spPr>
            <a:ln w="28575" cap="rnd">
              <a:solidFill>
                <a:schemeClr val="accent1"/>
              </a:solidFill>
              <a:round/>
            </a:ln>
            <a:effectLst/>
          </c:spPr>
          <c:marker>
            <c:symbol val="none"/>
          </c:marker>
          <c:dLbls>
            <c:delete val="1"/>
          </c:dLbls>
          <c:cat>
            <c:numRef>
              <c:f>'Fig 2.19'!$C$4:$S$4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'Fig 2.19'!$C$5:$S$5</c:f>
              <c:numCache>
                <c:formatCode>0.0%</c:formatCode>
                <c:ptCount val="17"/>
                <c:pt idx="0">
                  <c:v>7.8247230089616773E-2</c:v>
                </c:pt>
                <c:pt idx="1">
                  <c:v>7.7707633842133667E-2</c:v>
                </c:pt>
                <c:pt idx="2">
                  <c:v>7.7206142778716805E-2</c:v>
                </c:pt>
                <c:pt idx="3">
                  <c:v>7.644492863998352E-2</c:v>
                </c:pt>
                <c:pt idx="4">
                  <c:v>7.5927394061062234E-2</c:v>
                </c:pt>
                <c:pt idx="5">
                  <c:v>7.5521173528969907E-2</c:v>
                </c:pt>
                <c:pt idx="6">
                  <c:v>7.5164832127821005E-2</c:v>
                </c:pt>
                <c:pt idx="7">
                  <c:v>7.5471335445699075E-2</c:v>
                </c:pt>
                <c:pt idx="8">
                  <c:v>7.5547488262417417E-2</c:v>
                </c:pt>
                <c:pt idx="9">
                  <c:v>7.5831682353288354E-2</c:v>
                </c:pt>
                <c:pt idx="10">
                  <c:v>7.5077119023043315E-2</c:v>
                </c:pt>
                <c:pt idx="11">
                  <c:v>7.5102149771374541E-2</c:v>
                </c:pt>
                <c:pt idx="12">
                  <c:v>7.4056168202489212E-2</c:v>
                </c:pt>
                <c:pt idx="13">
                  <c:v>7.2718919850115096E-2</c:v>
                </c:pt>
                <c:pt idx="14">
                  <c:v>7.0156703036291651E-2</c:v>
                </c:pt>
                <c:pt idx="15">
                  <c:v>6.8566924111190836E-2</c:v>
                </c:pt>
                <c:pt idx="16">
                  <c:v>6.6977145186090034E-2</c:v>
                </c:pt>
              </c:numCache>
            </c:numRef>
          </c:val>
          <c:smooth val="0"/>
          <c:extLst>
            <c:ext xmlns:c16="http://schemas.microsoft.com/office/drawing/2014/chart" uri="{C3380CC4-5D6E-409C-BE32-E72D297353CC}">
              <c16:uniqueId val="{00000000-769A-4795-AB00-1131AB3046E8}"/>
            </c:ext>
          </c:extLst>
        </c:ser>
        <c:dLbls>
          <c:dLblPos val="ctr"/>
          <c:showLegendKey val="0"/>
          <c:showVal val="1"/>
          <c:showCatName val="0"/>
          <c:showSerName val="0"/>
          <c:showPercent val="0"/>
          <c:showBubbleSize val="0"/>
        </c:dLbls>
        <c:smooth val="0"/>
        <c:axId val="1727862832"/>
        <c:axId val="1727865328"/>
      </c:lineChart>
      <c:catAx>
        <c:axId val="172786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727865328"/>
        <c:crosses val="autoZero"/>
        <c:auto val="1"/>
        <c:lblAlgn val="ctr"/>
        <c:lblOffset val="100"/>
        <c:noMultiLvlLbl val="0"/>
      </c:catAx>
      <c:valAx>
        <c:axId val="1727865328"/>
        <c:scaling>
          <c:orientation val="minMax"/>
          <c:min val="6.5000000000000016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crossAx val="1727862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2.20'!$D$4</c:f>
              <c:strCache>
                <c:ptCount val="1"/>
                <c:pt idx="0">
                  <c:v>France métropolitaine</c:v>
                </c:pt>
              </c:strCache>
            </c:strRef>
          </c:tx>
          <c:spPr>
            <a:ln w="19050" cap="rnd">
              <a:solidFill>
                <a:schemeClr val="accent1"/>
              </a:solidFill>
              <a:round/>
            </a:ln>
            <a:effectLst/>
          </c:spPr>
          <c:marker>
            <c:symbol val="none"/>
          </c:marker>
          <c:cat>
            <c:strRef>
              <c:f>'Fig 2.20'!$B$5:$B$128</c:f>
              <c:strCache>
                <c:ptCount val="124"/>
                <c:pt idx="0">
                  <c:v>1901</c:v>
                </c:pt>
                <c:pt idx="1">
                  <c:v>1902</c:v>
                </c:pt>
                <c:pt idx="2">
                  <c:v>1903</c:v>
                </c:pt>
                <c:pt idx="3">
                  <c:v>1904</c:v>
                </c:pt>
                <c:pt idx="4">
                  <c:v>1905</c:v>
                </c:pt>
                <c:pt idx="5">
                  <c:v>1906</c:v>
                </c:pt>
                <c:pt idx="6">
                  <c:v>1907</c:v>
                </c:pt>
                <c:pt idx="7">
                  <c:v>1908</c:v>
                </c:pt>
                <c:pt idx="8">
                  <c:v>1909</c:v>
                </c:pt>
                <c:pt idx="9">
                  <c:v>1910</c:v>
                </c:pt>
                <c:pt idx="10">
                  <c:v>1911</c:v>
                </c:pt>
                <c:pt idx="11">
                  <c:v>1912</c:v>
                </c:pt>
                <c:pt idx="12">
                  <c:v>1913</c:v>
                </c:pt>
                <c:pt idx="13">
                  <c:v>1914</c:v>
                </c:pt>
                <c:pt idx="14">
                  <c:v>1915</c:v>
                </c:pt>
                <c:pt idx="15">
                  <c:v>1916</c:v>
                </c:pt>
                <c:pt idx="16">
                  <c:v>1917</c:v>
                </c:pt>
                <c:pt idx="17">
                  <c:v>1918</c:v>
                </c:pt>
                <c:pt idx="18">
                  <c:v>1919</c:v>
                </c:pt>
                <c:pt idx="19">
                  <c:v>1920</c:v>
                </c:pt>
                <c:pt idx="20">
                  <c:v>1921</c:v>
                </c:pt>
                <c:pt idx="21">
                  <c:v>1922</c:v>
                </c:pt>
                <c:pt idx="22">
                  <c:v>1923</c:v>
                </c:pt>
                <c:pt idx="23">
                  <c:v>1924</c:v>
                </c:pt>
                <c:pt idx="24">
                  <c:v>1925</c:v>
                </c:pt>
                <c:pt idx="25">
                  <c:v>1926</c:v>
                </c:pt>
                <c:pt idx="26">
                  <c:v>1927</c:v>
                </c:pt>
                <c:pt idx="27">
                  <c:v>1928</c:v>
                </c:pt>
                <c:pt idx="28">
                  <c:v>1929</c:v>
                </c:pt>
                <c:pt idx="29">
                  <c:v>1930</c:v>
                </c:pt>
                <c:pt idx="30">
                  <c:v>1931</c:v>
                </c:pt>
                <c:pt idx="31">
                  <c:v>1932</c:v>
                </c:pt>
                <c:pt idx="32">
                  <c:v>1933</c:v>
                </c:pt>
                <c:pt idx="33">
                  <c:v>1934</c:v>
                </c:pt>
                <c:pt idx="34">
                  <c:v>1935</c:v>
                </c:pt>
                <c:pt idx="35">
                  <c:v>1936</c:v>
                </c:pt>
                <c:pt idx="36">
                  <c:v>1937</c:v>
                </c:pt>
                <c:pt idx="37">
                  <c:v>1938</c:v>
                </c:pt>
                <c:pt idx="38">
                  <c:v>1939</c:v>
                </c:pt>
                <c:pt idx="39">
                  <c:v>1940</c:v>
                </c:pt>
                <c:pt idx="40">
                  <c:v>1941</c:v>
                </c:pt>
                <c:pt idx="41">
                  <c:v>1942</c:v>
                </c:pt>
                <c:pt idx="42">
                  <c:v>1943</c:v>
                </c:pt>
                <c:pt idx="43">
                  <c:v>1944</c:v>
                </c:pt>
                <c:pt idx="44">
                  <c:v>1945</c:v>
                </c:pt>
                <c:pt idx="45">
                  <c:v>1946</c:v>
                </c:pt>
                <c:pt idx="46">
                  <c:v>1947</c:v>
                </c:pt>
                <c:pt idx="47">
                  <c:v>1948</c:v>
                </c:pt>
                <c:pt idx="48">
                  <c:v>1949</c:v>
                </c:pt>
                <c:pt idx="49">
                  <c:v>1950</c:v>
                </c:pt>
                <c:pt idx="50">
                  <c:v>1951</c:v>
                </c:pt>
                <c:pt idx="51">
                  <c:v>1952</c:v>
                </c:pt>
                <c:pt idx="52">
                  <c:v>1953</c:v>
                </c:pt>
                <c:pt idx="53">
                  <c:v>1954</c:v>
                </c:pt>
                <c:pt idx="54">
                  <c:v>1955</c:v>
                </c:pt>
                <c:pt idx="55">
                  <c:v>1956</c:v>
                </c:pt>
                <c:pt idx="56">
                  <c:v>1957</c:v>
                </c:pt>
                <c:pt idx="57">
                  <c:v>1958</c:v>
                </c:pt>
                <c:pt idx="58">
                  <c:v>1959</c:v>
                </c:pt>
                <c:pt idx="59">
                  <c:v>1960</c:v>
                </c:pt>
                <c:pt idx="60">
                  <c:v>1961</c:v>
                </c:pt>
                <c:pt idx="61">
                  <c:v>1962</c:v>
                </c:pt>
                <c:pt idx="62">
                  <c:v>1963</c:v>
                </c:pt>
                <c:pt idx="63">
                  <c:v>1964</c:v>
                </c:pt>
                <c:pt idx="64">
                  <c:v>1965</c:v>
                </c:pt>
                <c:pt idx="65">
                  <c:v>1966</c:v>
                </c:pt>
                <c:pt idx="66">
                  <c:v>1967</c:v>
                </c:pt>
                <c:pt idx="67">
                  <c:v>1968</c:v>
                </c:pt>
                <c:pt idx="68">
                  <c:v>1969</c:v>
                </c:pt>
                <c:pt idx="69">
                  <c:v>1970</c:v>
                </c:pt>
                <c:pt idx="70">
                  <c:v>1971</c:v>
                </c:pt>
                <c:pt idx="71">
                  <c:v>1972</c:v>
                </c:pt>
                <c:pt idx="72">
                  <c:v>1973</c:v>
                </c:pt>
                <c:pt idx="73">
                  <c:v>1974</c:v>
                </c:pt>
                <c:pt idx="74">
                  <c:v>1975</c:v>
                </c:pt>
                <c:pt idx="75">
                  <c:v>1976</c:v>
                </c:pt>
                <c:pt idx="76">
                  <c:v>1977</c:v>
                </c:pt>
                <c:pt idx="77">
                  <c:v>1978</c:v>
                </c:pt>
                <c:pt idx="78">
                  <c:v>1979</c:v>
                </c:pt>
                <c:pt idx="79">
                  <c:v>1980</c:v>
                </c:pt>
                <c:pt idx="80">
                  <c:v>1981</c:v>
                </c:pt>
                <c:pt idx="81">
                  <c:v>1982</c:v>
                </c:pt>
                <c:pt idx="82">
                  <c:v>1983</c:v>
                </c:pt>
                <c:pt idx="83">
                  <c:v>1984</c:v>
                </c:pt>
                <c:pt idx="84">
                  <c:v>1985</c:v>
                </c:pt>
                <c:pt idx="85">
                  <c:v>1986</c:v>
                </c:pt>
                <c:pt idx="86">
                  <c:v>1987</c:v>
                </c:pt>
                <c:pt idx="87">
                  <c:v>1988</c:v>
                </c:pt>
                <c:pt idx="88">
                  <c:v>1989</c:v>
                </c:pt>
                <c:pt idx="89">
                  <c:v>1990</c:v>
                </c:pt>
                <c:pt idx="90">
                  <c:v>1991</c:v>
                </c:pt>
                <c:pt idx="91">
                  <c:v>1992</c:v>
                </c:pt>
                <c:pt idx="92">
                  <c:v>1993</c:v>
                </c:pt>
                <c:pt idx="93">
                  <c:v>1994</c:v>
                </c:pt>
                <c:pt idx="94">
                  <c:v>1995</c:v>
                </c:pt>
                <c:pt idx="95">
                  <c:v>1996</c:v>
                </c:pt>
                <c:pt idx="96">
                  <c:v>1997</c:v>
                </c:pt>
                <c:pt idx="97">
                  <c:v>1998</c:v>
                </c:pt>
                <c:pt idx="98">
                  <c:v>1999</c:v>
                </c:pt>
                <c:pt idx="99">
                  <c:v>2000</c:v>
                </c:pt>
                <c:pt idx="100">
                  <c:v>2001</c:v>
                </c:pt>
                <c:pt idx="101">
                  <c:v>2002</c:v>
                </c:pt>
                <c:pt idx="102">
                  <c:v>2003</c:v>
                </c:pt>
                <c:pt idx="103">
                  <c:v>2004</c:v>
                </c:pt>
                <c:pt idx="104">
                  <c:v>2005</c:v>
                </c:pt>
                <c:pt idx="105">
                  <c:v>2006</c:v>
                </c:pt>
                <c:pt idx="106">
                  <c:v>2007</c:v>
                </c:pt>
                <c:pt idx="107">
                  <c:v>2008</c:v>
                </c:pt>
                <c:pt idx="108">
                  <c:v>2009</c:v>
                </c:pt>
                <c:pt idx="109">
                  <c:v>2010</c:v>
                </c:pt>
                <c:pt idx="110">
                  <c:v>2011</c:v>
                </c:pt>
                <c:pt idx="111">
                  <c:v>2012</c:v>
                </c:pt>
                <c:pt idx="112">
                  <c:v>2013</c:v>
                </c:pt>
                <c:pt idx="113">
                  <c:v>2014</c:v>
                </c:pt>
                <c:pt idx="114">
                  <c:v>2015</c:v>
                </c:pt>
                <c:pt idx="115">
                  <c:v>2016</c:v>
                </c:pt>
                <c:pt idx="116">
                  <c:v>2017</c:v>
                </c:pt>
                <c:pt idx="117">
                  <c:v>2018</c:v>
                </c:pt>
                <c:pt idx="118">
                  <c:v>2019</c:v>
                </c:pt>
                <c:pt idx="119">
                  <c:v>2020</c:v>
                </c:pt>
                <c:pt idx="120">
                  <c:v>2021</c:v>
                </c:pt>
                <c:pt idx="121">
                  <c:v>2022p</c:v>
                </c:pt>
                <c:pt idx="122">
                  <c:v>2023p</c:v>
                </c:pt>
                <c:pt idx="123">
                  <c:v>2024p</c:v>
                </c:pt>
              </c:strCache>
            </c:strRef>
          </c:cat>
          <c:val>
            <c:numRef>
              <c:f>'Fig 2.20'!$D$5:$D$128</c:f>
              <c:numCache>
                <c:formatCode>#\ ##0" "</c:formatCode>
                <c:ptCount val="124"/>
                <c:pt idx="0">
                  <c:v>290</c:v>
                </c:pt>
                <c:pt idx="1">
                  <c:v>285</c:v>
                </c:pt>
                <c:pt idx="2">
                  <c:v>278</c:v>
                </c:pt>
                <c:pt idx="3">
                  <c:v>275</c:v>
                </c:pt>
                <c:pt idx="4">
                  <c:v>271</c:v>
                </c:pt>
                <c:pt idx="5">
                  <c:v>270</c:v>
                </c:pt>
                <c:pt idx="6">
                  <c:v>258</c:v>
                </c:pt>
                <c:pt idx="7">
                  <c:v>264</c:v>
                </c:pt>
                <c:pt idx="8">
                  <c:v>256</c:v>
                </c:pt>
                <c:pt idx="9">
                  <c:v>257</c:v>
                </c:pt>
                <c:pt idx="10">
                  <c:v>246</c:v>
                </c:pt>
                <c:pt idx="11">
                  <c:v>249</c:v>
                </c:pt>
                <c:pt idx="12">
                  <c:v>247</c:v>
                </c:pt>
                <c:pt idx="13">
                  <c:v>234</c:v>
                </c:pt>
                <c:pt idx="14">
                  <c:v>152</c:v>
                </c:pt>
                <c:pt idx="15">
                  <c:v>123</c:v>
                </c:pt>
                <c:pt idx="16">
                  <c:v>134</c:v>
                </c:pt>
                <c:pt idx="17">
                  <c:v>156</c:v>
                </c:pt>
                <c:pt idx="18">
                  <c:v>159</c:v>
                </c:pt>
                <c:pt idx="19">
                  <c:v>269</c:v>
                </c:pt>
                <c:pt idx="20">
                  <c:v>260</c:v>
                </c:pt>
                <c:pt idx="21">
                  <c:v>242</c:v>
                </c:pt>
                <c:pt idx="22">
                  <c:v>241</c:v>
                </c:pt>
                <c:pt idx="23">
                  <c:v>236</c:v>
                </c:pt>
                <c:pt idx="24">
                  <c:v>239</c:v>
                </c:pt>
                <c:pt idx="25">
                  <c:v>237</c:v>
                </c:pt>
                <c:pt idx="26">
                  <c:v>229</c:v>
                </c:pt>
                <c:pt idx="27">
                  <c:v>231</c:v>
                </c:pt>
                <c:pt idx="28">
                  <c:v>224</c:v>
                </c:pt>
                <c:pt idx="29">
                  <c:v>230</c:v>
                </c:pt>
                <c:pt idx="30">
                  <c:v>225</c:v>
                </c:pt>
                <c:pt idx="31">
                  <c:v>223</c:v>
                </c:pt>
                <c:pt idx="32">
                  <c:v>211</c:v>
                </c:pt>
                <c:pt idx="33">
                  <c:v>214</c:v>
                </c:pt>
                <c:pt idx="34">
                  <c:v>207</c:v>
                </c:pt>
                <c:pt idx="35">
                  <c:v>209</c:v>
                </c:pt>
                <c:pt idx="36">
                  <c:v>210</c:v>
                </c:pt>
                <c:pt idx="37">
                  <c:v>213</c:v>
                </c:pt>
                <c:pt idx="38">
                  <c:v>217</c:v>
                </c:pt>
                <c:pt idx="39">
                  <c:v>200</c:v>
                </c:pt>
                <c:pt idx="40">
                  <c:v>185</c:v>
                </c:pt>
                <c:pt idx="41">
                  <c:v>204</c:v>
                </c:pt>
                <c:pt idx="42">
                  <c:v>219</c:v>
                </c:pt>
                <c:pt idx="43">
                  <c:v>225</c:v>
                </c:pt>
                <c:pt idx="44">
                  <c:v>231</c:v>
                </c:pt>
                <c:pt idx="45">
                  <c:v>300</c:v>
                </c:pt>
                <c:pt idx="46">
                  <c:v>304</c:v>
                </c:pt>
                <c:pt idx="47">
                  <c:v>302</c:v>
                </c:pt>
                <c:pt idx="48">
                  <c:v>300</c:v>
                </c:pt>
                <c:pt idx="49">
                  <c:v>295</c:v>
                </c:pt>
                <c:pt idx="50">
                  <c:v>281</c:v>
                </c:pt>
                <c:pt idx="51">
                  <c:v>278</c:v>
                </c:pt>
                <c:pt idx="52">
                  <c:v>270</c:v>
                </c:pt>
                <c:pt idx="53">
                  <c:v>271</c:v>
                </c:pt>
                <c:pt idx="54">
                  <c:v>268</c:v>
                </c:pt>
                <c:pt idx="55">
                  <c:v>267</c:v>
                </c:pt>
                <c:pt idx="56">
                  <c:v>269</c:v>
                </c:pt>
                <c:pt idx="57">
                  <c:v>268</c:v>
                </c:pt>
                <c:pt idx="58">
                  <c:v>275</c:v>
                </c:pt>
                <c:pt idx="59">
                  <c:v>274</c:v>
                </c:pt>
                <c:pt idx="60">
                  <c:v>282</c:v>
                </c:pt>
                <c:pt idx="61">
                  <c:v>280</c:v>
                </c:pt>
                <c:pt idx="62">
                  <c:v>290</c:v>
                </c:pt>
                <c:pt idx="63">
                  <c:v>291</c:v>
                </c:pt>
                <c:pt idx="64">
                  <c:v>285</c:v>
                </c:pt>
                <c:pt idx="65">
                  <c:v>280</c:v>
                </c:pt>
                <c:pt idx="66">
                  <c:v>267</c:v>
                </c:pt>
                <c:pt idx="67">
                  <c:v>259</c:v>
                </c:pt>
                <c:pt idx="68">
                  <c:v>253</c:v>
                </c:pt>
                <c:pt idx="69">
                  <c:v>248</c:v>
                </c:pt>
                <c:pt idx="70">
                  <c:v>250</c:v>
                </c:pt>
                <c:pt idx="71">
                  <c:v>242</c:v>
                </c:pt>
                <c:pt idx="72">
                  <c:v>231</c:v>
                </c:pt>
                <c:pt idx="73">
                  <c:v>211</c:v>
                </c:pt>
                <c:pt idx="74">
                  <c:v>193</c:v>
                </c:pt>
                <c:pt idx="75">
                  <c:v>183</c:v>
                </c:pt>
                <c:pt idx="76">
                  <c:v>186</c:v>
                </c:pt>
                <c:pt idx="77">
                  <c:v>182</c:v>
                </c:pt>
                <c:pt idx="78">
                  <c:v>186</c:v>
                </c:pt>
                <c:pt idx="79">
                  <c:v>195</c:v>
                </c:pt>
                <c:pt idx="80">
                  <c:v>195</c:v>
                </c:pt>
                <c:pt idx="81">
                  <c:v>191</c:v>
                </c:pt>
                <c:pt idx="82">
                  <c:v>178</c:v>
                </c:pt>
                <c:pt idx="83">
                  <c:v>180</c:v>
                </c:pt>
                <c:pt idx="84">
                  <c:v>181</c:v>
                </c:pt>
                <c:pt idx="85">
                  <c:v>183</c:v>
                </c:pt>
                <c:pt idx="86">
                  <c:v>180</c:v>
                </c:pt>
                <c:pt idx="87">
                  <c:v>181</c:v>
                </c:pt>
                <c:pt idx="88">
                  <c:v>179</c:v>
                </c:pt>
                <c:pt idx="89">
                  <c:v>178</c:v>
                </c:pt>
                <c:pt idx="90">
                  <c:v>177</c:v>
                </c:pt>
                <c:pt idx="91">
                  <c:v>173</c:v>
                </c:pt>
                <c:pt idx="92">
                  <c:v>166</c:v>
                </c:pt>
                <c:pt idx="93">
                  <c:v>166</c:v>
                </c:pt>
                <c:pt idx="94">
                  <c:v>171</c:v>
                </c:pt>
                <c:pt idx="95">
                  <c:v>173</c:v>
                </c:pt>
                <c:pt idx="96">
                  <c:v>173</c:v>
                </c:pt>
                <c:pt idx="97">
                  <c:v>176</c:v>
                </c:pt>
                <c:pt idx="98">
                  <c:v>179</c:v>
                </c:pt>
                <c:pt idx="99">
                  <c:v>187</c:v>
                </c:pt>
                <c:pt idx="100">
                  <c:v>188</c:v>
                </c:pt>
                <c:pt idx="101">
                  <c:v>186</c:v>
                </c:pt>
                <c:pt idx="102">
                  <c:v>187</c:v>
                </c:pt>
                <c:pt idx="103">
                  <c:v>190</c:v>
                </c:pt>
                <c:pt idx="104">
                  <c:v>192</c:v>
                </c:pt>
                <c:pt idx="105">
                  <c:v>198</c:v>
                </c:pt>
                <c:pt idx="106">
                  <c:v>196</c:v>
                </c:pt>
                <c:pt idx="107">
                  <c:v>199</c:v>
                </c:pt>
                <c:pt idx="108">
                  <c:v>199</c:v>
                </c:pt>
                <c:pt idx="109">
                  <c:v>202</c:v>
                </c:pt>
                <c:pt idx="110">
                  <c:v>200</c:v>
                </c:pt>
                <c:pt idx="111">
                  <c:v>199</c:v>
                </c:pt>
                <c:pt idx="112">
                  <c:v>197</c:v>
                </c:pt>
                <c:pt idx="113">
                  <c:v>197</c:v>
                </c:pt>
                <c:pt idx="114">
                  <c:v>193</c:v>
                </c:pt>
                <c:pt idx="115">
                  <c:v>189</c:v>
                </c:pt>
                <c:pt idx="116">
                  <c:v>186</c:v>
                </c:pt>
                <c:pt idx="117">
                  <c:v>184</c:v>
                </c:pt>
                <c:pt idx="118">
                  <c:v>183</c:v>
                </c:pt>
                <c:pt idx="119">
                  <c:v>178</c:v>
                </c:pt>
                <c:pt idx="120">
                  <c:v>179</c:v>
                </c:pt>
                <c:pt idx="121">
                  <c:v>174</c:v>
                </c:pt>
                <c:pt idx="122">
                  <c:v>162</c:v>
                </c:pt>
                <c:pt idx="123">
                  <c:v>159</c:v>
                </c:pt>
              </c:numCache>
            </c:numRef>
          </c:val>
          <c:smooth val="0"/>
          <c:extLst>
            <c:ext xmlns:c16="http://schemas.microsoft.com/office/drawing/2014/chart" uri="{C3380CC4-5D6E-409C-BE32-E72D297353CC}">
              <c16:uniqueId val="{00000000-DDC5-445C-A0B3-DD1DE8682A31}"/>
            </c:ext>
          </c:extLst>
        </c:ser>
        <c:ser>
          <c:idx val="1"/>
          <c:order val="1"/>
          <c:tx>
            <c:strRef>
              <c:f>'Fig 2.20'!$C$4</c:f>
              <c:strCache>
                <c:ptCount val="1"/>
                <c:pt idx="0">
                  <c:v>France entière</c:v>
                </c:pt>
              </c:strCache>
            </c:strRef>
          </c:tx>
          <c:spPr>
            <a:ln w="19050" cap="rnd">
              <a:solidFill>
                <a:schemeClr val="accent2"/>
              </a:solidFill>
              <a:round/>
            </a:ln>
            <a:effectLst/>
          </c:spPr>
          <c:marker>
            <c:symbol val="none"/>
          </c:marker>
          <c:cat>
            <c:strRef>
              <c:f>'Fig 2.20'!$B$5:$B$128</c:f>
              <c:strCache>
                <c:ptCount val="124"/>
                <c:pt idx="0">
                  <c:v>1901</c:v>
                </c:pt>
                <c:pt idx="1">
                  <c:v>1902</c:v>
                </c:pt>
                <c:pt idx="2">
                  <c:v>1903</c:v>
                </c:pt>
                <c:pt idx="3">
                  <c:v>1904</c:v>
                </c:pt>
                <c:pt idx="4">
                  <c:v>1905</c:v>
                </c:pt>
                <c:pt idx="5">
                  <c:v>1906</c:v>
                </c:pt>
                <c:pt idx="6">
                  <c:v>1907</c:v>
                </c:pt>
                <c:pt idx="7">
                  <c:v>1908</c:v>
                </c:pt>
                <c:pt idx="8">
                  <c:v>1909</c:v>
                </c:pt>
                <c:pt idx="9">
                  <c:v>1910</c:v>
                </c:pt>
                <c:pt idx="10">
                  <c:v>1911</c:v>
                </c:pt>
                <c:pt idx="11">
                  <c:v>1912</c:v>
                </c:pt>
                <c:pt idx="12">
                  <c:v>1913</c:v>
                </c:pt>
                <c:pt idx="13">
                  <c:v>1914</c:v>
                </c:pt>
                <c:pt idx="14">
                  <c:v>1915</c:v>
                </c:pt>
                <c:pt idx="15">
                  <c:v>1916</c:v>
                </c:pt>
                <c:pt idx="16">
                  <c:v>1917</c:v>
                </c:pt>
                <c:pt idx="17">
                  <c:v>1918</c:v>
                </c:pt>
                <c:pt idx="18">
                  <c:v>1919</c:v>
                </c:pt>
                <c:pt idx="19">
                  <c:v>1920</c:v>
                </c:pt>
                <c:pt idx="20">
                  <c:v>1921</c:v>
                </c:pt>
                <c:pt idx="21">
                  <c:v>1922</c:v>
                </c:pt>
                <c:pt idx="22">
                  <c:v>1923</c:v>
                </c:pt>
                <c:pt idx="23">
                  <c:v>1924</c:v>
                </c:pt>
                <c:pt idx="24">
                  <c:v>1925</c:v>
                </c:pt>
                <c:pt idx="25">
                  <c:v>1926</c:v>
                </c:pt>
                <c:pt idx="26">
                  <c:v>1927</c:v>
                </c:pt>
                <c:pt idx="27">
                  <c:v>1928</c:v>
                </c:pt>
                <c:pt idx="28">
                  <c:v>1929</c:v>
                </c:pt>
                <c:pt idx="29">
                  <c:v>1930</c:v>
                </c:pt>
                <c:pt idx="30">
                  <c:v>1931</c:v>
                </c:pt>
                <c:pt idx="31">
                  <c:v>1932</c:v>
                </c:pt>
                <c:pt idx="32">
                  <c:v>1933</c:v>
                </c:pt>
                <c:pt idx="33">
                  <c:v>1934</c:v>
                </c:pt>
                <c:pt idx="34">
                  <c:v>1935</c:v>
                </c:pt>
                <c:pt idx="35">
                  <c:v>1936</c:v>
                </c:pt>
                <c:pt idx="36">
                  <c:v>1937</c:v>
                </c:pt>
                <c:pt idx="37">
                  <c:v>1938</c:v>
                </c:pt>
                <c:pt idx="38">
                  <c:v>1939</c:v>
                </c:pt>
                <c:pt idx="39">
                  <c:v>1940</c:v>
                </c:pt>
                <c:pt idx="40">
                  <c:v>1941</c:v>
                </c:pt>
                <c:pt idx="41">
                  <c:v>1942</c:v>
                </c:pt>
                <c:pt idx="42">
                  <c:v>1943</c:v>
                </c:pt>
                <c:pt idx="43">
                  <c:v>1944</c:v>
                </c:pt>
                <c:pt idx="44">
                  <c:v>1945</c:v>
                </c:pt>
                <c:pt idx="45">
                  <c:v>1946</c:v>
                </c:pt>
                <c:pt idx="46">
                  <c:v>1947</c:v>
                </c:pt>
                <c:pt idx="47">
                  <c:v>1948</c:v>
                </c:pt>
                <c:pt idx="48">
                  <c:v>1949</c:v>
                </c:pt>
                <c:pt idx="49">
                  <c:v>1950</c:v>
                </c:pt>
                <c:pt idx="50">
                  <c:v>1951</c:v>
                </c:pt>
                <c:pt idx="51">
                  <c:v>1952</c:v>
                </c:pt>
                <c:pt idx="52">
                  <c:v>1953</c:v>
                </c:pt>
                <c:pt idx="53">
                  <c:v>1954</c:v>
                </c:pt>
                <c:pt idx="54">
                  <c:v>1955</c:v>
                </c:pt>
                <c:pt idx="55">
                  <c:v>1956</c:v>
                </c:pt>
                <c:pt idx="56">
                  <c:v>1957</c:v>
                </c:pt>
                <c:pt idx="57">
                  <c:v>1958</c:v>
                </c:pt>
                <c:pt idx="58">
                  <c:v>1959</c:v>
                </c:pt>
                <c:pt idx="59">
                  <c:v>1960</c:v>
                </c:pt>
                <c:pt idx="60">
                  <c:v>1961</c:v>
                </c:pt>
                <c:pt idx="61">
                  <c:v>1962</c:v>
                </c:pt>
                <c:pt idx="62">
                  <c:v>1963</c:v>
                </c:pt>
                <c:pt idx="63">
                  <c:v>1964</c:v>
                </c:pt>
                <c:pt idx="64">
                  <c:v>1965</c:v>
                </c:pt>
                <c:pt idx="65">
                  <c:v>1966</c:v>
                </c:pt>
                <c:pt idx="66">
                  <c:v>1967</c:v>
                </c:pt>
                <c:pt idx="67">
                  <c:v>1968</c:v>
                </c:pt>
                <c:pt idx="68">
                  <c:v>1969</c:v>
                </c:pt>
                <c:pt idx="69">
                  <c:v>1970</c:v>
                </c:pt>
                <c:pt idx="70">
                  <c:v>1971</c:v>
                </c:pt>
                <c:pt idx="71">
                  <c:v>1972</c:v>
                </c:pt>
                <c:pt idx="72">
                  <c:v>1973</c:v>
                </c:pt>
                <c:pt idx="73">
                  <c:v>1974</c:v>
                </c:pt>
                <c:pt idx="74">
                  <c:v>1975</c:v>
                </c:pt>
                <c:pt idx="75">
                  <c:v>1976</c:v>
                </c:pt>
                <c:pt idx="76">
                  <c:v>1977</c:v>
                </c:pt>
                <c:pt idx="77">
                  <c:v>1978</c:v>
                </c:pt>
                <c:pt idx="78">
                  <c:v>1979</c:v>
                </c:pt>
                <c:pt idx="79">
                  <c:v>1980</c:v>
                </c:pt>
                <c:pt idx="80">
                  <c:v>1981</c:v>
                </c:pt>
                <c:pt idx="81">
                  <c:v>1982</c:v>
                </c:pt>
                <c:pt idx="82">
                  <c:v>1983</c:v>
                </c:pt>
                <c:pt idx="83">
                  <c:v>1984</c:v>
                </c:pt>
                <c:pt idx="84">
                  <c:v>1985</c:v>
                </c:pt>
                <c:pt idx="85">
                  <c:v>1986</c:v>
                </c:pt>
                <c:pt idx="86">
                  <c:v>1987</c:v>
                </c:pt>
                <c:pt idx="87">
                  <c:v>1988</c:v>
                </c:pt>
                <c:pt idx="88">
                  <c:v>1989</c:v>
                </c:pt>
                <c:pt idx="89">
                  <c:v>1990</c:v>
                </c:pt>
                <c:pt idx="90">
                  <c:v>1991</c:v>
                </c:pt>
                <c:pt idx="91">
                  <c:v>1992</c:v>
                </c:pt>
                <c:pt idx="92">
                  <c:v>1993</c:v>
                </c:pt>
                <c:pt idx="93">
                  <c:v>1994</c:v>
                </c:pt>
                <c:pt idx="94">
                  <c:v>1995</c:v>
                </c:pt>
                <c:pt idx="95">
                  <c:v>1996</c:v>
                </c:pt>
                <c:pt idx="96">
                  <c:v>1997</c:v>
                </c:pt>
                <c:pt idx="97">
                  <c:v>1998</c:v>
                </c:pt>
                <c:pt idx="98">
                  <c:v>1999</c:v>
                </c:pt>
                <c:pt idx="99">
                  <c:v>2000</c:v>
                </c:pt>
                <c:pt idx="100">
                  <c:v>2001</c:v>
                </c:pt>
                <c:pt idx="101">
                  <c:v>2002</c:v>
                </c:pt>
                <c:pt idx="102">
                  <c:v>2003</c:v>
                </c:pt>
                <c:pt idx="103">
                  <c:v>2004</c:v>
                </c:pt>
                <c:pt idx="104">
                  <c:v>2005</c:v>
                </c:pt>
                <c:pt idx="105">
                  <c:v>2006</c:v>
                </c:pt>
                <c:pt idx="106">
                  <c:v>2007</c:v>
                </c:pt>
                <c:pt idx="107">
                  <c:v>2008</c:v>
                </c:pt>
                <c:pt idx="108">
                  <c:v>2009</c:v>
                </c:pt>
                <c:pt idx="109">
                  <c:v>2010</c:v>
                </c:pt>
                <c:pt idx="110">
                  <c:v>2011</c:v>
                </c:pt>
                <c:pt idx="111">
                  <c:v>2012</c:v>
                </c:pt>
                <c:pt idx="112">
                  <c:v>2013</c:v>
                </c:pt>
                <c:pt idx="113">
                  <c:v>2014</c:v>
                </c:pt>
                <c:pt idx="114">
                  <c:v>2015</c:v>
                </c:pt>
                <c:pt idx="115">
                  <c:v>2016</c:v>
                </c:pt>
                <c:pt idx="116">
                  <c:v>2017</c:v>
                </c:pt>
                <c:pt idx="117">
                  <c:v>2018</c:v>
                </c:pt>
                <c:pt idx="118">
                  <c:v>2019</c:v>
                </c:pt>
                <c:pt idx="119">
                  <c:v>2020</c:v>
                </c:pt>
                <c:pt idx="120">
                  <c:v>2021</c:v>
                </c:pt>
                <c:pt idx="121">
                  <c:v>2022p</c:v>
                </c:pt>
                <c:pt idx="122">
                  <c:v>2023p</c:v>
                </c:pt>
                <c:pt idx="123">
                  <c:v>2024p</c:v>
                </c:pt>
              </c:strCache>
            </c:strRef>
          </c:cat>
          <c:val>
            <c:numRef>
              <c:f>'Fig 2.20'!$C$5:$C$128</c:f>
              <c:numCache>
                <c:formatCode>General</c:formatCode>
                <c:ptCount val="124"/>
                <c:pt idx="93" formatCode="0.0">
                  <c:v>168</c:v>
                </c:pt>
                <c:pt idx="94" formatCode="0.0">
                  <c:v>173</c:v>
                </c:pt>
                <c:pt idx="95" formatCode="0.0">
                  <c:v>175</c:v>
                </c:pt>
                <c:pt idx="96" formatCode="0.0">
                  <c:v>174.5</c:v>
                </c:pt>
                <c:pt idx="97" formatCode="0.0">
                  <c:v>177.9</c:v>
                </c:pt>
                <c:pt idx="98" formatCode="0.0">
                  <c:v>180.8</c:v>
                </c:pt>
                <c:pt idx="99" formatCode="0.0">
                  <c:v>189.3</c:v>
                </c:pt>
                <c:pt idx="100" formatCode="0.0">
                  <c:v>189.5</c:v>
                </c:pt>
                <c:pt idx="101" formatCode="0.0">
                  <c:v>188.1</c:v>
                </c:pt>
                <c:pt idx="102" formatCode="0.0">
                  <c:v>189.1</c:v>
                </c:pt>
                <c:pt idx="103" formatCode="0.0">
                  <c:v>191.5</c:v>
                </c:pt>
                <c:pt idx="104" formatCode="0.0">
                  <c:v>193.8</c:v>
                </c:pt>
                <c:pt idx="105" formatCode="0.0">
                  <c:v>199.7</c:v>
                </c:pt>
                <c:pt idx="106" formatCode="0.0">
                  <c:v>197.7</c:v>
                </c:pt>
                <c:pt idx="107" formatCode="0.0">
                  <c:v>200.7</c:v>
                </c:pt>
                <c:pt idx="108" formatCode="0.0">
                  <c:v>200.4</c:v>
                </c:pt>
                <c:pt idx="109" formatCode="0.0">
                  <c:v>202.9</c:v>
                </c:pt>
                <c:pt idx="110" formatCode="0.0">
                  <c:v>201</c:v>
                </c:pt>
                <c:pt idx="111" formatCode="0.0">
                  <c:v>200.8</c:v>
                </c:pt>
                <c:pt idx="112" formatCode="0.0">
                  <c:v>198.8</c:v>
                </c:pt>
                <c:pt idx="113" formatCode="0.0">
                  <c:v>199.9</c:v>
                </c:pt>
                <c:pt idx="114" formatCode="0.0">
                  <c:v>195.5</c:v>
                </c:pt>
                <c:pt idx="115" formatCode="0.0">
                  <c:v>192.4</c:v>
                </c:pt>
                <c:pt idx="116" formatCode="0.0">
                  <c:v>189.3</c:v>
                </c:pt>
                <c:pt idx="117" formatCode="0.0">
                  <c:v>187</c:v>
                </c:pt>
                <c:pt idx="118" formatCode="0.0">
                  <c:v>186.3</c:v>
                </c:pt>
                <c:pt idx="119" formatCode="0.0">
                  <c:v>181.7</c:v>
                </c:pt>
                <c:pt idx="120" formatCode="0.0">
                  <c:v>182.5</c:v>
                </c:pt>
                <c:pt idx="121" formatCode="0.0">
                  <c:v>178</c:v>
                </c:pt>
                <c:pt idx="122" formatCode="0.0">
                  <c:v>165.9</c:v>
                </c:pt>
                <c:pt idx="123" formatCode="0.0">
                  <c:v>162</c:v>
                </c:pt>
              </c:numCache>
            </c:numRef>
          </c:val>
          <c:smooth val="0"/>
          <c:extLst>
            <c:ext xmlns:c16="http://schemas.microsoft.com/office/drawing/2014/chart" uri="{C3380CC4-5D6E-409C-BE32-E72D297353CC}">
              <c16:uniqueId val="{00000001-DDC5-445C-A0B3-DD1DE8682A31}"/>
            </c:ext>
          </c:extLst>
        </c:ser>
        <c:dLbls>
          <c:showLegendKey val="0"/>
          <c:showVal val="0"/>
          <c:showCatName val="0"/>
          <c:showSerName val="0"/>
          <c:showPercent val="0"/>
          <c:showBubbleSize val="0"/>
        </c:dLbls>
        <c:smooth val="0"/>
        <c:axId val="1708732544"/>
        <c:axId val="1798748880"/>
      </c:lineChart>
      <c:catAx>
        <c:axId val="170873254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8748880"/>
        <c:crosses val="autoZero"/>
        <c:auto val="1"/>
        <c:lblAlgn val="ctr"/>
        <c:lblOffset val="100"/>
        <c:noMultiLvlLbl val="0"/>
      </c:catAx>
      <c:valAx>
        <c:axId val="1798748880"/>
        <c:scaling>
          <c:orientation val="minMax"/>
          <c:max val="310"/>
          <c:min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400" b="0">
                    <a:solidFill>
                      <a:schemeClr val="tx1"/>
                    </a:solidFill>
                    <a:latin typeface="Arial" panose="020B0604020202020204" pitchFamily="34" charset="0"/>
                    <a:cs typeface="Arial" panose="020B0604020202020204" pitchFamily="34" charset="0"/>
                  </a:rPr>
                  <a:t>Naissances pour 100 femmes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quot; &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708732544"/>
        <c:crosses val="autoZero"/>
        <c:crossBetween val="between"/>
      </c:valAx>
      <c:spPr>
        <a:noFill/>
        <a:ln>
          <a:noFill/>
        </a:ln>
        <a:effectLst/>
      </c:spPr>
    </c:plotArea>
    <c:legend>
      <c:legendPos val="t"/>
      <c:layout>
        <c:manualLayout>
          <c:xMode val="edge"/>
          <c:yMode val="edge"/>
          <c:x val="0.55372078601046515"/>
          <c:y val="5.9661016949152545E-2"/>
          <c:w val="0.42866270108771554"/>
          <c:h val="5.0081344931814598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0493915533286"/>
          <c:y val="4.7801108194808983E-2"/>
          <c:w val="0.86849798055269634"/>
          <c:h val="0.72963692038495187"/>
        </c:manualLayout>
      </c:layout>
      <c:lineChart>
        <c:grouping val="standard"/>
        <c:varyColors val="0"/>
        <c:ser>
          <c:idx val="0"/>
          <c:order val="0"/>
          <c:tx>
            <c:strRef>
              <c:f>'Fig 2.21'!$B$13</c:f>
              <c:strCache>
                <c:ptCount val="1"/>
                <c:pt idx="0">
                  <c:v>1 enfant</c:v>
                </c:pt>
              </c:strCache>
            </c:strRef>
          </c:tx>
          <c:spPr>
            <a:ln w="28575" cap="rnd">
              <a:solidFill>
                <a:schemeClr val="accent5">
                  <a:lumMod val="20000"/>
                  <a:lumOff val="80000"/>
                </a:schemeClr>
              </a:solidFill>
              <a:round/>
            </a:ln>
            <a:effectLst/>
          </c:spPr>
          <c:marker>
            <c:symbol val="none"/>
          </c:marker>
          <c:dLbls>
            <c:dLbl>
              <c:idx val="0"/>
              <c:layout>
                <c:manualLayout>
                  <c:x val="-8.3029445679942096E-2"/>
                  <c:y val="-1.786853952002806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ED-4B2E-8C2B-007A37912D6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ED-4B2E-8C2B-007A37912D62}"/>
                </c:ext>
              </c:extLst>
            </c:dLbl>
            <c:spPr>
              <a:solidFill>
                <a:schemeClr val="accent5">
                  <a:lumMod val="20000"/>
                  <a:lumOff val="80000"/>
                </a:schemeClr>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2.21'!$C$12:$H$12</c:f>
              <c:numCache>
                <c:formatCode>General</c:formatCode>
                <c:ptCount val="6"/>
                <c:pt idx="0">
                  <c:v>1975</c:v>
                </c:pt>
                <c:pt idx="1">
                  <c:v>1982</c:v>
                </c:pt>
                <c:pt idx="2">
                  <c:v>1990</c:v>
                </c:pt>
                <c:pt idx="3">
                  <c:v>1999</c:v>
                </c:pt>
                <c:pt idx="4">
                  <c:v>2010</c:v>
                </c:pt>
                <c:pt idx="5">
                  <c:v>2019</c:v>
                </c:pt>
              </c:numCache>
            </c:numRef>
          </c:cat>
          <c:val>
            <c:numRef>
              <c:f>'Fig 2.21'!$C$13:$H$13</c:f>
              <c:numCache>
                <c:formatCode>0%</c:formatCode>
                <c:ptCount val="6"/>
                <c:pt idx="0">
                  <c:v>0.42465286767411126</c:v>
                </c:pt>
                <c:pt idx="1">
                  <c:v>0.43593809882514634</c:v>
                </c:pt>
                <c:pt idx="2">
                  <c:v>0.43958543643583015</c:v>
                </c:pt>
                <c:pt idx="3">
                  <c:v>0.44884820167336736</c:v>
                </c:pt>
                <c:pt idx="4">
                  <c:v>0.45119291693328284</c:v>
                </c:pt>
                <c:pt idx="5">
                  <c:v>0.4481805024294428</c:v>
                </c:pt>
              </c:numCache>
            </c:numRef>
          </c:val>
          <c:smooth val="0"/>
          <c:extLst>
            <c:ext xmlns:c16="http://schemas.microsoft.com/office/drawing/2014/chart" uri="{C3380CC4-5D6E-409C-BE32-E72D297353CC}">
              <c16:uniqueId val="{00000002-E2ED-4B2E-8C2B-007A37912D62}"/>
            </c:ext>
          </c:extLst>
        </c:ser>
        <c:ser>
          <c:idx val="1"/>
          <c:order val="1"/>
          <c:tx>
            <c:strRef>
              <c:f>'Fig 2.21'!$B$14</c:f>
              <c:strCache>
                <c:ptCount val="1"/>
                <c:pt idx="0">
                  <c:v>2 enfants</c:v>
                </c:pt>
              </c:strCache>
            </c:strRef>
          </c:tx>
          <c:spPr>
            <a:ln w="28575" cap="rnd">
              <a:solidFill>
                <a:schemeClr val="accent5">
                  <a:lumMod val="40000"/>
                  <a:lumOff val="60000"/>
                </a:schemeClr>
              </a:solidFill>
              <a:round/>
            </a:ln>
            <a:effectLst/>
          </c:spPr>
          <c:marker>
            <c:symbol val="none"/>
          </c:marker>
          <c:dLbls>
            <c:dLbl>
              <c:idx val="0"/>
              <c:layout>
                <c:manualLayout>
                  <c:x val="-8.07854066075111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ED-4B2E-8C2B-007A37912D6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ED-4B2E-8C2B-007A37912D62}"/>
                </c:ext>
              </c:extLst>
            </c:dLbl>
            <c:spPr>
              <a:solidFill>
                <a:schemeClr val="accent5">
                  <a:lumMod val="40000"/>
                  <a:lumOff val="60000"/>
                </a:schemeClr>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2.21'!$C$12:$H$12</c:f>
              <c:numCache>
                <c:formatCode>General</c:formatCode>
                <c:ptCount val="6"/>
                <c:pt idx="0">
                  <c:v>1975</c:v>
                </c:pt>
                <c:pt idx="1">
                  <c:v>1982</c:v>
                </c:pt>
                <c:pt idx="2">
                  <c:v>1990</c:v>
                </c:pt>
                <c:pt idx="3">
                  <c:v>1999</c:v>
                </c:pt>
                <c:pt idx="4">
                  <c:v>2010</c:v>
                </c:pt>
                <c:pt idx="5">
                  <c:v>2019</c:v>
                </c:pt>
              </c:numCache>
            </c:numRef>
          </c:cat>
          <c:val>
            <c:numRef>
              <c:f>'Fig 2.21'!$C$14:$H$14</c:f>
              <c:numCache>
                <c:formatCode>0%</c:formatCode>
                <c:ptCount val="6"/>
                <c:pt idx="0">
                  <c:v>0.32225053483587013</c:v>
                </c:pt>
                <c:pt idx="1">
                  <c:v>0.36064967159603012</c:v>
                </c:pt>
                <c:pt idx="2">
                  <c:v>0.36737330910559257</c:v>
                </c:pt>
                <c:pt idx="3">
                  <c:v>0.37346517439965227</c:v>
                </c:pt>
                <c:pt idx="4">
                  <c:v>0.38439740392023714</c:v>
                </c:pt>
                <c:pt idx="5">
                  <c:v>0.38855577380337025</c:v>
                </c:pt>
              </c:numCache>
            </c:numRef>
          </c:val>
          <c:smooth val="0"/>
          <c:extLst>
            <c:ext xmlns:c16="http://schemas.microsoft.com/office/drawing/2014/chart" uri="{C3380CC4-5D6E-409C-BE32-E72D297353CC}">
              <c16:uniqueId val="{00000005-E2ED-4B2E-8C2B-007A37912D62}"/>
            </c:ext>
          </c:extLst>
        </c:ser>
        <c:ser>
          <c:idx val="2"/>
          <c:order val="2"/>
          <c:tx>
            <c:strRef>
              <c:f>'Fig 2.21'!$B$15</c:f>
              <c:strCache>
                <c:ptCount val="1"/>
                <c:pt idx="0">
                  <c:v>3 enfants</c:v>
                </c:pt>
              </c:strCache>
            </c:strRef>
          </c:tx>
          <c:spPr>
            <a:ln w="28575" cap="rnd">
              <a:solidFill>
                <a:schemeClr val="accent5">
                  <a:lumMod val="60000"/>
                  <a:lumOff val="40000"/>
                </a:schemeClr>
              </a:solidFill>
              <a:round/>
            </a:ln>
            <a:effectLst/>
          </c:spPr>
          <c:marker>
            <c:symbol val="none"/>
          </c:marker>
          <c:dLbls>
            <c:dLbl>
              <c:idx val="0"/>
              <c:layout>
                <c:manualLayout>
                  <c:x val="-8.0785406607511184E-2"/>
                  <c:y val="-2.3391812865497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ED-4B2E-8C2B-007A37912D6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ED-4B2E-8C2B-007A37912D62}"/>
                </c:ext>
              </c:extLst>
            </c:dLbl>
            <c:spPr>
              <a:solidFill>
                <a:schemeClr val="accent5">
                  <a:lumMod val="60000"/>
                  <a:lumOff val="40000"/>
                </a:schemeClr>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2.21'!$C$12:$H$12</c:f>
              <c:numCache>
                <c:formatCode>General</c:formatCode>
                <c:ptCount val="6"/>
                <c:pt idx="0">
                  <c:v>1975</c:v>
                </c:pt>
                <c:pt idx="1">
                  <c:v>1982</c:v>
                </c:pt>
                <c:pt idx="2">
                  <c:v>1990</c:v>
                </c:pt>
                <c:pt idx="3">
                  <c:v>1999</c:v>
                </c:pt>
                <c:pt idx="4">
                  <c:v>2010</c:v>
                </c:pt>
                <c:pt idx="5">
                  <c:v>2019</c:v>
                </c:pt>
              </c:numCache>
            </c:numRef>
          </c:cat>
          <c:val>
            <c:numRef>
              <c:f>'Fig 2.21'!$C$15:$H$15</c:f>
              <c:numCache>
                <c:formatCode>0%</c:formatCode>
                <c:ptCount val="6"/>
                <c:pt idx="0">
                  <c:v>0.14794173354953877</c:v>
                </c:pt>
                <c:pt idx="1">
                  <c:v>0.13997806235050023</c:v>
                </c:pt>
                <c:pt idx="2">
                  <c:v>0.14124772864930346</c:v>
                </c:pt>
                <c:pt idx="3">
                  <c:v>0.1349967401934152</c:v>
                </c:pt>
                <c:pt idx="4">
                  <c:v>0.12847199550778954</c:v>
                </c:pt>
                <c:pt idx="5">
                  <c:v>0.12554274785485373</c:v>
                </c:pt>
              </c:numCache>
            </c:numRef>
          </c:val>
          <c:smooth val="0"/>
          <c:extLst>
            <c:ext xmlns:c16="http://schemas.microsoft.com/office/drawing/2014/chart" uri="{C3380CC4-5D6E-409C-BE32-E72D297353CC}">
              <c16:uniqueId val="{00000008-E2ED-4B2E-8C2B-007A37912D62}"/>
            </c:ext>
          </c:extLst>
        </c:ser>
        <c:ser>
          <c:idx val="3"/>
          <c:order val="3"/>
          <c:tx>
            <c:strRef>
              <c:f>'Fig 2.21'!$B$16</c:f>
              <c:strCache>
                <c:ptCount val="1"/>
                <c:pt idx="0">
                  <c:v>4 enfants ou plus</c:v>
                </c:pt>
              </c:strCache>
            </c:strRef>
          </c:tx>
          <c:spPr>
            <a:ln w="28575" cap="rnd">
              <a:solidFill>
                <a:schemeClr val="accent5">
                  <a:lumMod val="75000"/>
                </a:schemeClr>
              </a:solidFill>
              <a:round/>
            </a:ln>
            <a:effectLst/>
          </c:spPr>
          <c:marker>
            <c:symbol val="none"/>
          </c:marker>
          <c:dLbls>
            <c:dLbl>
              <c:idx val="0"/>
              <c:layout>
                <c:manualLayout>
                  <c:x val="-8.0666313510281404E-2"/>
                  <c:y val="4.62955288483669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ED-4B2E-8C2B-007A37912D62}"/>
                </c:ext>
              </c:extLst>
            </c:dLbl>
            <c:dLbl>
              <c:idx val="5"/>
              <c:layout>
                <c:manualLayout>
                  <c:x val="1.5925680159256803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ED-4B2E-8C2B-007A37912D62}"/>
                </c:ext>
              </c:extLst>
            </c:dLbl>
            <c:spPr>
              <a:solidFill>
                <a:schemeClr val="accent5">
                  <a:lumMod val="75000"/>
                </a:schemeClr>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2.21'!$C$12:$H$12</c:f>
              <c:numCache>
                <c:formatCode>General</c:formatCode>
                <c:ptCount val="6"/>
                <c:pt idx="0">
                  <c:v>1975</c:v>
                </c:pt>
                <c:pt idx="1">
                  <c:v>1982</c:v>
                </c:pt>
                <c:pt idx="2">
                  <c:v>1990</c:v>
                </c:pt>
                <c:pt idx="3">
                  <c:v>1999</c:v>
                </c:pt>
                <c:pt idx="4">
                  <c:v>2010</c:v>
                </c:pt>
                <c:pt idx="5">
                  <c:v>2019</c:v>
                </c:pt>
              </c:numCache>
            </c:numRef>
          </c:cat>
          <c:val>
            <c:numRef>
              <c:f>'Fig 2.21'!$C$16:$H$16</c:f>
              <c:numCache>
                <c:formatCode>0%</c:formatCode>
                <c:ptCount val="6"/>
                <c:pt idx="0">
                  <c:v>0.10515486394047993</c:v>
                </c:pt>
                <c:pt idx="1">
                  <c:v>6.3420951776817461E-2</c:v>
                </c:pt>
                <c:pt idx="2">
                  <c:v>5.180698566525338E-2</c:v>
                </c:pt>
                <c:pt idx="3">
                  <c:v>4.2689883733565144E-2</c:v>
                </c:pt>
                <c:pt idx="4">
                  <c:v>3.5937683638690467E-2</c:v>
                </c:pt>
                <c:pt idx="5">
                  <c:v>3.7720975912333296E-2</c:v>
                </c:pt>
              </c:numCache>
            </c:numRef>
          </c:val>
          <c:smooth val="0"/>
          <c:extLst>
            <c:ext xmlns:c16="http://schemas.microsoft.com/office/drawing/2014/chart" uri="{C3380CC4-5D6E-409C-BE32-E72D297353CC}">
              <c16:uniqueId val="{0000000B-E2ED-4B2E-8C2B-007A37912D62}"/>
            </c:ext>
          </c:extLst>
        </c:ser>
        <c:dLbls>
          <c:showLegendKey val="0"/>
          <c:showVal val="0"/>
          <c:showCatName val="0"/>
          <c:showSerName val="0"/>
          <c:showPercent val="0"/>
          <c:showBubbleSize val="0"/>
        </c:dLbls>
        <c:smooth val="0"/>
        <c:axId val="159640592"/>
        <c:axId val="159641008"/>
      </c:lineChart>
      <c:catAx>
        <c:axId val="15964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59641008"/>
        <c:crosses val="autoZero"/>
        <c:auto val="1"/>
        <c:lblAlgn val="ctr"/>
        <c:lblOffset val="100"/>
        <c:noMultiLvlLbl val="0"/>
      </c:catAx>
      <c:valAx>
        <c:axId val="15964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159640592"/>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2.22'!$K$5</c:f>
              <c:strCache>
                <c:ptCount val="1"/>
                <c:pt idx="0">
                  <c:v>Age moyen à la maternité</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'Fig 2.22'!$J$7:$J$14</c:f>
              <c:numCache>
                <c:formatCode>General</c:formatCode>
                <c:ptCount val="8"/>
                <c:pt idx="0">
                  <c:v>1930</c:v>
                </c:pt>
                <c:pt idx="1">
                  <c:v>1940</c:v>
                </c:pt>
                <c:pt idx="2">
                  <c:v>1950</c:v>
                </c:pt>
                <c:pt idx="3">
                  <c:v>1960</c:v>
                </c:pt>
                <c:pt idx="4">
                  <c:v>1970</c:v>
                </c:pt>
                <c:pt idx="5">
                  <c:v>1975</c:v>
                </c:pt>
                <c:pt idx="6">
                  <c:v>1980</c:v>
                </c:pt>
                <c:pt idx="7">
                  <c:v>1985</c:v>
                </c:pt>
              </c:numCache>
            </c:numRef>
          </c:xVal>
          <c:yVal>
            <c:numRef>
              <c:f>'Fig 2.22'!$K$7:$K$14</c:f>
              <c:numCache>
                <c:formatCode>0.0</c:formatCode>
                <c:ptCount val="8"/>
                <c:pt idx="0" formatCode="General">
                  <c:v>27.5</c:v>
                </c:pt>
                <c:pt idx="1">
                  <c:v>26.4</c:v>
                </c:pt>
                <c:pt idx="2">
                  <c:v>26.5</c:v>
                </c:pt>
                <c:pt idx="3">
                  <c:v>27.7</c:v>
                </c:pt>
                <c:pt idx="4">
                  <c:v>29.6</c:v>
                </c:pt>
                <c:pt idx="5">
                  <c:v>30.06</c:v>
                </c:pt>
                <c:pt idx="6">
                  <c:v>30.15</c:v>
                </c:pt>
                <c:pt idx="7">
                  <c:v>30.1769</c:v>
                </c:pt>
              </c:numCache>
            </c:numRef>
          </c:yVal>
          <c:smooth val="0"/>
          <c:extLst>
            <c:ext xmlns:c16="http://schemas.microsoft.com/office/drawing/2014/chart" uri="{C3380CC4-5D6E-409C-BE32-E72D297353CC}">
              <c16:uniqueId val="{00000000-BDB5-4F47-91A2-A7BBF83602AD}"/>
            </c:ext>
          </c:extLst>
        </c:ser>
        <c:dLbls>
          <c:showLegendKey val="0"/>
          <c:showVal val="0"/>
          <c:showCatName val="0"/>
          <c:showSerName val="0"/>
          <c:showPercent val="0"/>
          <c:showBubbleSize val="0"/>
        </c:dLbls>
        <c:axId val="1919057200"/>
        <c:axId val="1957422240"/>
      </c:scatterChart>
      <c:valAx>
        <c:axId val="1919057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57422240"/>
        <c:crosses val="autoZero"/>
        <c:crossBetween val="midCat"/>
      </c:valAx>
      <c:valAx>
        <c:axId val="1957422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1905720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3473558744549E-2"/>
          <c:y val="4.4243317343032024E-2"/>
          <c:w val="0.90298041861660183"/>
          <c:h val="0.72633687184861373"/>
        </c:manualLayout>
      </c:layout>
      <c:barChart>
        <c:barDir val="col"/>
        <c:grouping val="clustered"/>
        <c:varyColors val="0"/>
        <c:ser>
          <c:idx val="0"/>
          <c:order val="0"/>
          <c:tx>
            <c:strRef>
              <c:f>'Fig 2.24'!$C$5</c:f>
              <c:strCache>
                <c:ptCount val="1"/>
                <c:pt idx="0">
                  <c:v>Retraités</c:v>
                </c:pt>
              </c:strCache>
            </c:strRef>
          </c:tx>
          <c:spPr>
            <a:solidFill>
              <a:schemeClr val="tx2"/>
            </a:solidFill>
            <a:ln>
              <a:noFill/>
            </a:ln>
            <a:effectLst/>
          </c:spPr>
          <c:invertIfNegative val="0"/>
          <c:dPt>
            <c:idx val="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1-38E7-4664-A30A-CBD8CA47DB65}"/>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2.24'!$B$10:$B$12</c:f>
              <c:strCache>
                <c:ptCount val="3"/>
                <c:pt idx="0">
                  <c:v>Revenu disponible</c:v>
                </c:pt>
                <c:pt idx="1">
                  <c:v>Niveau de vie</c:v>
                </c:pt>
                <c:pt idx="2">
                  <c:v>Niveau de vie avec loyers imputés nets des intérêts d'emprunts</c:v>
                </c:pt>
              </c:strCache>
            </c:strRef>
          </c:cat>
          <c:val>
            <c:numRef>
              <c:f>'Fig 2.24'!$C$10:$C$12</c:f>
              <c:numCache>
                <c:formatCode>0.0%</c:formatCode>
                <c:ptCount val="3"/>
                <c:pt idx="0">
                  <c:v>0.78263309966469718</c:v>
                </c:pt>
                <c:pt idx="1">
                  <c:v>0.9704099821746881</c:v>
                </c:pt>
                <c:pt idx="2">
                  <c:v>1.0482887541694457</c:v>
                </c:pt>
              </c:numCache>
            </c:numRef>
          </c:val>
          <c:extLst>
            <c:ext xmlns:c16="http://schemas.microsoft.com/office/drawing/2014/chart" uri="{C3380CC4-5D6E-409C-BE32-E72D297353CC}">
              <c16:uniqueId val="{00000002-38E7-4664-A30A-CBD8CA47DB65}"/>
            </c:ext>
          </c:extLst>
        </c:ser>
        <c:ser>
          <c:idx val="1"/>
          <c:order val="1"/>
          <c:tx>
            <c:strRef>
              <c:f>'Fig 2.24'!$D$5</c:f>
              <c:strCache>
                <c:ptCount val="1"/>
                <c:pt idx="0">
                  <c:v>Actifs</c:v>
                </c:pt>
              </c:strCache>
            </c:strRef>
          </c:tx>
          <c:spPr>
            <a:solidFill>
              <a:srgbClr val="F6D7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2.24'!$B$10:$B$12</c:f>
              <c:strCache>
                <c:ptCount val="3"/>
                <c:pt idx="0">
                  <c:v>Revenu disponible</c:v>
                </c:pt>
                <c:pt idx="1">
                  <c:v>Niveau de vie</c:v>
                </c:pt>
                <c:pt idx="2">
                  <c:v>Niveau de vie avec loyers imputés nets des intérêts d'emprunts</c:v>
                </c:pt>
              </c:strCache>
            </c:strRef>
          </c:cat>
          <c:val>
            <c:numRef>
              <c:f>'Fig 2.24'!$D$10:$D$12</c:f>
              <c:numCache>
                <c:formatCode>0.0%</c:formatCode>
                <c:ptCount val="3"/>
                <c:pt idx="0">
                  <c:v>1.1565127863140681</c:v>
                </c:pt>
                <c:pt idx="1">
                  <c:v>1.0951871657754011</c:v>
                </c:pt>
                <c:pt idx="2">
                  <c:v>1.0703526329942512</c:v>
                </c:pt>
              </c:numCache>
            </c:numRef>
          </c:val>
          <c:extLst>
            <c:ext xmlns:c16="http://schemas.microsoft.com/office/drawing/2014/chart" uri="{C3380CC4-5D6E-409C-BE32-E72D297353CC}">
              <c16:uniqueId val="{00000003-38E7-4664-A30A-CBD8CA47DB65}"/>
            </c:ext>
          </c:extLst>
        </c:ser>
        <c:dLbls>
          <c:showLegendKey val="0"/>
          <c:showVal val="0"/>
          <c:showCatName val="0"/>
          <c:showSerName val="0"/>
          <c:showPercent val="0"/>
          <c:showBubbleSize val="0"/>
        </c:dLbls>
        <c:gapWidth val="219"/>
        <c:overlap val="-27"/>
        <c:axId val="1162320975"/>
        <c:axId val="1162340527"/>
      </c:barChart>
      <c:catAx>
        <c:axId val="116232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62340527"/>
        <c:crosses val="autoZero"/>
        <c:auto val="1"/>
        <c:lblAlgn val="ctr"/>
        <c:lblOffset val="100"/>
        <c:noMultiLvlLbl val="0"/>
      </c:catAx>
      <c:valAx>
        <c:axId val="1162340527"/>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62320975"/>
        <c:crosses val="autoZero"/>
        <c:crossBetween val="between"/>
      </c:valAx>
      <c:spPr>
        <a:noFill/>
        <a:ln>
          <a:noFill/>
        </a:ln>
        <a:effectLst/>
      </c:spPr>
    </c:plotArea>
    <c:legend>
      <c:legendPos val="b"/>
      <c:layout>
        <c:manualLayout>
          <c:xMode val="edge"/>
          <c:yMode val="edge"/>
          <c:x val="0.28306275006281006"/>
          <c:y val="0.8822488019942113"/>
          <c:w val="0.24488214742499323"/>
          <c:h val="7.75300004212141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'Fig 2.26'!$C$4</c:f>
              <c:strCache>
                <c:ptCount val="1"/>
                <c:pt idx="0">
                  <c:v>Ensemble</c:v>
                </c:pt>
              </c:strCache>
            </c:strRef>
          </c:tx>
          <c:spPr>
            <a:ln w="28575" cap="rnd">
              <a:solidFill>
                <a:schemeClr val="accent3">
                  <a:lumMod val="60000"/>
                  <a:lumOff val="40000"/>
                </a:schemeClr>
              </a:solidFill>
              <a:round/>
            </a:ln>
            <a:effectLst/>
          </c:spPr>
          <c:marker>
            <c:symbol val="circle"/>
            <c:size val="5"/>
            <c:spPr>
              <a:solidFill>
                <a:srgbClr val="92D050"/>
              </a:solidFill>
              <a:ln w="9525">
                <a:solidFill>
                  <a:srgbClr val="92D050"/>
                </a:solidFill>
              </a:ln>
              <a:effectLst/>
            </c:spPr>
          </c:marker>
          <c:val>
            <c:numRef>
              <c:f>'Fig 2.26'!$C$5:$C$14</c:f>
              <c:numCache>
                <c:formatCode>0%</c:formatCode>
                <c:ptCount val="10"/>
                <c:pt idx="0">
                  <c:v>0.94700000000000006</c:v>
                </c:pt>
                <c:pt idx="1">
                  <c:v>1.0229999999999999</c:v>
                </c:pt>
                <c:pt idx="2">
                  <c:v>1.0859999999999999</c:v>
                </c:pt>
                <c:pt idx="3">
                  <c:v>1.1240000000000001</c:v>
                </c:pt>
                <c:pt idx="4">
                  <c:v>1.1299999999999999</c:v>
                </c:pt>
                <c:pt idx="5">
                  <c:v>1.087</c:v>
                </c:pt>
                <c:pt idx="6">
                  <c:v>1.05</c:v>
                </c:pt>
                <c:pt idx="7">
                  <c:v>1.077</c:v>
                </c:pt>
                <c:pt idx="8">
                  <c:v>1.1220000000000001</c:v>
                </c:pt>
                <c:pt idx="9">
                  <c:v>1.2090000000000001</c:v>
                </c:pt>
              </c:numCache>
            </c:numRef>
          </c:val>
          <c:smooth val="0"/>
          <c:extLst>
            <c:ext xmlns:c16="http://schemas.microsoft.com/office/drawing/2014/chart" uri="{C3380CC4-5D6E-409C-BE32-E72D297353CC}">
              <c16:uniqueId val="{00000000-FDAD-4187-AF97-7E2C23522FFA}"/>
            </c:ext>
          </c:extLst>
        </c:ser>
        <c:ser>
          <c:idx val="2"/>
          <c:order val="2"/>
          <c:tx>
            <c:strRef>
              <c:f>'Fig 2.26'!$D$4</c:f>
              <c:strCache>
                <c:ptCount val="1"/>
                <c:pt idx="0">
                  <c:v>Femmes</c:v>
                </c:pt>
              </c:strCache>
            </c:strRef>
          </c:tx>
          <c:spPr>
            <a:ln w="28575" cap="rnd">
              <a:solidFill>
                <a:srgbClr val="604A7B"/>
              </a:solidFill>
              <a:round/>
            </a:ln>
            <a:effectLst/>
          </c:spPr>
          <c:marker>
            <c:symbol val="circle"/>
            <c:size val="5"/>
            <c:spPr>
              <a:solidFill>
                <a:srgbClr val="604A7B"/>
              </a:solidFill>
              <a:ln w="9525">
                <a:solidFill>
                  <a:schemeClr val="accent3"/>
                </a:solidFill>
              </a:ln>
              <a:effectLst/>
            </c:spPr>
          </c:marker>
          <c:val>
            <c:numRef>
              <c:f>'Fig 2.26'!$D$5:$D$14</c:f>
              <c:numCache>
                <c:formatCode>0%</c:formatCode>
                <c:ptCount val="10"/>
                <c:pt idx="0">
                  <c:v>0.94099999999999995</c:v>
                </c:pt>
                <c:pt idx="1">
                  <c:v>1.016</c:v>
                </c:pt>
                <c:pt idx="2">
                  <c:v>1.0740000000000001</c:v>
                </c:pt>
                <c:pt idx="3">
                  <c:v>1.1000000000000001</c:v>
                </c:pt>
                <c:pt idx="4">
                  <c:v>1.0580000000000001</c:v>
                </c:pt>
                <c:pt idx="5">
                  <c:v>1.018</c:v>
                </c:pt>
                <c:pt idx="6">
                  <c:v>0.95900000000000007</c:v>
                </c:pt>
                <c:pt idx="7">
                  <c:v>0.98699999999999999</c:v>
                </c:pt>
                <c:pt idx="8">
                  <c:v>1.0290000000000001</c:v>
                </c:pt>
                <c:pt idx="9">
                  <c:v>1.099</c:v>
                </c:pt>
              </c:numCache>
            </c:numRef>
          </c:val>
          <c:smooth val="0"/>
          <c:extLst>
            <c:ext xmlns:c16="http://schemas.microsoft.com/office/drawing/2014/chart" uri="{C3380CC4-5D6E-409C-BE32-E72D297353CC}">
              <c16:uniqueId val="{00000001-FDAD-4187-AF97-7E2C23522FFA}"/>
            </c:ext>
          </c:extLst>
        </c:ser>
        <c:ser>
          <c:idx val="3"/>
          <c:order val="3"/>
          <c:tx>
            <c:strRef>
              <c:f>'Fig 2.26'!$E$4</c:f>
              <c:strCache>
                <c:ptCount val="1"/>
                <c:pt idx="0">
                  <c:v>Hommes</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val>
            <c:numRef>
              <c:f>'Fig 2.26'!$E$5:$E$14</c:f>
              <c:numCache>
                <c:formatCode>0%</c:formatCode>
                <c:ptCount val="10"/>
                <c:pt idx="0">
                  <c:v>1.133</c:v>
                </c:pt>
                <c:pt idx="1">
                  <c:v>1.147</c:v>
                </c:pt>
                <c:pt idx="2">
                  <c:v>1.165</c:v>
                </c:pt>
                <c:pt idx="3">
                  <c:v>1.181</c:v>
                </c:pt>
                <c:pt idx="4">
                  <c:v>1.19</c:v>
                </c:pt>
                <c:pt idx="5">
                  <c:v>1.1379999999999999</c:v>
                </c:pt>
                <c:pt idx="6">
                  <c:v>1.08</c:v>
                </c:pt>
                <c:pt idx="7">
                  <c:v>1.115</c:v>
                </c:pt>
                <c:pt idx="8">
                  <c:v>1.1579999999999999</c:v>
                </c:pt>
                <c:pt idx="9">
                  <c:v>1.2470000000000001</c:v>
                </c:pt>
              </c:numCache>
            </c:numRef>
          </c:val>
          <c:smooth val="0"/>
          <c:extLst>
            <c:ext xmlns:c16="http://schemas.microsoft.com/office/drawing/2014/chart" uri="{C3380CC4-5D6E-409C-BE32-E72D297353CC}">
              <c16:uniqueId val="{00000002-FDAD-4187-AF97-7E2C23522FFA}"/>
            </c:ext>
          </c:extLst>
        </c:ser>
        <c:dLbls>
          <c:showLegendKey val="0"/>
          <c:showVal val="0"/>
          <c:showCatName val="0"/>
          <c:showSerName val="0"/>
          <c:showPercent val="0"/>
          <c:showBubbleSize val="0"/>
        </c:dLbls>
        <c:marker val="1"/>
        <c:smooth val="0"/>
        <c:axId val="1134699328"/>
        <c:axId val="1134701728"/>
        <c:extLst>
          <c:ext xmlns:c15="http://schemas.microsoft.com/office/drawing/2012/chart" uri="{02D57815-91ED-43cb-92C2-25804820EDAC}">
            <c15:filteredLineSeries>
              <c15:ser>
                <c:idx val="0"/>
                <c:order val="0"/>
                <c:tx>
                  <c:strRef>
                    <c:extLst>
                      <c:ext uri="{02D57815-91ED-43cb-92C2-25804820EDAC}">
                        <c15:formulaRef>
                          <c15:sqref>'Fig 2.26'!$B$4</c15:sqref>
                        </c15:formulaRef>
                      </c:ext>
                    </c:extLst>
                    <c:strCache>
                      <c:ptCount val="1"/>
                      <c:pt idx="0">
                        <c:v>Décile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extLst>
                      <c:ext uri="{02D57815-91ED-43cb-92C2-25804820EDAC}">
                        <c15:formulaRef>
                          <c15:sqref>'Fig 2.26'!$B$5:$B$14</c15:sqref>
                        </c15:formulaRef>
                      </c:ext>
                    </c:extLst>
                    <c:numCache>
                      <c:formatCode>0</c:formatCode>
                      <c:ptCount val="10"/>
                      <c:pt idx="0">
                        <c:v>1</c:v>
                      </c:pt>
                      <c:pt idx="1">
                        <c:v>2</c:v>
                      </c:pt>
                      <c:pt idx="2">
                        <c:v>3</c:v>
                      </c:pt>
                      <c:pt idx="3">
                        <c:v>4</c:v>
                      </c:pt>
                      <c:pt idx="4">
                        <c:v>5</c:v>
                      </c:pt>
                      <c:pt idx="5">
                        <c:v>6</c:v>
                      </c:pt>
                      <c:pt idx="6">
                        <c:v>7</c:v>
                      </c:pt>
                      <c:pt idx="7">
                        <c:v>8</c:v>
                      </c:pt>
                      <c:pt idx="8">
                        <c:v>9</c:v>
                      </c:pt>
                      <c:pt idx="9">
                        <c:v>10</c:v>
                      </c:pt>
                    </c:numCache>
                  </c:numRef>
                </c:val>
                <c:smooth val="0"/>
                <c:extLst>
                  <c:ext xmlns:c16="http://schemas.microsoft.com/office/drawing/2014/chart" uri="{C3380CC4-5D6E-409C-BE32-E72D297353CC}">
                    <c16:uniqueId val="{00000003-FDAD-4187-AF97-7E2C23522FFA}"/>
                  </c:ext>
                </c:extLst>
              </c15:ser>
            </c15:filteredLineSeries>
          </c:ext>
        </c:extLst>
      </c:lineChart>
      <c:catAx>
        <c:axId val="11346993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r-FR">
                    <a:solidFill>
                      <a:sysClr val="windowText" lastClr="000000"/>
                    </a:solidFill>
                  </a:rPr>
                  <a:t>Déciles de retraite personnelle</a:t>
                </a:r>
              </a:p>
            </c:rich>
          </c:tx>
          <c:layout>
            <c:manualLayout>
              <c:xMode val="edge"/>
              <c:yMode val="edge"/>
              <c:x val="0.73529041395454642"/>
              <c:y val="0.7549425978241269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1134701728"/>
        <c:crosses val="autoZero"/>
        <c:auto val="1"/>
        <c:lblAlgn val="ctr"/>
        <c:lblOffset val="100"/>
        <c:noMultiLvlLbl val="0"/>
      </c:catAx>
      <c:valAx>
        <c:axId val="1134701728"/>
        <c:scaling>
          <c:orientation val="minMax"/>
          <c:max val="1.25"/>
          <c:min val="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fr-FR"/>
          </a:p>
        </c:txPr>
        <c:crossAx val="1134699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73330747808886E-2"/>
          <c:y val="3.1582211769719232E-2"/>
          <c:w val="0.82065963793286356"/>
          <c:h val="0.64284783971123904"/>
        </c:manualLayout>
      </c:layout>
      <c:barChart>
        <c:barDir val="col"/>
        <c:grouping val="clustered"/>
        <c:varyColors val="0"/>
        <c:ser>
          <c:idx val="0"/>
          <c:order val="0"/>
          <c:tx>
            <c:strRef>
              <c:f>'Fig 2.27'!$C$4</c:f>
              <c:strCache>
                <c:ptCount val="1"/>
                <c:pt idx="0">
                  <c:v>Niveau de vie moyen
</c:v>
                </c:pt>
              </c:strCache>
            </c:strRef>
          </c:tx>
          <c:spPr>
            <a:solidFill>
              <a:schemeClr val="accent1"/>
            </a:solidFill>
            <a:ln w="25400">
              <a:noFill/>
            </a:ln>
            <a:effectLst/>
          </c:spPr>
          <c:invertIfNegative val="0"/>
          <c:dLbls>
            <c:dLbl>
              <c:idx val="7"/>
              <c:layout>
                <c:manualLayout>
                  <c:x val="-1.1347515702683293E-3"/>
                  <c:y val="-3.8300418910831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15-4A63-8809-8F10C64C0C0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156082"/>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2.27'!$B$5:$B$15</c:f>
              <c:strCache>
                <c:ptCount val="11"/>
                <c:pt idx="0">
                  <c:v>Couples sans enfant</c:v>
                </c:pt>
                <c:pt idx="1">
                  <c:v>couple avec 1 enfant</c:v>
                </c:pt>
                <c:pt idx="2">
                  <c:v>couple avec 2 enfants</c:v>
                </c:pt>
                <c:pt idx="3">
                  <c:v>couple avec 3 enfants</c:v>
                </c:pt>
                <c:pt idx="4">
                  <c:v>couple avec 4 enf ou +</c:v>
                </c:pt>
                <c:pt idx="5">
                  <c:v>Personnes seules</c:v>
                </c:pt>
                <c:pt idx="6">
                  <c:v>monoparentale 1 enfant</c:v>
                </c:pt>
                <c:pt idx="7">
                  <c:v>monoparentale 2 enfants</c:v>
                </c:pt>
                <c:pt idx="8">
                  <c:v>monoparentale 3 enfants</c:v>
                </c:pt>
                <c:pt idx="9">
                  <c:v>monoparent 4 enf ou +</c:v>
                </c:pt>
                <c:pt idx="10">
                  <c:v>Ensemble</c:v>
                </c:pt>
              </c:strCache>
            </c:strRef>
          </c:cat>
          <c:val>
            <c:numRef>
              <c:f>'Fig 2.27'!$C$5:$C$15</c:f>
              <c:numCache>
                <c:formatCode>#\ ##0\ "€"</c:formatCode>
                <c:ptCount val="11"/>
                <c:pt idx="0">
                  <c:v>40260</c:v>
                </c:pt>
                <c:pt idx="1">
                  <c:v>35000</c:v>
                </c:pt>
                <c:pt idx="2">
                  <c:v>31920</c:v>
                </c:pt>
                <c:pt idx="3">
                  <c:v>27970</c:v>
                </c:pt>
                <c:pt idx="4">
                  <c:v>21920</c:v>
                </c:pt>
                <c:pt idx="5">
                  <c:v>28950</c:v>
                </c:pt>
                <c:pt idx="6">
                  <c:v>25050</c:v>
                </c:pt>
                <c:pt idx="7">
                  <c:v>22920</c:v>
                </c:pt>
                <c:pt idx="8">
                  <c:v>20230</c:v>
                </c:pt>
                <c:pt idx="9">
                  <c:v>17250</c:v>
                </c:pt>
                <c:pt idx="10">
                  <c:v>32320</c:v>
                </c:pt>
              </c:numCache>
            </c:numRef>
          </c:val>
          <c:extLst>
            <c:ext xmlns:c16="http://schemas.microsoft.com/office/drawing/2014/chart" uri="{C3380CC4-5D6E-409C-BE32-E72D297353CC}">
              <c16:uniqueId val="{00000001-D615-4A63-8809-8F10C64C0C06}"/>
            </c:ext>
          </c:extLst>
        </c:ser>
        <c:dLbls>
          <c:showLegendKey val="0"/>
          <c:showVal val="1"/>
          <c:showCatName val="0"/>
          <c:showSerName val="0"/>
          <c:showPercent val="0"/>
          <c:showBubbleSize val="0"/>
        </c:dLbls>
        <c:gapWidth val="219"/>
        <c:overlap val="-27"/>
        <c:axId val="889812688"/>
        <c:axId val="889812208"/>
      </c:barChart>
      <c:lineChart>
        <c:grouping val="standard"/>
        <c:varyColors val="0"/>
        <c:ser>
          <c:idx val="1"/>
          <c:order val="1"/>
          <c:tx>
            <c:strRef>
              <c:f>'Fig 2.27'!$D$4</c:f>
              <c:strCache>
                <c:ptCount val="1"/>
                <c:pt idx="0">
                  <c:v>Taux de pauvreté (en %)</c:v>
                </c:pt>
              </c:strCache>
            </c:strRef>
          </c:tx>
          <c:spPr>
            <a:ln w="25400" cap="rnd">
              <a:solidFill>
                <a:schemeClr val="accent2">
                  <a:lumMod val="75000"/>
                </a:schemeClr>
              </a:solidFill>
              <a:round/>
            </a:ln>
            <a:effectLst/>
          </c:spPr>
          <c:marker>
            <c:symbol val="circle"/>
            <c:size val="11"/>
            <c:spPr>
              <a:solidFill>
                <a:schemeClr val="accent2">
                  <a:lumMod val="75000"/>
                </a:schemeClr>
              </a:solidFill>
              <a:ln w="9525">
                <a:solidFill>
                  <a:schemeClr val="accent2">
                    <a:lumMod val="75000"/>
                  </a:schemeClr>
                </a:solidFill>
              </a:ln>
              <a:effectLst/>
            </c:spPr>
          </c:marker>
          <c:dPt>
            <c:idx val="5"/>
            <c:marker>
              <c:symbol val="circle"/>
              <c:size val="11"/>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3-D615-4A63-8809-8F10C64C0C06}"/>
              </c:ext>
            </c:extLst>
          </c:dPt>
          <c:dPt>
            <c:idx val="10"/>
            <c:marker>
              <c:symbol val="circle"/>
              <c:size val="11"/>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5-D615-4A63-8809-8F10C64C0C06}"/>
              </c:ext>
            </c:extLst>
          </c:dPt>
          <c:dLbls>
            <c:spPr>
              <a:solidFill>
                <a:schemeClr val="accent2">
                  <a:lumMod val="75000"/>
                </a:schemeClr>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2.27'!$B$5:$B$15</c:f>
              <c:strCache>
                <c:ptCount val="11"/>
                <c:pt idx="0">
                  <c:v>Couples sans enfant</c:v>
                </c:pt>
                <c:pt idx="1">
                  <c:v>couple avec 1 enfant</c:v>
                </c:pt>
                <c:pt idx="2">
                  <c:v>couple avec 2 enfants</c:v>
                </c:pt>
                <c:pt idx="3">
                  <c:v>couple avec 3 enfants</c:v>
                </c:pt>
                <c:pt idx="4">
                  <c:v>couple avec 4 enf ou +</c:v>
                </c:pt>
                <c:pt idx="5">
                  <c:v>Personnes seules</c:v>
                </c:pt>
                <c:pt idx="6">
                  <c:v>monoparentale 1 enfant</c:v>
                </c:pt>
                <c:pt idx="7">
                  <c:v>monoparentale 2 enfants</c:v>
                </c:pt>
                <c:pt idx="8">
                  <c:v>monoparentale 3 enfants</c:v>
                </c:pt>
                <c:pt idx="9">
                  <c:v>monoparent 4 enf ou +</c:v>
                </c:pt>
                <c:pt idx="10">
                  <c:v>Ensemble</c:v>
                </c:pt>
              </c:strCache>
            </c:strRef>
          </c:cat>
          <c:val>
            <c:numRef>
              <c:f>'Fig 2.27'!$D$5:$D$15</c:f>
              <c:numCache>
                <c:formatCode>0.0%</c:formatCode>
                <c:ptCount val="11"/>
                <c:pt idx="0">
                  <c:v>5.0999999999999997E-2</c:v>
                </c:pt>
                <c:pt idx="1">
                  <c:v>5.5E-2</c:v>
                </c:pt>
                <c:pt idx="2">
                  <c:v>7.2000000000000008E-2</c:v>
                </c:pt>
                <c:pt idx="3">
                  <c:v>0.13900000000000001</c:v>
                </c:pt>
                <c:pt idx="4">
                  <c:v>0.30199999999999999</c:v>
                </c:pt>
                <c:pt idx="5">
                  <c:v>0.14000000000000001</c:v>
                </c:pt>
                <c:pt idx="6">
                  <c:v>0.17</c:v>
                </c:pt>
                <c:pt idx="7">
                  <c:v>0.23</c:v>
                </c:pt>
                <c:pt idx="8">
                  <c:v>0.32299999999999995</c:v>
                </c:pt>
                <c:pt idx="9">
                  <c:v>0.38799999999999996</c:v>
                </c:pt>
                <c:pt idx="10">
                  <c:v>0.10400000000000001</c:v>
                </c:pt>
              </c:numCache>
            </c:numRef>
          </c:val>
          <c:smooth val="0"/>
          <c:extLst>
            <c:ext xmlns:c16="http://schemas.microsoft.com/office/drawing/2014/chart" uri="{C3380CC4-5D6E-409C-BE32-E72D297353CC}">
              <c16:uniqueId val="{00000006-D615-4A63-8809-8F10C64C0C06}"/>
            </c:ext>
          </c:extLst>
        </c:ser>
        <c:dLbls>
          <c:showLegendKey val="0"/>
          <c:showVal val="1"/>
          <c:showCatName val="0"/>
          <c:showSerName val="0"/>
          <c:showPercent val="0"/>
          <c:showBubbleSize val="0"/>
        </c:dLbls>
        <c:marker val="1"/>
        <c:smooth val="0"/>
        <c:axId val="889802608"/>
        <c:axId val="889805008"/>
      </c:lineChart>
      <c:catAx>
        <c:axId val="889812688"/>
        <c:scaling>
          <c:orientation val="minMax"/>
        </c:scaling>
        <c:delete val="0"/>
        <c:axPos val="b"/>
        <c:numFmt formatCode="General" sourceLinked="1"/>
        <c:majorTickMark val="none"/>
        <c:minorTickMark val="none"/>
        <c:tickLblPos val="nextTo"/>
        <c:spPr>
          <a:noFill/>
          <a:ln w="9525" cap="flat" cmpd="sng" algn="ctr">
            <a:solidFill>
              <a:schemeClr val="accent1">
                <a:alpha val="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889812208"/>
        <c:crosses val="autoZero"/>
        <c:auto val="1"/>
        <c:lblAlgn val="ctr"/>
        <c:lblOffset val="100"/>
        <c:noMultiLvlLbl val="0"/>
      </c:catAx>
      <c:valAx>
        <c:axId val="889812208"/>
        <c:scaling>
          <c:orientation val="minMax"/>
          <c:max val="41000"/>
          <c:min val="0"/>
        </c:scaling>
        <c:delete val="0"/>
        <c:axPos val="l"/>
        <c:majorGridlines>
          <c:spPr>
            <a:ln w="9525" cap="flat" cmpd="sng" algn="ctr">
              <a:solidFill>
                <a:schemeClr val="tx1">
                  <a:lumMod val="15000"/>
                  <a:lumOff val="85000"/>
                </a:schemeClr>
              </a:solid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156082"/>
                </a:solidFill>
                <a:latin typeface="+mn-lt"/>
                <a:ea typeface="+mn-ea"/>
                <a:cs typeface="+mn-cs"/>
              </a:defRPr>
            </a:pPr>
            <a:endParaRPr lang="fr-FR"/>
          </a:p>
        </c:txPr>
        <c:crossAx val="889812688"/>
        <c:crosses val="autoZero"/>
        <c:crossBetween val="between"/>
      </c:valAx>
      <c:valAx>
        <c:axId val="889805008"/>
        <c:scaling>
          <c:orientation val="minMax"/>
          <c:max val="0.39000000000000007"/>
          <c:min val="0"/>
        </c:scaling>
        <c:delete val="0"/>
        <c:axPos val="r"/>
        <c:title>
          <c:tx>
            <c:rich>
              <a:bodyPr rot="-5400000" spcFirstLastPara="1" vertOverflow="ellipsis" vert="horz" wrap="square" anchor="ctr" anchorCtr="1"/>
              <a:lstStyle/>
              <a:p>
                <a:pPr>
                  <a:defRPr sz="1200" b="0" i="0" u="none" strike="noStrike" kern="1200" baseline="0">
                    <a:solidFill>
                      <a:srgbClr val="E97132"/>
                    </a:solidFill>
                    <a:latin typeface="+mn-lt"/>
                    <a:ea typeface="+mn-ea"/>
                    <a:cs typeface="+mn-cs"/>
                  </a:defRPr>
                </a:pPr>
                <a:r>
                  <a:rPr lang="fr-FR" sz="1200">
                    <a:solidFill>
                      <a:srgbClr val="E97132"/>
                    </a:solidFill>
                  </a:rPr>
                  <a:t>taux de pauvreté</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E97132"/>
                  </a:solidFill>
                  <a:latin typeface="+mn-lt"/>
                  <a:ea typeface="+mn-ea"/>
                  <a:cs typeface="+mn-cs"/>
                </a:defRPr>
              </a:pPr>
              <a:endParaRPr lang="fr-FR"/>
            </a:p>
          </c:txPr>
        </c:title>
        <c:numFmt formatCode="0%" sourceLinked="0"/>
        <c:majorTickMark val="out"/>
        <c:minorTickMark val="none"/>
        <c:tickLblPos val="nextTo"/>
        <c:spPr>
          <a:noFill/>
          <a:ln>
            <a:solidFill>
              <a:srgbClr val="E97132"/>
            </a:solidFill>
          </a:ln>
          <a:effectLst/>
        </c:spPr>
        <c:txPr>
          <a:bodyPr rot="-60000000" spcFirstLastPara="1" vertOverflow="ellipsis" vert="horz" wrap="square" anchor="ctr" anchorCtr="1"/>
          <a:lstStyle/>
          <a:p>
            <a:pPr>
              <a:defRPr sz="1100" b="1" i="0" u="none" strike="noStrike" kern="1200" baseline="0">
                <a:solidFill>
                  <a:srgbClr val="C56011"/>
                </a:solidFill>
                <a:latin typeface="+mn-lt"/>
                <a:ea typeface="+mn-ea"/>
                <a:cs typeface="+mn-cs"/>
              </a:defRPr>
            </a:pPr>
            <a:endParaRPr lang="fr-FR"/>
          </a:p>
        </c:txPr>
        <c:crossAx val="889802608"/>
        <c:crosses val="max"/>
        <c:crossBetween val="between"/>
      </c:valAx>
      <c:catAx>
        <c:axId val="889802608"/>
        <c:scaling>
          <c:orientation val="minMax"/>
        </c:scaling>
        <c:delete val="1"/>
        <c:axPos val="b"/>
        <c:numFmt formatCode="General" sourceLinked="1"/>
        <c:majorTickMark val="out"/>
        <c:minorTickMark val="none"/>
        <c:tickLblPos val="nextTo"/>
        <c:crossAx val="889805008"/>
        <c:crosses val="autoZero"/>
        <c:auto val="1"/>
        <c:lblAlgn val="ctr"/>
        <c:lblOffset val="100"/>
        <c:noMultiLvlLbl val="0"/>
      </c:catAx>
      <c:spPr>
        <a:noFill/>
        <a:ln>
          <a:noFill/>
        </a:ln>
        <a:effectLst/>
      </c:spPr>
    </c:plotArea>
    <c:legend>
      <c:legendPos val="b"/>
      <c:layout>
        <c:manualLayout>
          <c:xMode val="edge"/>
          <c:yMode val="edge"/>
          <c:x val="0.30829055751774254"/>
          <c:y val="0.94279534627291872"/>
          <c:w val="0.41897594653588849"/>
          <c:h val="5.518212959783935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90685386473427"/>
          <c:y val="3.7482638888888892E-2"/>
          <c:w val="0.83375256642512074"/>
          <c:h val="0.44853124999999999"/>
        </c:manualLayout>
      </c:layout>
      <c:barChart>
        <c:barDir val="bar"/>
        <c:grouping val="stacked"/>
        <c:varyColors val="0"/>
        <c:ser>
          <c:idx val="1"/>
          <c:order val="0"/>
          <c:tx>
            <c:strRef>
              <c:f>'Fig 2.28'!$D$5</c:f>
              <c:strCache>
                <c:ptCount val="1"/>
                <c:pt idx="0">
                  <c:v>      Oui, pour les deux parents</c:v>
                </c:pt>
              </c:strCache>
            </c:strRef>
          </c:tx>
          <c:spPr>
            <a:solidFill>
              <a:schemeClr val="accent3">
                <a:lumMod val="75000"/>
              </a:schemeClr>
            </a:solidFill>
            <a:ln>
              <a:noFill/>
            </a:ln>
            <a:effectLst/>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1-43EF-48EA-B87D-A5F92663406A}"/>
              </c:ext>
            </c:extLst>
          </c:dPt>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2.28'!$B$8:$B$9</c:f>
              <c:strCache>
                <c:ptCount val="2"/>
                <c:pt idx="0">
                  <c:v>Hommes</c:v>
                </c:pt>
                <c:pt idx="1">
                  <c:v>Femmes</c:v>
                </c:pt>
              </c:strCache>
            </c:strRef>
          </c:cat>
          <c:val>
            <c:numRef>
              <c:f>'Fig 2.28'!$D$8:$D$9</c:f>
              <c:numCache>
                <c:formatCode>##0"%"</c:formatCode>
                <c:ptCount val="2"/>
                <c:pt idx="0">
                  <c:v>42.749036967845406</c:v>
                </c:pt>
                <c:pt idx="1">
                  <c:v>37.447602040356145</c:v>
                </c:pt>
              </c:numCache>
            </c:numRef>
          </c:val>
          <c:extLst>
            <c:ext xmlns:c16="http://schemas.microsoft.com/office/drawing/2014/chart" uri="{C3380CC4-5D6E-409C-BE32-E72D297353CC}">
              <c16:uniqueId val="{00000002-43EF-48EA-B87D-A5F92663406A}"/>
            </c:ext>
          </c:extLst>
        </c:ser>
        <c:ser>
          <c:idx val="2"/>
          <c:order val="1"/>
          <c:tx>
            <c:strRef>
              <c:f>'Fig 2.28'!$E$5</c:f>
              <c:strCache>
                <c:ptCount val="1"/>
                <c:pt idx="0">
                  <c:v>      Oui, mais seulement pour les mères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2.28'!$B$8:$B$9</c:f>
              <c:strCache>
                <c:ptCount val="2"/>
                <c:pt idx="0">
                  <c:v>Hommes</c:v>
                </c:pt>
                <c:pt idx="1">
                  <c:v>Femmes</c:v>
                </c:pt>
              </c:strCache>
            </c:strRef>
          </c:cat>
          <c:val>
            <c:numRef>
              <c:f>'Fig 2.28'!$E$8:$E$9</c:f>
              <c:numCache>
                <c:formatCode>##0"%"</c:formatCode>
                <c:ptCount val="2"/>
                <c:pt idx="0">
                  <c:v>21.942889823452589</c:v>
                </c:pt>
                <c:pt idx="1">
                  <c:v>29.985627703695084</c:v>
                </c:pt>
              </c:numCache>
            </c:numRef>
          </c:val>
          <c:extLst>
            <c:ext xmlns:c16="http://schemas.microsoft.com/office/drawing/2014/chart" uri="{C3380CC4-5D6E-409C-BE32-E72D297353CC}">
              <c16:uniqueId val="{00000003-43EF-48EA-B87D-A5F92663406A}"/>
            </c:ext>
          </c:extLst>
        </c:ser>
        <c:ser>
          <c:idx val="3"/>
          <c:order val="2"/>
          <c:tx>
            <c:strRef>
              <c:f>'Fig 2.28'!$F$5</c:f>
              <c:strCache>
                <c:ptCount val="1"/>
                <c:pt idx="0">
                  <c:v>      Oui, mais seulement pour les mères et pères qui ont interrompu ou réduit leur activité professionnelle pour élever leur(s) enfant(s)</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2.28'!$B$8:$B$9</c:f>
              <c:strCache>
                <c:ptCount val="2"/>
                <c:pt idx="0">
                  <c:v>Hommes</c:v>
                </c:pt>
                <c:pt idx="1">
                  <c:v>Femmes</c:v>
                </c:pt>
              </c:strCache>
            </c:strRef>
          </c:cat>
          <c:val>
            <c:numRef>
              <c:f>'Fig 2.28'!$F$8:$F$9</c:f>
              <c:numCache>
                <c:formatCode>##0"%"</c:formatCode>
                <c:ptCount val="2"/>
                <c:pt idx="0">
                  <c:v>24.794052761492662</c:v>
                </c:pt>
                <c:pt idx="1">
                  <c:v>24.821146528169059</c:v>
                </c:pt>
              </c:numCache>
            </c:numRef>
          </c:val>
          <c:extLst>
            <c:ext xmlns:c16="http://schemas.microsoft.com/office/drawing/2014/chart" uri="{C3380CC4-5D6E-409C-BE32-E72D297353CC}">
              <c16:uniqueId val="{00000004-43EF-48EA-B87D-A5F92663406A}"/>
            </c:ext>
          </c:extLst>
        </c:ser>
        <c:ser>
          <c:idx val="4"/>
          <c:order val="3"/>
          <c:tx>
            <c:strRef>
              <c:f>'Fig 2.28'!$G$5</c:f>
              <c:strCache>
                <c:ptCount val="1"/>
                <c:pt idx="0">
                  <c:v>      Non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2.28'!$B$8:$B$9</c:f>
              <c:strCache>
                <c:ptCount val="2"/>
                <c:pt idx="0">
                  <c:v>Hommes</c:v>
                </c:pt>
                <c:pt idx="1">
                  <c:v>Femmes</c:v>
                </c:pt>
              </c:strCache>
            </c:strRef>
          </c:cat>
          <c:val>
            <c:numRef>
              <c:f>'Fig 2.28'!$G$8:$G$9</c:f>
              <c:numCache>
                <c:formatCode>##0"%"</c:formatCode>
                <c:ptCount val="2"/>
                <c:pt idx="0">
                  <c:v>9.7006500122387909</c:v>
                </c:pt>
                <c:pt idx="1">
                  <c:v>6.9266209746529546</c:v>
                </c:pt>
              </c:numCache>
            </c:numRef>
          </c:val>
          <c:extLst>
            <c:ext xmlns:c16="http://schemas.microsoft.com/office/drawing/2014/chart" uri="{C3380CC4-5D6E-409C-BE32-E72D297353CC}">
              <c16:uniqueId val="{00000005-43EF-48EA-B87D-A5F92663406A}"/>
            </c:ext>
          </c:extLst>
        </c:ser>
        <c:dLbls>
          <c:dLblPos val="ctr"/>
          <c:showLegendKey val="0"/>
          <c:showVal val="1"/>
          <c:showCatName val="0"/>
          <c:showSerName val="0"/>
          <c:showPercent val="0"/>
          <c:showBubbleSize val="0"/>
        </c:dLbls>
        <c:gapWidth val="150"/>
        <c:overlap val="100"/>
        <c:axId val="802774783"/>
        <c:axId val="802786431"/>
      </c:barChart>
      <c:catAx>
        <c:axId val="802774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802786431"/>
        <c:crosses val="autoZero"/>
        <c:auto val="1"/>
        <c:lblAlgn val="ctr"/>
        <c:lblOffset val="200"/>
        <c:noMultiLvlLbl val="0"/>
      </c:catAx>
      <c:valAx>
        <c:axId val="80278643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quot;%&quot;"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802774783"/>
        <c:crossesAt val="1"/>
        <c:crossBetween val="between"/>
        <c:majorUnit val="20"/>
      </c:valAx>
      <c:spPr>
        <a:noFill/>
        <a:ln>
          <a:noFill/>
        </a:ln>
        <a:effectLst/>
      </c:spPr>
    </c:plotArea>
    <c:legend>
      <c:legendPos val="b"/>
      <c:layout>
        <c:manualLayout>
          <c:xMode val="edge"/>
          <c:yMode val="edge"/>
          <c:x val="0"/>
          <c:y val="0.59724681712962968"/>
          <c:w val="1"/>
          <c:h val="0.402753182870370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latin typeface="+mn-lt"/>
          <a:cs typeface="Times New Roman" panose="02020603050405020304" pitchFamily="18"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2.2'!$I$4</c:f>
              <c:strCache>
                <c:ptCount val="1"/>
                <c:pt idx="0">
                  <c:v>30 à 39 ans</c:v>
                </c:pt>
              </c:strCache>
            </c:strRef>
          </c:tx>
          <c:spPr>
            <a:ln w="28575" cap="rnd">
              <a:solidFill>
                <a:schemeClr val="accent1">
                  <a:lumMod val="60000"/>
                  <a:lumOff val="40000"/>
                </a:schemeClr>
              </a:solidFill>
              <a:round/>
            </a:ln>
            <a:effectLst/>
          </c:spPr>
          <c:marker>
            <c:symbol val="none"/>
          </c:marker>
          <c:cat>
            <c:strRef>
              <c:f>'Fig 2.2'!$H$5:$H$52</c:f>
              <c:strCache>
                <c:ptCount val="4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strCache>
            </c:strRef>
          </c:cat>
          <c:val>
            <c:numRef>
              <c:f>'Fig 2.2'!$I$5:$I$52</c:f>
              <c:numCache>
                <c:formatCode>0.0</c:formatCode>
                <c:ptCount val="48"/>
                <c:pt idx="0">
                  <c:v>11.034482758620699</c:v>
                </c:pt>
                <c:pt idx="1">
                  <c:v>9.3333333333333304</c:v>
                </c:pt>
                <c:pt idx="2">
                  <c:v>9.2356687898089191</c:v>
                </c:pt>
                <c:pt idx="3">
                  <c:v>8.2317073170731696</c:v>
                </c:pt>
                <c:pt idx="4">
                  <c:v>7.3099415204678397</c:v>
                </c:pt>
                <c:pt idx="5">
                  <c:v>7.2625698324022396</c:v>
                </c:pt>
                <c:pt idx="6">
                  <c:v>7.18085106382979</c:v>
                </c:pt>
                <c:pt idx="7">
                  <c:v>6.7010309278350499</c:v>
                </c:pt>
                <c:pt idx="8">
                  <c:v>6.75</c:v>
                </c:pt>
                <c:pt idx="9">
                  <c:v>6.55339805825243</c:v>
                </c:pt>
                <c:pt idx="10">
                  <c:v>6.8557919621749397</c:v>
                </c:pt>
                <c:pt idx="11">
                  <c:v>6.3679245283018897</c:v>
                </c:pt>
                <c:pt idx="12">
                  <c:v>6.3679245283018897</c:v>
                </c:pt>
                <c:pt idx="13">
                  <c:v>6.3981042654028402</c:v>
                </c:pt>
                <c:pt idx="14">
                  <c:v>6.3981042654028402</c:v>
                </c:pt>
                <c:pt idx="15">
                  <c:v>6.4356435643564396</c:v>
                </c:pt>
                <c:pt idx="16">
                  <c:v>6.4516129032258096</c:v>
                </c:pt>
                <c:pt idx="17">
                  <c:v>6.5</c:v>
                </c:pt>
                <c:pt idx="18">
                  <c:v>6.25</c:v>
                </c:pt>
                <c:pt idx="19">
                  <c:v>6.0150375939849603</c:v>
                </c:pt>
                <c:pt idx="20">
                  <c:v>5.6930693069306901</c:v>
                </c:pt>
                <c:pt idx="21">
                  <c:v>5.9553349875930497</c:v>
                </c:pt>
                <c:pt idx="22">
                  <c:v>5.7788944723618103</c:v>
                </c:pt>
                <c:pt idx="23">
                  <c:v>5.4455445544554504</c:v>
                </c:pt>
                <c:pt idx="24">
                  <c:v>5.4455445544554504</c:v>
                </c:pt>
                <c:pt idx="25">
                  <c:v>5.2109181141439196</c:v>
                </c:pt>
                <c:pt idx="26">
                  <c:v>5.0251256281407004</c:v>
                </c:pt>
                <c:pt idx="27">
                  <c:v>5.0125313283208</c:v>
                </c:pt>
                <c:pt idx="28">
                  <c:v>4.8543689320388399</c:v>
                </c:pt>
                <c:pt idx="29">
                  <c:v>4.2654028436019003</c:v>
                </c:pt>
                <c:pt idx="30">
                  <c:v>4.3269230769230802</c:v>
                </c:pt>
                <c:pt idx="31">
                  <c:v>4.3902439024390203</c:v>
                </c:pt>
                <c:pt idx="32">
                  <c:v>4.1463414634146298</c:v>
                </c:pt>
                <c:pt idx="33">
                  <c:v>4.1871921182265996</c:v>
                </c:pt>
                <c:pt idx="34">
                  <c:v>4.2713567839196003</c:v>
                </c:pt>
                <c:pt idx="35">
                  <c:v>4.23940149625935</c:v>
                </c:pt>
                <c:pt idx="36">
                  <c:v>4.7858942065491199</c:v>
                </c:pt>
                <c:pt idx="37">
                  <c:v>4.81012658227848</c:v>
                </c:pt>
                <c:pt idx="38">
                  <c:v>4.5569620253164604</c:v>
                </c:pt>
                <c:pt idx="39">
                  <c:v>3.5087719298245599</c:v>
                </c:pt>
                <c:pt idx="40">
                  <c:v>4</c:v>
                </c:pt>
                <c:pt idx="41">
                  <c:v>3.9603960396039599</c:v>
                </c:pt>
                <c:pt idx="42">
                  <c:v>3.9506172839506202</c:v>
                </c:pt>
                <c:pt idx="43">
                  <c:v>4.1666666666666696</c:v>
                </c:pt>
                <c:pt idx="44">
                  <c:v>4.4009779951100301</c:v>
                </c:pt>
                <c:pt idx="45">
                  <c:v>4.4117647058823497</c:v>
                </c:pt>
                <c:pt idx="46">
                  <c:v>4.44444444444445</c:v>
                </c:pt>
                <c:pt idx="47">
                  <c:v>4.2183622828784104</c:v>
                </c:pt>
              </c:numCache>
            </c:numRef>
          </c:val>
          <c:smooth val="0"/>
          <c:extLst>
            <c:ext xmlns:c16="http://schemas.microsoft.com/office/drawing/2014/chart" uri="{C3380CC4-5D6E-409C-BE32-E72D297353CC}">
              <c16:uniqueId val="{00000000-2DD0-4864-93F9-DCCDAC1FB42C}"/>
            </c:ext>
          </c:extLst>
        </c:ser>
        <c:ser>
          <c:idx val="1"/>
          <c:order val="1"/>
          <c:tx>
            <c:strRef>
              <c:f>'Fig 2.2'!$J$4</c:f>
              <c:strCache>
                <c:ptCount val="1"/>
                <c:pt idx="0">
                  <c:v>40 à 49 ans</c:v>
                </c:pt>
              </c:strCache>
            </c:strRef>
          </c:tx>
          <c:spPr>
            <a:ln w="28575" cap="rnd">
              <a:solidFill>
                <a:schemeClr val="accent2"/>
              </a:solidFill>
              <a:round/>
            </a:ln>
            <a:effectLst/>
          </c:spPr>
          <c:marker>
            <c:symbol val="none"/>
          </c:marker>
          <c:cat>
            <c:strRef>
              <c:f>'Fig 2.2'!$H$5:$H$52</c:f>
              <c:strCache>
                <c:ptCount val="4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strCache>
            </c:strRef>
          </c:cat>
          <c:val>
            <c:numRef>
              <c:f>'Fig 2.2'!$J$5:$J$52</c:f>
              <c:numCache>
                <c:formatCode>0.0</c:formatCode>
                <c:ptCount val="48"/>
                <c:pt idx="0">
                  <c:v>14.3302180685358</c:v>
                </c:pt>
                <c:pt idx="1">
                  <c:v>13.7931034482759</c:v>
                </c:pt>
                <c:pt idx="2">
                  <c:v>13.6507936507937</c:v>
                </c:pt>
                <c:pt idx="3">
                  <c:v>12.5</c:v>
                </c:pt>
                <c:pt idx="4">
                  <c:v>11.326860841423899</c:v>
                </c:pt>
                <c:pt idx="5">
                  <c:v>11.2582781456954</c:v>
                </c:pt>
                <c:pt idx="6">
                  <c:v>11.1864406779661</c:v>
                </c:pt>
                <c:pt idx="7">
                  <c:v>10</c:v>
                </c:pt>
                <c:pt idx="8">
                  <c:v>9.6551724137930997</c:v>
                </c:pt>
                <c:pt idx="9">
                  <c:v>9.0277777777777803</c:v>
                </c:pt>
                <c:pt idx="10">
                  <c:v>9.31034482758621</c:v>
                </c:pt>
                <c:pt idx="11">
                  <c:v>8</c:v>
                </c:pt>
                <c:pt idx="12">
                  <c:v>7.3248407643312099</c:v>
                </c:pt>
                <c:pt idx="13">
                  <c:v>6.7278287461773703</c:v>
                </c:pt>
                <c:pt idx="14">
                  <c:v>7.0381231671554296</c:v>
                </c:pt>
                <c:pt idx="15">
                  <c:v>6.34005763688761</c:v>
                </c:pt>
                <c:pt idx="16">
                  <c:v>6.1111111111111098</c:v>
                </c:pt>
                <c:pt idx="17">
                  <c:v>5.6149732620320902</c:v>
                </c:pt>
                <c:pt idx="18">
                  <c:v>5.4830287206266304</c:v>
                </c:pt>
                <c:pt idx="19">
                  <c:v>5.8673469387755102</c:v>
                </c:pt>
                <c:pt idx="20">
                  <c:v>5.4320987654320998</c:v>
                </c:pt>
                <c:pt idx="21">
                  <c:v>5.4054054054054097</c:v>
                </c:pt>
                <c:pt idx="22">
                  <c:v>5.1851851851851896</c:v>
                </c:pt>
                <c:pt idx="23">
                  <c:v>4.9140049140049102</c:v>
                </c:pt>
                <c:pt idx="24">
                  <c:v>5.13447432762836</c:v>
                </c:pt>
                <c:pt idx="25">
                  <c:v>4.9382716049382704</c:v>
                </c:pt>
                <c:pt idx="26">
                  <c:v>4.9019607843137303</c:v>
                </c:pt>
                <c:pt idx="27">
                  <c:v>4.6798029556650302</c:v>
                </c:pt>
                <c:pt idx="28">
                  <c:v>4.0284360189573496</c:v>
                </c:pt>
                <c:pt idx="29">
                  <c:v>4.2056074766355103</c:v>
                </c:pt>
                <c:pt idx="30">
                  <c:v>4.1666666666666696</c:v>
                </c:pt>
                <c:pt idx="31">
                  <c:v>3.4482758620689702</c:v>
                </c:pt>
                <c:pt idx="32">
                  <c:v>3.7037037037037002</c:v>
                </c:pt>
                <c:pt idx="33">
                  <c:v>3.7037037037037002</c:v>
                </c:pt>
                <c:pt idx="34">
                  <c:v>3.8812785388127899</c:v>
                </c:pt>
                <c:pt idx="35">
                  <c:v>3.4482758620689702</c:v>
                </c:pt>
                <c:pt idx="36">
                  <c:v>3.2183908045976999</c:v>
                </c:pt>
                <c:pt idx="37">
                  <c:v>3.6697247706421998</c:v>
                </c:pt>
                <c:pt idx="38">
                  <c:v>3.4246575342465801</c:v>
                </c:pt>
                <c:pt idx="39">
                  <c:v>2.7397260273972601</c:v>
                </c:pt>
                <c:pt idx="40">
                  <c:v>2.9953917050691201</c:v>
                </c:pt>
                <c:pt idx="41">
                  <c:v>3.0303030303030298</c:v>
                </c:pt>
                <c:pt idx="42">
                  <c:v>3.0732860520094598</c:v>
                </c:pt>
                <c:pt idx="43">
                  <c:v>2.8436018957345999</c:v>
                </c:pt>
                <c:pt idx="44">
                  <c:v>3.11004784688995</c:v>
                </c:pt>
                <c:pt idx="45">
                  <c:v>2.8571428571428599</c:v>
                </c:pt>
                <c:pt idx="46">
                  <c:v>3.1026252983293601</c:v>
                </c:pt>
                <c:pt idx="47">
                  <c:v>3.35731414868106</c:v>
                </c:pt>
              </c:numCache>
            </c:numRef>
          </c:val>
          <c:smooth val="0"/>
          <c:extLst>
            <c:ext xmlns:c16="http://schemas.microsoft.com/office/drawing/2014/chart" uri="{C3380CC4-5D6E-409C-BE32-E72D297353CC}">
              <c16:uniqueId val="{00000001-2DD0-4864-93F9-DCCDAC1FB42C}"/>
            </c:ext>
          </c:extLst>
        </c:ser>
        <c:ser>
          <c:idx val="2"/>
          <c:order val="2"/>
          <c:tx>
            <c:strRef>
              <c:f>'Fig 2.2'!$K$4</c:f>
              <c:strCache>
                <c:ptCount val="1"/>
                <c:pt idx="0">
                  <c:v>50 à 59 ans</c:v>
                </c:pt>
              </c:strCache>
            </c:strRef>
          </c:tx>
          <c:spPr>
            <a:ln w="28575" cap="rnd">
              <a:solidFill>
                <a:schemeClr val="bg2">
                  <a:lumMod val="75000"/>
                </a:schemeClr>
              </a:solidFill>
              <a:round/>
            </a:ln>
            <a:effectLst/>
          </c:spPr>
          <c:marker>
            <c:symbol val="none"/>
          </c:marker>
          <c:cat>
            <c:strRef>
              <c:f>'Fig 2.2'!$H$5:$H$52</c:f>
              <c:strCache>
                <c:ptCount val="4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strCache>
            </c:strRef>
          </c:cat>
          <c:val>
            <c:numRef>
              <c:f>'Fig 2.2'!$K$5:$K$52</c:f>
              <c:numCache>
                <c:formatCode>0.0</c:formatCode>
                <c:ptCount val="48"/>
                <c:pt idx="0">
                  <c:v>16.412213740458</c:v>
                </c:pt>
                <c:pt idx="1">
                  <c:v>16.129032258064498</c:v>
                </c:pt>
                <c:pt idx="2">
                  <c:v>15.9863945578231</c:v>
                </c:pt>
                <c:pt idx="3">
                  <c:v>15.3094462540717</c:v>
                </c:pt>
                <c:pt idx="4">
                  <c:v>14.150943396226401</c:v>
                </c:pt>
                <c:pt idx="5">
                  <c:v>13.8801261829653</c:v>
                </c:pt>
                <c:pt idx="6">
                  <c:v>14.195583596214499</c:v>
                </c:pt>
                <c:pt idx="7">
                  <c:v>14.012738853503199</c:v>
                </c:pt>
                <c:pt idx="8">
                  <c:v>14.057507987220401</c:v>
                </c:pt>
                <c:pt idx="9">
                  <c:v>14.057507987220401</c:v>
                </c:pt>
                <c:pt idx="10">
                  <c:v>15.112540192926</c:v>
                </c:pt>
                <c:pt idx="11">
                  <c:v>14.6103896103896</c:v>
                </c:pt>
                <c:pt idx="12">
                  <c:v>13.071895424836599</c:v>
                </c:pt>
                <c:pt idx="13">
                  <c:v>12.8712871287129</c:v>
                </c:pt>
                <c:pt idx="14">
                  <c:v>11.960132890365401</c:v>
                </c:pt>
                <c:pt idx="15">
                  <c:v>11.498257839721299</c:v>
                </c:pt>
                <c:pt idx="16">
                  <c:v>11.151079136690599</c:v>
                </c:pt>
                <c:pt idx="17">
                  <c:v>10.989010989011</c:v>
                </c:pt>
                <c:pt idx="18">
                  <c:v>9.5940959409594093</c:v>
                </c:pt>
                <c:pt idx="19">
                  <c:v>8.9219330855018608</c:v>
                </c:pt>
                <c:pt idx="20">
                  <c:v>8.4558823529411793</c:v>
                </c:pt>
                <c:pt idx="21">
                  <c:v>8.1560283687943294</c:v>
                </c:pt>
                <c:pt idx="22">
                  <c:v>7.5342465753424701</c:v>
                </c:pt>
                <c:pt idx="23">
                  <c:v>6.5573770491803298</c:v>
                </c:pt>
                <c:pt idx="24">
                  <c:v>6.9182389937106903</c:v>
                </c:pt>
                <c:pt idx="25">
                  <c:v>6.0240963855421699</c:v>
                </c:pt>
                <c:pt idx="26">
                  <c:v>6</c:v>
                </c:pt>
                <c:pt idx="27">
                  <c:v>5.8011049723756898</c:v>
                </c:pt>
                <c:pt idx="28">
                  <c:v>5.1282051282051304</c:v>
                </c:pt>
                <c:pt idx="29">
                  <c:v>4.4334975369458096</c:v>
                </c:pt>
                <c:pt idx="30">
                  <c:v>4.3269230769230802</c:v>
                </c:pt>
                <c:pt idx="31">
                  <c:v>4.3165467625899296</c:v>
                </c:pt>
                <c:pt idx="32">
                  <c:v>4.29594272076372</c:v>
                </c:pt>
                <c:pt idx="33">
                  <c:v>4.2755344418052301</c:v>
                </c:pt>
                <c:pt idx="34">
                  <c:v>4.5454545454545503</c:v>
                </c:pt>
                <c:pt idx="35">
                  <c:v>4.3269230769230802</c:v>
                </c:pt>
                <c:pt idx="36">
                  <c:v>4.0767386091127102</c:v>
                </c:pt>
                <c:pt idx="37">
                  <c:v>4.29594272076372</c:v>
                </c:pt>
                <c:pt idx="38">
                  <c:v>3.7647058823529398</c:v>
                </c:pt>
                <c:pt idx="39">
                  <c:v>3.5046728971962602</c:v>
                </c:pt>
                <c:pt idx="40">
                  <c:v>3.7122969837587001</c:v>
                </c:pt>
                <c:pt idx="41">
                  <c:v>3.4802784222737801</c:v>
                </c:pt>
                <c:pt idx="42">
                  <c:v>3.4562211981566802</c:v>
                </c:pt>
                <c:pt idx="43">
                  <c:v>3.0023094688221699</c:v>
                </c:pt>
                <c:pt idx="44">
                  <c:v>3.2183908045976999</c:v>
                </c:pt>
                <c:pt idx="45">
                  <c:v>2.5287356321839098</c:v>
                </c:pt>
                <c:pt idx="46">
                  <c:v>2.7586206896551699</c:v>
                </c:pt>
                <c:pt idx="47">
                  <c:v>2.75229357798165</c:v>
                </c:pt>
              </c:numCache>
            </c:numRef>
          </c:val>
          <c:smooth val="0"/>
          <c:extLst>
            <c:ext xmlns:c16="http://schemas.microsoft.com/office/drawing/2014/chart" uri="{C3380CC4-5D6E-409C-BE32-E72D297353CC}">
              <c16:uniqueId val="{00000002-2DD0-4864-93F9-DCCDAC1FB42C}"/>
            </c:ext>
          </c:extLst>
        </c:ser>
        <c:ser>
          <c:idx val="3"/>
          <c:order val="3"/>
          <c:tx>
            <c:strRef>
              <c:f>'Fig 2.2'!$L$4</c:f>
              <c:strCache>
                <c:ptCount val="1"/>
                <c:pt idx="0">
                  <c:v>60 ans et plus</c:v>
                </c:pt>
              </c:strCache>
            </c:strRef>
          </c:tx>
          <c:spPr>
            <a:ln w="28575" cap="rnd">
              <a:solidFill>
                <a:srgbClr val="FFC000"/>
              </a:solidFill>
              <a:round/>
            </a:ln>
            <a:effectLst/>
          </c:spPr>
          <c:marker>
            <c:symbol val="none"/>
          </c:marker>
          <c:cat>
            <c:strRef>
              <c:f>'Fig 2.2'!$H$5:$H$52</c:f>
              <c:strCache>
                <c:ptCount val="4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strCache>
            </c:strRef>
          </c:cat>
          <c:val>
            <c:numRef>
              <c:f>'Fig 2.2'!$L$5:$L$52</c:f>
              <c:numCache>
                <c:formatCode>0.0</c:formatCode>
                <c:ptCount val="48"/>
                <c:pt idx="0">
                  <c:v>19.0562613430127</c:v>
                </c:pt>
                <c:pt idx="1">
                  <c:v>18.248175182481798</c:v>
                </c:pt>
                <c:pt idx="2">
                  <c:v>17.625231910946201</c:v>
                </c:pt>
                <c:pt idx="3">
                  <c:v>17.757009345794401</c:v>
                </c:pt>
                <c:pt idx="4">
                  <c:v>17.260787992495299</c:v>
                </c:pt>
                <c:pt idx="5">
                  <c:v>17.311233885819501</c:v>
                </c:pt>
                <c:pt idx="6">
                  <c:v>17.179023508137401</c:v>
                </c:pt>
                <c:pt idx="7">
                  <c:v>17.594254937163399</c:v>
                </c:pt>
                <c:pt idx="8">
                  <c:v>17.223198594024598</c:v>
                </c:pt>
                <c:pt idx="9">
                  <c:v>17.3611111111111</c:v>
                </c:pt>
                <c:pt idx="10">
                  <c:v>17.808219178082201</c:v>
                </c:pt>
                <c:pt idx="11">
                  <c:v>17.229729729729701</c:v>
                </c:pt>
                <c:pt idx="12">
                  <c:v>17.3333333333333</c:v>
                </c:pt>
                <c:pt idx="13">
                  <c:v>17.7631578947368</c:v>
                </c:pt>
                <c:pt idx="14">
                  <c:v>17.207792207792199</c:v>
                </c:pt>
                <c:pt idx="15">
                  <c:v>15.5591572123177</c:v>
                </c:pt>
                <c:pt idx="16">
                  <c:v>15.2487961476726</c:v>
                </c:pt>
                <c:pt idx="17">
                  <c:v>14.873417721519001</c:v>
                </c:pt>
                <c:pt idx="18">
                  <c:v>14.8669796557121</c:v>
                </c:pt>
                <c:pt idx="19">
                  <c:v>14.751552795031101</c:v>
                </c:pt>
                <c:pt idx="20">
                  <c:v>14.153846153846199</c:v>
                </c:pt>
                <c:pt idx="21">
                  <c:v>14.329268292682899</c:v>
                </c:pt>
                <c:pt idx="22">
                  <c:v>14.2424242424242</c:v>
                </c:pt>
                <c:pt idx="23">
                  <c:v>13.834586466165399</c:v>
                </c:pt>
                <c:pt idx="24">
                  <c:v>13.4814814814815</c:v>
                </c:pt>
                <c:pt idx="25">
                  <c:v>12.8698224852071</c:v>
                </c:pt>
                <c:pt idx="26">
                  <c:v>12.7596439169139</c:v>
                </c:pt>
                <c:pt idx="27">
                  <c:v>12.5739644970414</c:v>
                </c:pt>
                <c:pt idx="28">
                  <c:v>13.768115942029</c:v>
                </c:pt>
                <c:pt idx="29">
                  <c:v>13.4863701578192</c:v>
                </c:pt>
                <c:pt idx="30">
                  <c:v>13.559322033898299</c:v>
                </c:pt>
                <c:pt idx="31">
                  <c:v>13.360881542699699</c:v>
                </c:pt>
                <c:pt idx="32">
                  <c:v>12.768817204301101</c:v>
                </c:pt>
                <c:pt idx="33">
                  <c:v>12.2368421052632</c:v>
                </c:pt>
                <c:pt idx="34">
                  <c:v>12.1134020618557</c:v>
                </c:pt>
                <c:pt idx="35">
                  <c:v>11.2232030264817</c:v>
                </c:pt>
                <c:pt idx="36">
                  <c:v>11.001236093943101</c:v>
                </c:pt>
                <c:pt idx="37">
                  <c:v>10.975609756097599</c:v>
                </c:pt>
                <c:pt idx="38">
                  <c:v>9.6428571428571406</c:v>
                </c:pt>
                <c:pt idx="39">
                  <c:v>9.0803259604190902</c:v>
                </c:pt>
                <c:pt idx="40">
                  <c:v>8.6956521739130395</c:v>
                </c:pt>
                <c:pt idx="41">
                  <c:v>8.4364454443194603</c:v>
                </c:pt>
                <c:pt idx="42">
                  <c:v>8.1858407079645996</c:v>
                </c:pt>
                <c:pt idx="43">
                  <c:v>8.1610446137105601</c:v>
                </c:pt>
                <c:pt idx="44">
                  <c:v>7.81584582441113</c:v>
                </c:pt>
                <c:pt idx="45">
                  <c:v>6.8637803590285102</c:v>
                </c:pt>
                <c:pt idx="46">
                  <c:v>6.1068702290076304</c:v>
                </c:pt>
                <c:pt idx="47">
                  <c:v>5.2631578947368398</c:v>
                </c:pt>
              </c:numCache>
            </c:numRef>
          </c:val>
          <c:smooth val="0"/>
          <c:extLst>
            <c:ext xmlns:c16="http://schemas.microsoft.com/office/drawing/2014/chart" uri="{C3380CC4-5D6E-409C-BE32-E72D297353CC}">
              <c16:uniqueId val="{00000003-2DD0-4864-93F9-DCCDAC1FB42C}"/>
            </c:ext>
          </c:extLst>
        </c:ser>
        <c:dLbls>
          <c:showLegendKey val="0"/>
          <c:showVal val="0"/>
          <c:showCatName val="0"/>
          <c:showSerName val="0"/>
          <c:showPercent val="0"/>
          <c:showBubbleSize val="0"/>
        </c:dLbls>
        <c:smooth val="0"/>
        <c:axId val="25361455"/>
        <c:axId val="25340655"/>
      </c:lineChart>
      <c:catAx>
        <c:axId val="2536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5340655"/>
        <c:crosses val="autoZero"/>
        <c:auto val="1"/>
        <c:lblAlgn val="ctr"/>
        <c:lblOffset val="100"/>
        <c:tickLblSkip val="1"/>
        <c:tickMarkSkip val="1"/>
        <c:noMultiLvlLbl val="0"/>
      </c:catAx>
      <c:valAx>
        <c:axId val="25340655"/>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253614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577986857825566"/>
          <c:y val="8.9118794326241133E-2"/>
          <c:w val="0.76740606332138595"/>
          <c:h val="0.68531471631205665"/>
        </c:manualLayout>
      </c:layout>
      <c:barChart>
        <c:barDir val="bar"/>
        <c:grouping val="stacked"/>
        <c:varyColors val="0"/>
        <c:ser>
          <c:idx val="0"/>
          <c:order val="0"/>
          <c:tx>
            <c:strRef>
              <c:f>'Fig 2.29'!$E$5</c:f>
              <c:strCache>
                <c:ptCount val="1"/>
                <c:pt idx="0">
                  <c:v>Oui</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2.29'!$B$11:$B$12</c:f>
              <c:strCache>
                <c:ptCount val="2"/>
                <c:pt idx="0">
                  <c:v>3 enfants et plus</c:v>
                </c:pt>
                <c:pt idx="1">
                  <c:v>2 enfants et moins</c:v>
                </c:pt>
              </c:strCache>
            </c:strRef>
          </c:cat>
          <c:val>
            <c:numRef>
              <c:f>'Fig 2.29'!$E$11:$E$12</c:f>
              <c:numCache>
                <c:formatCode>##0"%"</c:formatCode>
                <c:ptCount val="2"/>
                <c:pt idx="0">
                  <c:v>49.720453514501692</c:v>
                </c:pt>
                <c:pt idx="1">
                  <c:v>31.775764280609572</c:v>
                </c:pt>
              </c:numCache>
            </c:numRef>
          </c:val>
          <c:extLst>
            <c:ext xmlns:c16="http://schemas.microsoft.com/office/drawing/2014/chart" uri="{C3380CC4-5D6E-409C-BE32-E72D297353CC}">
              <c16:uniqueId val="{00000000-63BD-4B2D-B589-709F7E42EEB4}"/>
            </c:ext>
          </c:extLst>
        </c:ser>
        <c:ser>
          <c:idx val="1"/>
          <c:order val="1"/>
          <c:tx>
            <c:strRef>
              <c:f>'Fig 2.29'!$K$5</c:f>
              <c:strCache>
                <c:ptCount val="1"/>
                <c:pt idx="0">
                  <c:v>Non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2.29'!$B$11:$B$12</c:f>
              <c:strCache>
                <c:ptCount val="2"/>
                <c:pt idx="0">
                  <c:v>3 enfants et plus</c:v>
                </c:pt>
                <c:pt idx="1">
                  <c:v>2 enfants et moins</c:v>
                </c:pt>
              </c:strCache>
            </c:strRef>
          </c:cat>
          <c:val>
            <c:numRef>
              <c:f>'Fig 2.29'!$K$11:$K$12</c:f>
              <c:numCache>
                <c:formatCode>##0"%"</c:formatCode>
                <c:ptCount val="2"/>
                <c:pt idx="0">
                  <c:v>47.592030289937242</c:v>
                </c:pt>
                <c:pt idx="1">
                  <c:v>66.7817249934904</c:v>
                </c:pt>
              </c:numCache>
            </c:numRef>
          </c:val>
          <c:extLst>
            <c:ext xmlns:c16="http://schemas.microsoft.com/office/drawing/2014/chart" uri="{C3380CC4-5D6E-409C-BE32-E72D297353CC}">
              <c16:uniqueId val="{00000001-63BD-4B2D-B589-709F7E42EEB4}"/>
            </c:ext>
          </c:extLst>
        </c:ser>
        <c:dLbls>
          <c:dLblPos val="ctr"/>
          <c:showLegendKey val="0"/>
          <c:showVal val="1"/>
          <c:showCatName val="0"/>
          <c:showSerName val="0"/>
          <c:showPercent val="0"/>
          <c:showBubbleSize val="0"/>
        </c:dLbls>
        <c:gapWidth val="150"/>
        <c:overlap val="100"/>
        <c:axId val="587096015"/>
        <c:axId val="587108911"/>
      </c:barChart>
      <c:catAx>
        <c:axId val="587096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587108911"/>
        <c:crosses val="autoZero"/>
        <c:auto val="1"/>
        <c:lblAlgn val="ctr"/>
        <c:lblOffset val="100"/>
        <c:noMultiLvlLbl val="0"/>
      </c:catAx>
      <c:valAx>
        <c:axId val="58710891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quot;%&quot;" sourceLinked="1"/>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587096015"/>
        <c:crosses val="autoZero"/>
        <c:crossBetween val="between"/>
        <c:majorUnit val="20"/>
      </c:valAx>
      <c:spPr>
        <a:noFill/>
        <a:ln>
          <a:noFill/>
        </a:ln>
        <a:effectLst/>
      </c:spPr>
    </c:plotArea>
    <c:legend>
      <c:legendPos val="b"/>
      <c:layout>
        <c:manualLayout>
          <c:xMode val="edge"/>
          <c:yMode val="edge"/>
          <c:x val="2.5449522102747959E-3"/>
          <c:y val="0.90939745862884158"/>
          <c:w val="0.99745504778972516"/>
          <c:h val="9.04149305555555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latin typeface="+mn-lt"/>
          <a:cs typeface="Times New Roman" panose="02020603050405020304" pitchFamily="18"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62545289855071"/>
          <c:y val="3.8598090277777775E-2"/>
          <c:w val="0.71598762077294686"/>
          <c:h val="0.7638214699074074"/>
        </c:manualLayout>
      </c:layout>
      <c:barChart>
        <c:barDir val="bar"/>
        <c:grouping val="stacked"/>
        <c:varyColors val="0"/>
        <c:ser>
          <c:idx val="1"/>
          <c:order val="0"/>
          <c:tx>
            <c:strRef>
              <c:f>'Fig 2.30'!$G$5</c:f>
              <c:strCache>
                <c:ptCount val="1"/>
                <c:pt idx="0">
                  <c:v>À tous les veufs et veuves</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2.30'!$B$8:$B$11</c:f>
              <c:strCache>
                <c:ptCount val="4"/>
                <c:pt idx="0">
                  <c:v>Moins de 900 euros</c:v>
                </c:pt>
                <c:pt idx="1">
                  <c:v>De 900 à 1399 euros</c:v>
                </c:pt>
                <c:pt idx="2">
                  <c:v>De 1400 à 1999 euros</c:v>
                </c:pt>
                <c:pt idx="3">
                  <c:v>2000 euros et plus</c:v>
                </c:pt>
              </c:strCache>
            </c:strRef>
          </c:cat>
          <c:val>
            <c:numRef>
              <c:f>'Fig 2.30'!$G$8:$G$11</c:f>
              <c:numCache>
                <c:formatCode>##0"%"</c:formatCode>
                <c:ptCount val="4"/>
                <c:pt idx="0">
                  <c:v>64.771450703311601</c:v>
                </c:pt>
                <c:pt idx="1">
                  <c:v>68.930452845912484</c:v>
                </c:pt>
                <c:pt idx="2">
                  <c:v>70.341400129516103</c:v>
                </c:pt>
                <c:pt idx="3">
                  <c:v>73.242628654383907</c:v>
                </c:pt>
              </c:numCache>
            </c:numRef>
          </c:val>
          <c:extLst>
            <c:ext xmlns:c16="http://schemas.microsoft.com/office/drawing/2014/chart" uri="{C3380CC4-5D6E-409C-BE32-E72D297353CC}">
              <c16:uniqueId val="{00000000-4BD9-4427-86AF-56ADBDD06F4B}"/>
            </c:ext>
          </c:extLst>
        </c:ser>
        <c:ser>
          <c:idx val="0"/>
          <c:order val="1"/>
          <c:tx>
            <c:strRef>
              <c:f>'Fig 2.30'!$E$5</c:f>
              <c:strCache>
                <c:ptCount val="1"/>
                <c:pt idx="0">
                  <c:v>Aux veufs et veuves qui ont des ressources faibles ou moyennes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2.30'!$B$8:$B$11</c:f>
              <c:strCache>
                <c:ptCount val="4"/>
                <c:pt idx="0">
                  <c:v>Moins de 900 euros</c:v>
                </c:pt>
                <c:pt idx="1">
                  <c:v>De 900 à 1399 euros</c:v>
                </c:pt>
                <c:pt idx="2">
                  <c:v>De 1400 à 1999 euros</c:v>
                </c:pt>
                <c:pt idx="3">
                  <c:v>2000 euros et plus</c:v>
                </c:pt>
              </c:strCache>
            </c:strRef>
          </c:cat>
          <c:val>
            <c:numRef>
              <c:f>'Fig 2.30'!$E$8:$E$11</c:f>
              <c:numCache>
                <c:formatCode>##0"%"</c:formatCode>
                <c:ptCount val="4"/>
                <c:pt idx="0">
                  <c:v>32.255568296077655</c:v>
                </c:pt>
                <c:pt idx="1">
                  <c:v>30.95237742524078</c:v>
                </c:pt>
                <c:pt idx="2">
                  <c:v>28.924907889155843</c:v>
                </c:pt>
                <c:pt idx="3">
                  <c:v>25.622712329328877</c:v>
                </c:pt>
              </c:numCache>
            </c:numRef>
          </c:val>
          <c:extLst>
            <c:ext xmlns:c16="http://schemas.microsoft.com/office/drawing/2014/chart" uri="{C3380CC4-5D6E-409C-BE32-E72D297353CC}">
              <c16:uniqueId val="{00000001-4BD9-4427-86AF-56ADBDD06F4B}"/>
            </c:ext>
          </c:extLst>
        </c:ser>
        <c:dLbls>
          <c:dLblPos val="ctr"/>
          <c:showLegendKey val="0"/>
          <c:showVal val="1"/>
          <c:showCatName val="0"/>
          <c:showSerName val="0"/>
          <c:showPercent val="0"/>
          <c:showBubbleSize val="0"/>
        </c:dLbls>
        <c:gapWidth val="150"/>
        <c:overlap val="100"/>
        <c:axId val="792083311"/>
        <c:axId val="792085807"/>
      </c:barChart>
      <c:catAx>
        <c:axId val="7920833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792085807"/>
        <c:crosses val="autoZero"/>
        <c:auto val="1"/>
        <c:lblAlgn val="ctr"/>
        <c:lblOffset val="100"/>
        <c:noMultiLvlLbl val="0"/>
      </c:catAx>
      <c:valAx>
        <c:axId val="792085807"/>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quot;%&quot;"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792083311"/>
        <c:crosses val="autoZero"/>
        <c:crossBetween val="between"/>
        <c:majorUnit val="20"/>
      </c:valAx>
      <c:spPr>
        <a:noFill/>
        <a:ln>
          <a:noFill/>
        </a:ln>
        <a:effectLst/>
      </c:spPr>
    </c:plotArea>
    <c:legend>
      <c:legendPos val="b"/>
      <c:layout>
        <c:manualLayout>
          <c:xMode val="edge"/>
          <c:yMode val="edge"/>
          <c:x val="5.9027777777777846E-3"/>
          <c:y val="0.89525607638888893"/>
          <c:w val="0.98819444444444449"/>
          <c:h val="9.371961805555555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latin typeface="+mn-lt"/>
          <a:cs typeface="Times New Roman" panose="02020603050405020304" pitchFamily="18"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482759661835751"/>
          <c:y val="4.777199074074074E-2"/>
          <c:w val="0.47378668478260871"/>
          <c:h val="0.84651678240740735"/>
        </c:manualLayout>
      </c:layout>
      <c:barChart>
        <c:barDir val="bar"/>
        <c:grouping val="clustered"/>
        <c:varyColors val="0"/>
        <c:ser>
          <c:idx val="0"/>
          <c:order val="0"/>
          <c:spPr>
            <a:solidFill>
              <a:schemeClr val="accent3">
                <a:lumMod val="75000"/>
              </a:schemeClr>
            </a:solidFill>
            <a:ln>
              <a:noFill/>
            </a:ln>
            <a:effectLst/>
          </c:spPr>
          <c:invertIfNegative val="0"/>
          <c:dLbls>
            <c:dLbl>
              <c:idx val="2"/>
              <c:layout>
                <c:manualLayout>
                  <c:x val="-5.73229901443871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85-4DF4-8017-9367E4E56707}"/>
                </c:ext>
              </c:extLst>
            </c:dLbl>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Times New Roman" panose="02020603050405020304" pitchFamily="18"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2.31'!$B$5:$B$8</c:f>
              <c:strCache>
                <c:ptCount val="4"/>
                <c:pt idx="0">
                  <c:v>Aux veufs et veuves qui ont des ressources faibles ou moyennes</c:v>
                </c:pt>
                <c:pt idx="1">
                  <c:v>Aux veufs et veuves qui ont encore des enfants à charge</c:v>
                </c:pt>
                <c:pt idx="2">
                  <c:v>À tous les veufs et veuves pendant une période limitée suivant le décès du conjoint</c:v>
                </c:pt>
                <c:pt idx="3">
                  <c:v>À tous les veufs et veuves sans limitation de durée</c:v>
                </c:pt>
              </c:strCache>
            </c:strRef>
          </c:cat>
          <c:val>
            <c:numRef>
              <c:f>'Fig 2.31'!$C$5:$C$8</c:f>
              <c:numCache>
                <c:formatCode>0%</c:formatCode>
                <c:ptCount val="4"/>
                <c:pt idx="0">
                  <c:v>0.18040979510244878</c:v>
                </c:pt>
                <c:pt idx="1">
                  <c:v>9.3453273363318337E-2</c:v>
                </c:pt>
                <c:pt idx="2">
                  <c:v>7.8960519740129936E-2</c:v>
                </c:pt>
                <c:pt idx="3">
                  <c:v>0.62118940529735134</c:v>
                </c:pt>
              </c:numCache>
            </c:numRef>
          </c:val>
          <c:extLst>
            <c:ext xmlns:c16="http://schemas.microsoft.com/office/drawing/2014/chart" uri="{C3380CC4-5D6E-409C-BE32-E72D297353CC}">
              <c16:uniqueId val="{00000001-2785-4DF4-8017-9367E4E56707}"/>
            </c:ext>
          </c:extLst>
        </c:ser>
        <c:dLbls>
          <c:showLegendKey val="0"/>
          <c:showVal val="0"/>
          <c:showCatName val="0"/>
          <c:showSerName val="0"/>
          <c:showPercent val="0"/>
          <c:showBubbleSize val="0"/>
        </c:dLbls>
        <c:gapWidth val="182"/>
        <c:axId val="978230911"/>
        <c:axId val="978231327"/>
      </c:barChart>
      <c:catAx>
        <c:axId val="9782309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978231327"/>
        <c:crosses val="autoZero"/>
        <c:auto val="1"/>
        <c:lblAlgn val="ctr"/>
        <c:lblOffset val="100"/>
        <c:noMultiLvlLbl val="0"/>
      </c:catAx>
      <c:valAx>
        <c:axId val="97823132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Times New Roman" panose="02020603050405020304" pitchFamily="18" charset="0"/>
              </a:defRPr>
            </a:pPr>
            <a:endParaRPr lang="fr-FR"/>
          </a:p>
        </c:txPr>
        <c:crossAx val="97823091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mn-lt"/>
          <a:cs typeface="Times New Roman" panose="02020603050405020304" pitchFamily="18"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7846935799691E-2"/>
          <c:y val="3.8684737578534391E-2"/>
          <c:w val="0.91114110736157983"/>
          <c:h val="0.6395311256824604"/>
        </c:manualLayout>
      </c:layout>
      <c:barChart>
        <c:barDir val="col"/>
        <c:grouping val="stacked"/>
        <c:varyColors val="0"/>
        <c:ser>
          <c:idx val="0"/>
          <c:order val="0"/>
          <c:tx>
            <c:strRef>
              <c:f>'Fig 2.3'!$B$6</c:f>
              <c:strCache>
                <c:ptCount val="1"/>
                <c:pt idx="0">
                  <c:v>Aucun diplôme, brevet des collèges</c:v>
                </c:pt>
              </c:strCache>
            </c:strRef>
          </c:tx>
          <c:spPr>
            <a:solidFill>
              <a:schemeClr val="accent2"/>
            </a:solidFill>
            <a:ln>
              <a:noFill/>
            </a:ln>
            <a:effectLst/>
          </c:spPr>
          <c:invertIfNegative val="0"/>
          <c:cat>
            <c:multiLvlStrRef>
              <c:f>'Fig 2.3'!$C$4:$J$5</c:f>
              <c:multiLvlStrCache>
                <c:ptCount val="8"/>
                <c:lvl>
                  <c:pt idx="0">
                    <c:v>Femmes</c:v>
                  </c:pt>
                  <c:pt idx="1">
                    <c:v>Hommes</c:v>
                  </c:pt>
                  <c:pt idx="2">
                    <c:v>Femmes</c:v>
                  </c:pt>
                  <c:pt idx="3">
                    <c:v>Hommes</c:v>
                  </c:pt>
                  <c:pt idx="4">
                    <c:v>Femmes</c:v>
                  </c:pt>
                  <c:pt idx="5">
                    <c:v>Hommes</c:v>
                  </c:pt>
                  <c:pt idx="6">
                    <c:v>Femmes</c:v>
                  </c:pt>
                  <c:pt idx="7">
                    <c:v>Hommes</c:v>
                  </c:pt>
                </c:lvl>
                <c:lvl>
                  <c:pt idx="0">
                    <c:v>25-34 ans</c:v>
                  </c:pt>
                  <c:pt idx="2">
                    <c:v>35-44 ans</c:v>
                  </c:pt>
                  <c:pt idx="4">
                    <c:v>45-54 ans</c:v>
                  </c:pt>
                  <c:pt idx="6">
                    <c:v>55-64 ans</c:v>
                  </c:pt>
                </c:lvl>
              </c:multiLvlStrCache>
            </c:multiLvlStrRef>
          </c:cat>
          <c:val>
            <c:numRef>
              <c:f>'Fig 2.3'!$C$6:$J$6</c:f>
              <c:numCache>
                <c:formatCode>0.0</c:formatCode>
                <c:ptCount val="8"/>
                <c:pt idx="0">
                  <c:v>9.8000000000000007</c:v>
                </c:pt>
                <c:pt idx="1">
                  <c:v>11.9</c:v>
                </c:pt>
                <c:pt idx="2">
                  <c:v>12.4</c:v>
                </c:pt>
                <c:pt idx="3">
                  <c:v>13.8</c:v>
                </c:pt>
                <c:pt idx="4">
                  <c:v>15.8</c:v>
                </c:pt>
                <c:pt idx="5">
                  <c:v>17.100000000000001</c:v>
                </c:pt>
                <c:pt idx="6">
                  <c:v>24</c:v>
                </c:pt>
                <c:pt idx="7">
                  <c:v>23.5</c:v>
                </c:pt>
              </c:numCache>
            </c:numRef>
          </c:val>
          <c:extLst>
            <c:ext xmlns:c16="http://schemas.microsoft.com/office/drawing/2014/chart" uri="{C3380CC4-5D6E-409C-BE32-E72D297353CC}">
              <c16:uniqueId val="{00000000-DFE1-4CB3-96BF-F8F965021170}"/>
            </c:ext>
          </c:extLst>
        </c:ser>
        <c:ser>
          <c:idx val="1"/>
          <c:order val="1"/>
          <c:tx>
            <c:strRef>
              <c:f>'Fig 2.3'!$B$7</c:f>
              <c:strCache>
                <c:ptCount val="1"/>
                <c:pt idx="0">
                  <c:v>CAP, BEP ou équivalent</c:v>
                </c:pt>
              </c:strCache>
            </c:strRef>
          </c:tx>
          <c:spPr>
            <a:solidFill>
              <a:schemeClr val="accent4"/>
            </a:solidFill>
            <a:ln>
              <a:noFill/>
            </a:ln>
            <a:effectLst/>
          </c:spPr>
          <c:invertIfNegative val="0"/>
          <c:cat>
            <c:multiLvlStrRef>
              <c:f>'Fig 2.3'!$C$4:$J$5</c:f>
              <c:multiLvlStrCache>
                <c:ptCount val="8"/>
                <c:lvl>
                  <c:pt idx="0">
                    <c:v>Femmes</c:v>
                  </c:pt>
                  <c:pt idx="1">
                    <c:v>Hommes</c:v>
                  </c:pt>
                  <c:pt idx="2">
                    <c:v>Femmes</c:v>
                  </c:pt>
                  <c:pt idx="3">
                    <c:v>Hommes</c:v>
                  </c:pt>
                  <c:pt idx="4">
                    <c:v>Femmes</c:v>
                  </c:pt>
                  <c:pt idx="5">
                    <c:v>Hommes</c:v>
                  </c:pt>
                  <c:pt idx="6">
                    <c:v>Femmes</c:v>
                  </c:pt>
                  <c:pt idx="7">
                    <c:v>Hommes</c:v>
                  </c:pt>
                </c:lvl>
                <c:lvl>
                  <c:pt idx="0">
                    <c:v>25-34 ans</c:v>
                  </c:pt>
                  <c:pt idx="2">
                    <c:v>35-44 ans</c:v>
                  </c:pt>
                  <c:pt idx="4">
                    <c:v>45-54 ans</c:v>
                  </c:pt>
                  <c:pt idx="6">
                    <c:v>55-64 ans</c:v>
                  </c:pt>
                </c:lvl>
              </c:multiLvlStrCache>
            </c:multiLvlStrRef>
          </c:cat>
          <c:val>
            <c:numRef>
              <c:f>'Fig 2.3'!$C$7:$J$7</c:f>
              <c:numCache>
                <c:formatCode>0.0</c:formatCode>
                <c:ptCount val="8"/>
                <c:pt idx="0">
                  <c:v>12.1</c:v>
                </c:pt>
                <c:pt idx="1">
                  <c:v>14.3</c:v>
                </c:pt>
                <c:pt idx="2">
                  <c:v>14.9</c:v>
                </c:pt>
                <c:pt idx="3">
                  <c:v>20.3</c:v>
                </c:pt>
                <c:pt idx="4">
                  <c:v>18.100000000000001</c:v>
                </c:pt>
                <c:pt idx="5">
                  <c:v>24.2</c:v>
                </c:pt>
                <c:pt idx="6">
                  <c:v>29.3</c:v>
                </c:pt>
                <c:pt idx="7">
                  <c:v>35.6</c:v>
                </c:pt>
              </c:numCache>
            </c:numRef>
          </c:val>
          <c:extLst>
            <c:ext xmlns:c16="http://schemas.microsoft.com/office/drawing/2014/chart" uri="{C3380CC4-5D6E-409C-BE32-E72D297353CC}">
              <c16:uniqueId val="{00000001-DFE1-4CB3-96BF-F8F965021170}"/>
            </c:ext>
          </c:extLst>
        </c:ser>
        <c:ser>
          <c:idx val="2"/>
          <c:order val="2"/>
          <c:tx>
            <c:strRef>
              <c:f>'Fig 2.3'!$B$8</c:f>
              <c:strCache>
                <c:ptCount val="1"/>
                <c:pt idx="0">
                  <c:v>Baccalauréat ou équivalent</c:v>
                </c:pt>
              </c:strCache>
            </c:strRef>
          </c:tx>
          <c:spPr>
            <a:solidFill>
              <a:schemeClr val="accent6"/>
            </a:solidFill>
            <a:ln>
              <a:noFill/>
            </a:ln>
            <a:effectLst/>
          </c:spPr>
          <c:invertIfNegative val="0"/>
          <c:cat>
            <c:multiLvlStrRef>
              <c:f>'Fig 2.3'!$C$4:$J$5</c:f>
              <c:multiLvlStrCache>
                <c:ptCount val="8"/>
                <c:lvl>
                  <c:pt idx="0">
                    <c:v>Femmes</c:v>
                  </c:pt>
                  <c:pt idx="1">
                    <c:v>Hommes</c:v>
                  </c:pt>
                  <c:pt idx="2">
                    <c:v>Femmes</c:v>
                  </c:pt>
                  <c:pt idx="3">
                    <c:v>Hommes</c:v>
                  </c:pt>
                  <c:pt idx="4">
                    <c:v>Femmes</c:v>
                  </c:pt>
                  <c:pt idx="5">
                    <c:v>Hommes</c:v>
                  </c:pt>
                  <c:pt idx="6">
                    <c:v>Femmes</c:v>
                  </c:pt>
                  <c:pt idx="7">
                    <c:v>Hommes</c:v>
                  </c:pt>
                </c:lvl>
                <c:lvl>
                  <c:pt idx="0">
                    <c:v>25-34 ans</c:v>
                  </c:pt>
                  <c:pt idx="2">
                    <c:v>35-44 ans</c:v>
                  </c:pt>
                  <c:pt idx="4">
                    <c:v>45-54 ans</c:v>
                  </c:pt>
                  <c:pt idx="6">
                    <c:v>55-64 ans</c:v>
                  </c:pt>
                </c:lvl>
              </c:multiLvlStrCache>
            </c:multiLvlStrRef>
          </c:cat>
          <c:val>
            <c:numRef>
              <c:f>'Fig 2.3'!$C$8:$J$8</c:f>
              <c:numCache>
                <c:formatCode>0.0</c:formatCode>
                <c:ptCount val="8"/>
                <c:pt idx="0">
                  <c:v>21.6</c:v>
                </c:pt>
                <c:pt idx="1">
                  <c:v>23.7</c:v>
                </c:pt>
                <c:pt idx="2">
                  <c:v>18.899999999999999</c:v>
                </c:pt>
                <c:pt idx="3">
                  <c:v>21.7</c:v>
                </c:pt>
                <c:pt idx="4">
                  <c:v>19.399999999999999</c:v>
                </c:pt>
                <c:pt idx="5">
                  <c:v>19.2</c:v>
                </c:pt>
                <c:pt idx="6">
                  <c:v>16</c:v>
                </c:pt>
                <c:pt idx="7">
                  <c:v>12.9</c:v>
                </c:pt>
              </c:numCache>
            </c:numRef>
          </c:val>
          <c:extLst>
            <c:ext xmlns:c16="http://schemas.microsoft.com/office/drawing/2014/chart" uri="{C3380CC4-5D6E-409C-BE32-E72D297353CC}">
              <c16:uniqueId val="{00000002-DFE1-4CB3-96BF-F8F965021170}"/>
            </c:ext>
          </c:extLst>
        </c:ser>
        <c:ser>
          <c:idx val="3"/>
          <c:order val="3"/>
          <c:tx>
            <c:strRef>
              <c:f>'Fig 2.3'!$B$9</c:f>
              <c:strCache>
                <c:ptCount val="1"/>
                <c:pt idx="0">
                  <c:v>Bac+2</c:v>
                </c:pt>
              </c:strCache>
            </c:strRef>
          </c:tx>
          <c:spPr>
            <a:solidFill>
              <a:schemeClr val="accent2">
                <a:lumMod val="60000"/>
              </a:schemeClr>
            </a:solidFill>
            <a:ln>
              <a:noFill/>
            </a:ln>
            <a:effectLst/>
          </c:spPr>
          <c:invertIfNegative val="0"/>
          <c:cat>
            <c:multiLvlStrRef>
              <c:f>'Fig 2.3'!$C$4:$J$5</c:f>
              <c:multiLvlStrCache>
                <c:ptCount val="8"/>
                <c:lvl>
                  <c:pt idx="0">
                    <c:v>Femmes</c:v>
                  </c:pt>
                  <c:pt idx="1">
                    <c:v>Hommes</c:v>
                  </c:pt>
                  <c:pt idx="2">
                    <c:v>Femmes</c:v>
                  </c:pt>
                  <c:pt idx="3">
                    <c:v>Hommes</c:v>
                  </c:pt>
                  <c:pt idx="4">
                    <c:v>Femmes</c:v>
                  </c:pt>
                  <c:pt idx="5">
                    <c:v>Hommes</c:v>
                  </c:pt>
                  <c:pt idx="6">
                    <c:v>Femmes</c:v>
                  </c:pt>
                  <c:pt idx="7">
                    <c:v>Hommes</c:v>
                  </c:pt>
                </c:lvl>
                <c:lvl>
                  <c:pt idx="0">
                    <c:v>25-34 ans</c:v>
                  </c:pt>
                  <c:pt idx="2">
                    <c:v>35-44 ans</c:v>
                  </c:pt>
                  <c:pt idx="4">
                    <c:v>45-54 ans</c:v>
                  </c:pt>
                  <c:pt idx="6">
                    <c:v>55-64 ans</c:v>
                  </c:pt>
                </c:lvl>
              </c:multiLvlStrCache>
            </c:multiLvlStrRef>
          </c:cat>
          <c:val>
            <c:numRef>
              <c:f>'Fig 2.3'!$C$9:$J$9</c:f>
              <c:numCache>
                <c:formatCode>0.0</c:formatCode>
                <c:ptCount val="8"/>
                <c:pt idx="0">
                  <c:v>11.3</c:v>
                </c:pt>
                <c:pt idx="1">
                  <c:v>12.6</c:v>
                </c:pt>
                <c:pt idx="2">
                  <c:v>18</c:v>
                </c:pt>
                <c:pt idx="3">
                  <c:v>14.7</c:v>
                </c:pt>
                <c:pt idx="4">
                  <c:v>18.8</c:v>
                </c:pt>
                <c:pt idx="5">
                  <c:v>14.7</c:v>
                </c:pt>
                <c:pt idx="6">
                  <c:v>14</c:v>
                </c:pt>
                <c:pt idx="7">
                  <c:v>11.2</c:v>
                </c:pt>
              </c:numCache>
            </c:numRef>
          </c:val>
          <c:extLst>
            <c:ext xmlns:c16="http://schemas.microsoft.com/office/drawing/2014/chart" uri="{C3380CC4-5D6E-409C-BE32-E72D297353CC}">
              <c16:uniqueId val="{00000003-DFE1-4CB3-96BF-F8F965021170}"/>
            </c:ext>
          </c:extLst>
        </c:ser>
        <c:ser>
          <c:idx val="4"/>
          <c:order val="4"/>
          <c:tx>
            <c:strRef>
              <c:f>'Fig 2.3'!$B$10</c:f>
              <c:strCache>
                <c:ptCount val="1"/>
                <c:pt idx="0">
                  <c:v>Supérieur à Bac+2</c:v>
                </c:pt>
              </c:strCache>
            </c:strRef>
          </c:tx>
          <c:spPr>
            <a:solidFill>
              <a:schemeClr val="accent4">
                <a:lumMod val="60000"/>
              </a:schemeClr>
            </a:solidFill>
            <a:ln>
              <a:noFill/>
            </a:ln>
            <a:effectLst/>
          </c:spPr>
          <c:invertIfNegative val="0"/>
          <c:cat>
            <c:multiLvlStrRef>
              <c:f>'Fig 2.3'!$C$4:$J$5</c:f>
              <c:multiLvlStrCache>
                <c:ptCount val="8"/>
                <c:lvl>
                  <c:pt idx="0">
                    <c:v>Femmes</c:v>
                  </c:pt>
                  <c:pt idx="1">
                    <c:v>Hommes</c:v>
                  </c:pt>
                  <c:pt idx="2">
                    <c:v>Femmes</c:v>
                  </c:pt>
                  <c:pt idx="3">
                    <c:v>Hommes</c:v>
                  </c:pt>
                  <c:pt idx="4">
                    <c:v>Femmes</c:v>
                  </c:pt>
                  <c:pt idx="5">
                    <c:v>Hommes</c:v>
                  </c:pt>
                  <c:pt idx="6">
                    <c:v>Femmes</c:v>
                  </c:pt>
                  <c:pt idx="7">
                    <c:v>Hommes</c:v>
                  </c:pt>
                </c:lvl>
                <c:lvl>
                  <c:pt idx="0">
                    <c:v>25-34 ans</c:v>
                  </c:pt>
                  <c:pt idx="2">
                    <c:v>35-44 ans</c:v>
                  </c:pt>
                  <c:pt idx="4">
                    <c:v>45-54 ans</c:v>
                  </c:pt>
                  <c:pt idx="6">
                    <c:v>55-64 ans</c:v>
                  </c:pt>
                </c:lvl>
              </c:multiLvlStrCache>
            </c:multiLvlStrRef>
          </c:cat>
          <c:val>
            <c:numRef>
              <c:f>'Fig 2.3'!$C$10:$J$10</c:f>
              <c:numCache>
                <c:formatCode>0.0</c:formatCode>
                <c:ptCount val="8"/>
                <c:pt idx="0">
                  <c:v>44.6</c:v>
                </c:pt>
                <c:pt idx="1">
                  <c:v>37</c:v>
                </c:pt>
                <c:pt idx="2">
                  <c:v>35.299999999999997</c:v>
                </c:pt>
                <c:pt idx="3">
                  <c:v>29</c:v>
                </c:pt>
                <c:pt idx="4">
                  <c:v>27.6</c:v>
                </c:pt>
                <c:pt idx="5">
                  <c:v>24.4</c:v>
                </c:pt>
                <c:pt idx="6">
                  <c:v>16.5</c:v>
                </c:pt>
                <c:pt idx="7">
                  <c:v>16.600000000000001</c:v>
                </c:pt>
              </c:numCache>
            </c:numRef>
          </c:val>
          <c:extLst>
            <c:ext xmlns:c16="http://schemas.microsoft.com/office/drawing/2014/chart" uri="{C3380CC4-5D6E-409C-BE32-E72D297353CC}">
              <c16:uniqueId val="{00000004-DFE1-4CB3-96BF-F8F965021170}"/>
            </c:ext>
          </c:extLst>
        </c:ser>
        <c:ser>
          <c:idx val="5"/>
          <c:order val="5"/>
          <c:tx>
            <c:strRef>
              <c:f>'Fig 2.3'!$B$11</c:f>
              <c:strCache>
                <c:ptCount val="1"/>
                <c:pt idx="0">
                  <c:v>Non déterminé</c:v>
                </c:pt>
              </c:strCache>
            </c:strRef>
          </c:tx>
          <c:spPr>
            <a:solidFill>
              <a:schemeClr val="accent6">
                <a:lumMod val="60000"/>
              </a:schemeClr>
            </a:solidFill>
            <a:ln>
              <a:noFill/>
            </a:ln>
            <a:effectLst/>
          </c:spPr>
          <c:invertIfNegative val="0"/>
          <c:cat>
            <c:multiLvlStrRef>
              <c:f>'Fig 2.3'!$C$4:$J$5</c:f>
              <c:multiLvlStrCache>
                <c:ptCount val="8"/>
                <c:lvl>
                  <c:pt idx="0">
                    <c:v>Femmes</c:v>
                  </c:pt>
                  <c:pt idx="1">
                    <c:v>Hommes</c:v>
                  </c:pt>
                  <c:pt idx="2">
                    <c:v>Femmes</c:v>
                  </c:pt>
                  <c:pt idx="3">
                    <c:v>Hommes</c:v>
                  </c:pt>
                  <c:pt idx="4">
                    <c:v>Femmes</c:v>
                  </c:pt>
                  <c:pt idx="5">
                    <c:v>Hommes</c:v>
                  </c:pt>
                  <c:pt idx="6">
                    <c:v>Femmes</c:v>
                  </c:pt>
                  <c:pt idx="7">
                    <c:v>Hommes</c:v>
                  </c:pt>
                </c:lvl>
                <c:lvl>
                  <c:pt idx="0">
                    <c:v>25-34 ans</c:v>
                  </c:pt>
                  <c:pt idx="2">
                    <c:v>35-44 ans</c:v>
                  </c:pt>
                  <c:pt idx="4">
                    <c:v>45-54 ans</c:v>
                  </c:pt>
                  <c:pt idx="6">
                    <c:v>55-64 ans</c:v>
                  </c:pt>
                </c:lvl>
              </c:multiLvlStrCache>
            </c:multiLvlStrRef>
          </c:cat>
          <c:val>
            <c:numRef>
              <c:f>'Fig 2.3'!$C$11:$J$11</c:f>
              <c:numCache>
                <c:formatCode>0.0</c:formatCode>
                <c:ptCount val="8"/>
                <c:pt idx="0">
                  <c:v>0.7</c:v>
                </c:pt>
                <c:pt idx="1">
                  <c:v>0.6</c:v>
                </c:pt>
                <c:pt idx="2">
                  <c:v>0.4</c:v>
                </c:pt>
                <c:pt idx="3">
                  <c:v>0.5</c:v>
                </c:pt>
                <c:pt idx="4">
                  <c:v>0.3</c:v>
                </c:pt>
                <c:pt idx="5">
                  <c:v>0.4</c:v>
                </c:pt>
                <c:pt idx="6">
                  <c:v>0.1</c:v>
                </c:pt>
                <c:pt idx="7">
                  <c:v>0.2</c:v>
                </c:pt>
              </c:numCache>
            </c:numRef>
          </c:val>
          <c:extLst>
            <c:ext xmlns:c16="http://schemas.microsoft.com/office/drawing/2014/chart" uri="{C3380CC4-5D6E-409C-BE32-E72D297353CC}">
              <c16:uniqueId val="{00000005-DFE1-4CB3-96BF-F8F965021170}"/>
            </c:ext>
          </c:extLst>
        </c:ser>
        <c:dLbls>
          <c:showLegendKey val="0"/>
          <c:showVal val="0"/>
          <c:showCatName val="0"/>
          <c:showSerName val="0"/>
          <c:showPercent val="0"/>
          <c:showBubbleSize val="0"/>
        </c:dLbls>
        <c:gapWidth val="150"/>
        <c:overlap val="100"/>
        <c:axId val="432133247"/>
        <c:axId val="432139071"/>
      </c:barChart>
      <c:catAx>
        <c:axId val="432133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432139071"/>
        <c:crosses val="autoZero"/>
        <c:auto val="1"/>
        <c:lblAlgn val="ctr"/>
        <c:lblOffset val="100"/>
        <c:noMultiLvlLbl val="0"/>
      </c:catAx>
      <c:valAx>
        <c:axId val="432139071"/>
        <c:scaling>
          <c:orientation val="minMax"/>
          <c:max val="10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432133247"/>
        <c:crosses val="autoZero"/>
        <c:crossBetween val="between"/>
      </c:valAx>
      <c:spPr>
        <a:noFill/>
        <a:ln>
          <a:solidFill>
            <a:schemeClr val="bg1">
              <a:lumMod val="65000"/>
            </a:schemeClr>
          </a:solidFill>
        </a:ln>
        <a:effectLst/>
      </c:spPr>
    </c:plotArea>
    <c:legend>
      <c:legendPos val="b"/>
      <c:layout>
        <c:manualLayout>
          <c:xMode val="edge"/>
          <c:yMode val="edge"/>
          <c:x val="2.7802070003292993E-2"/>
          <c:y val="0.84022606930231281"/>
          <c:w val="0.95921835075009487"/>
          <c:h val="0.137406787566188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88309336504082E-2"/>
          <c:y val="8.1024369267018226E-2"/>
          <c:w val="0.90063072739242089"/>
          <c:h val="0.74188241697080193"/>
        </c:manualLayout>
      </c:layout>
      <c:scatterChart>
        <c:scatterStyle val="lineMarker"/>
        <c:varyColors val="0"/>
        <c:ser>
          <c:idx val="0"/>
          <c:order val="0"/>
          <c:tx>
            <c:strRef>
              <c:f>'Fig 2.4a'!$C$4:$E$4</c:f>
              <c:strCache>
                <c:ptCount val="1"/>
                <c:pt idx="0">
                  <c:v>1968</c:v>
                </c:pt>
              </c:strCache>
            </c:strRef>
          </c:tx>
          <c:spPr>
            <a:ln w="19050" cap="rnd">
              <a:solidFill>
                <a:srgbClr val="604A7B">
                  <a:alpha val="93725"/>
                </a:srgbClr>
              </a:solidFill>
              <a:round/>
            </a:ln>
            <a:effectLst/>
          </c:spPr>
          <c:marker>
            <c:symbol val="circle"/>
            <c:size val="5"/>
            <c:spPr>
              <a:solidFill>
                <a:schemeClr val="accent1"/>
              </a:solidFill>
              <a:ln w="9525">
                <a:solidFill>
                  <a:schemeClr val="accent1"/>
                </a:solidFill>
              </a:ln>
              <a:effectLst/>
            </c:spPr>
          </c:marker>
          <c:dLbls>
            <c:dLbl>
              <c:idx val="0"/>
              <c:layout>
                <c:manualLayout>
                  <c:x val="0"/>
                  <c:y val="-2.6897206079192153E-2"/>
                </c:manualLayout>
              </c:layout>
              <c:tx>
                <c:rich>
                  <a:bodyPr/>
                  <a:lstStyle/>
                  <a:p>
                    <a:fld id="{1C93DA7C-5486-4007-9D09-C26297DD02F5}" type="CELLRANGE">
                      <a:rPr lang="en-US"/>
                      <a:pPr/>
                      <a:t>[PLAGECELL]</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AF4-417A-ABBA-D5D3EAD4B63E}"/>
                </c:ext>
              </c:extLst>
            </c:dLbl>
            <c:dLbl>
              <c:idx val="1"/>
              <c:tx>
                <c:rich>
                  <a:bodyPr/>
                  <a:lstStyle/>
                  <a:p>
                    <a:fld id="{4B3542BF-3E35-4F67-99C2-C033B77BF5C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AF4-417A-ABBA-D5D3EAD4B63E}"/>
                </c:ext>
              </c:extLst>
            </c:dLbl>
            <c:dLbl>
              <c:idx val="2"/>
              <c:tx>
                <c:rich>
                  <a:bodyPr/>
                  <a:lstStyle/>
                  <a:p>
                    <a:fld id="{E335432C-5FE6-4241-8CCF-EB13B742A62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AF4-417A-ABBA-D5D3EAD4B63E}"/>
                </c:ext>
              </c:extLst>
            </c:dLbl>
            <c:dLbl>
              <c:idx val="3"/>
              <c:tx>
                <c:rich>
                  <a:bodyPr/>
                  <a:lstStyle/>
                  <a:p>
                    <a:fld id="{EA7FE0AD-505F-4088-B431-40A10584960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AF4-417A-ABBA-D5D3EAD4B63E}"/>
                </c:ext>
              </c:extLst>
            </c:dLbl>
            <c:dLbl>
              <c:idx val="4"/>
              <c:tx>
                <c:rich>
                  <a:bodyPr/>
                  <a:lstStyle/>
                  <a:p>
                    <a:fld id="{F1FB5296-5196-4E63-82C3-6AEA73E5115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AF4-417A-ABBA-D5D3EAD4B63E}"/>
                </c:ext>
              </c:extLst>
            </c:dLbl>
            <c:dLbl>
              <c:idx val="5"/>
              <c:layout>
                <c:manualLayout>
                  <c:x val="-7.6570473699302213E-2"/>
                  <c:y val="1.4509182289642623E-2"/>
                </c:manualLayout>
              </c:layout>
              <c:tx>
                <c:rich>
                  <a:bodyPr/>
                  <a:lstStyle/>
                  <a:p>
                    <a:fld id="{D7FD274E-F65F-49DF-A4D9-B9B4CAA5A10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AF4-417A-ABBA-D5D3EAD4B63E}"/>
                </c:ext>
              </c:extLst>
            </c:dLbl>
            <c:dLbl>
              <c:idx val="6"/>
              <c:tx>
                <c:rich>
                  <a:bodyPr/>
                  <a:lstStyle/>
                  <a:p>
                    <a:endParaRPr lang="fr-F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F4-417A-ABBA-D5D3EAD4B63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 2.4a'!$D$6:$D$12</c:f>
              <c:numCache>
                <c:formatCode>0.0</c:formatCode>
                <c:ptCount val="7"/>
                <c:pt idx="0">
                  <c:v>19.5</c:v>
                </c:pt>
                <c:pt idx="1">
                  <c:v>56.2</c:v>
                </c:pt>
                <c:pt idx="2">
                  <c:v>76.400000000000006</c:v>
                </c:pt>
                <c:pt idx="3">
                  <c:v>85.1</c:v>
                </c:pt>
                <c:pt idx="4">
                  <c:v>94.1</c:v>
                </c:pt>
                <c:pt idx="5">
                  <c:v>98.7</c:v>
                </c:pt>
              </c:numCache>
            </c:numRef>
          </c:xVal>
          <c:yVal>
            <c:numRef>
              <c:f>'Fig 2.4a'!$E$6:$E$12</c:f>
              <c:numCache>
                <c:formatCode>0.0</c:formatCode>
                <c:ptCount val="7"/>
                <c:pt idx="0">
                  <c:v>60.9</c:v>
                </c:pt>
                <c:pt idx="1">
                  <c:v>53.6</c:v>
                </c:pt>
                <c:pt idx="2">
                  <c:v>42</c:v>
                </c:pt>
                <c:pt idx="3">
                  <c:v>36.299999999999997</c:v>
                </c:pt>
                <c:pt idx="4">
                  <c:v>30.6</c:v>
                </c:pt>
                <c:pt idx="5">
                  <c:v>25.7</c:v>
                </c:pt>
              </c:numCache>
            </c:numRef>
          </c:yVal>
          <c:smooth val="0"/>
          <c:extLst>
            <c:ext xmlns:c15="http://schemas.microsoft.com/office/drawing/2012/chart" uri="{02D57815-91ED-43cb-92C2-25804820EDAC}">
              <c15:datalabelsRange>
                <c15:f>'Fig 2.4a'!$B$6:$B$12</c15:f>
                <c15:dlblRangeCache>
                  <c:ptCount val="7"/>
                  <c:pt idx="0">
                    <c:v>Aucun diplôme</c:v>
                  </c:pt>
                  <c:pt idx="1">
                    <c:v>CEP</c:v>
                  </c:pt>
                  <c:pt idx="2">
                    <c:v>Brevet</c:v>
                  </c:pt>
                  <c:pt idx="3">
                    <c:v>CAP-BEP</c:v>
                  </c:pt>
                  <c:pt idx="4">
                    <c:v>Bac</c:v>
                  </c:pt>
                  <c:pt idx="5">
                    <c:v>Bac+3, BTS, DUT</c:v>
                  </c:pt>
                  <c:pt idx="6">
                    <c:v>Bac+5</c:v>
                  </c:pt>
                </c15:dlblRangeCache>
              </c15:datalabelsRange>
            </c:ext>
            <c:ext xmlns:c16="http://schemas.microsoft.com/office/drawing/2014/chart" uri="{C3380CC4-5D6E-409C-BE32-E72D297353CC}">
              <c16:uniqueId val="{00000007-CAF4-417A-ABBA-D5D3EAD4B63E}"/>
            </c:ext>
          </c:extLst>
        </c:ser>
        <c:ser>
          <c:idx val="1"/>
          <c:order val="1"/>
          <c:tx>
            <c:strRef>
              <c:f>'Fig 2.4a'!$F$4:$H$4</c:f>
              <c:strCache>
                <c:ptCount val="1"/>
                <c:pt idx="0">
                  <c:v>1990</c:v>
                </c:pt>
              </c:strCache>
            </c:strRef>
          </c:tx>
          <c:spPr>
            <a:ln w="19050" cap="rnd">
              <a:solidFill>
                <a:srgbClr val="604A7B"/>
              </a:solidFill>
              <a:prstDash val="dash"/>
              <a:round/>
            </a:ln>
            <a:effectLst/>
          </c:spPr>
          <c:marker>
            <c:symbol val="circle"/>
            <c:size val="5"/>
            <c:spPr>
              <a:solidFill>
                <a:srgbClr val="002060"/>
              </a:solidFill>
              <a:ln w="9525">
                <a:solidFill>
                  <a:srgbClr val="002060"/>
                </a:solidFill>
              </a:ln>
              <a:effectLst/>
            </c:spPr>
          </c:marker>
          <c:dLbls>
            <c:dLbl>
              <c:idx val="0"/>
              <c:layout>
                <c:manualLayout>
                  <c:x val="-1.4134275618374558E-2"/>
                  <c:y val="-3.0739664090505315E-2"/>
                </c:manualLayout>
              </c:layout>
              <c:tx>
                <c:rich>
                  <a:bodyPr/>
                  <a:lstStyle/>
                  <a:p>
                    <a:fld id="{A60188AA-21ED-4478-82D0-E8FC03A23076}"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AF4-417A-ABBA-D5D3EAD4B63E}"/>
                </c:ext>
              </c:extLst>
            </c:dLbl>
            <c:dLbl>
              <c:idx val="1"/>
              <c:layout>
                <c:manualLayout>
                  <c:x val="-1.4134275618374558E-2"/>
                  <c:y val="-3.4582122101818484E-2"/>
                </c:manualLayout>
              </c:layout>
              <c:tx>
                <c:rich>
                  <a:bodyPr/>
                  <a:lstStyle/>
                  <a:p>
                    <a:fld id="{922637A8-43F3-45BE-825C-2CA2BE4970F7}"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AF4-417A-ABBA-D5D3EAD4B63E}"/>
                </c:ext>
              </c:extLst>
            </c:dLbl>
            <c:dLbl>
              <c:idx val="2"/>
              <c:layout>
                <c:manualLayout>
                  <c:x val="-2.1201413427561839E-2"/>
                  <c:y val="-3.0739664090505315E-2"/>
                </c:manualLayout>
              </c:layout>
              <c:tx>
                <c:rich>
                  <a:bodyPr/>
                  <a:lstStyle/>
                  <a:p>
                    <a:fld id="{C92057ED-4E97-4ACD-AFE7-0BB4637B8E2B}"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AF4-417A-ABBA-D5D3EAD4B63E}"/>
                </c:ext>
              </c:extLst>
            </c:dLbl>
            <c:dLbl>
              <c:idx val="3"/>
              <c:layout>
                <c:manualLayout>
                  <c:x val="-5.1825677267373291E-2"/>
                  <c:y val="-4.6109496135758113E-2"/>
                </c:manualLayout>
              </c:layout>
              <c:tx>
                <c:rich>
                  <a:bodyPr/>
                  <a:lstStyle/>
                  <a:p>
                    <a:fld id="{FFB9BC6C-7786-43CB-9DDE-740065803743}"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AF4-417A-ABBA-D5D3EAD4B63E}"/>
                </c:ext>
              </c:extLst>
            </c:dLbl>
            <c:dLbl>
              <c:idx val="4"/>
              <c:layout>
                <c:manualLayout>
                  <c:x val="-4.0047114252061249E-2"/>
                  <c:y val="3.0739664090505315E-2"/>
                </c:manualLayout>
              </c:layout>
              <c:tx>
                <c:rich>
                  <a:bodyPr/>
                  <a:lstStyle/>
                  <a:p>
                    <a:fld id="{7CE4A1C9-A92D-4B40-8727-43ED1FA0755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AF4-417A-ABBA-D5D3EAD4B63E}"/>
                </c:ext>
              </c:extLst>
            </c:dLbl>
            <c:dLbl>
              <c:idx val="5"/>
              <c:layout>
                <c:manualLayout>
                  <c:x val="-2.3557280759747303E-2"/>
                  <c:y val="-5.4655172799951621E-2"/>
                </c:manualLayout>
              </c:layout>
              <c:tx>
                <c:rich>
                  <a:bodyPr/>
                  <a:lstStyle/>
                  <a:p>
                    <a:fld id="{C7F4F489-F13C-43F6-A553-C04D5FA6F30B}"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manualLayout>
                      <c:w val="9.4687960824684891E-2"/>
                      <c:h val="9.5158623928044986E-2"/>
                    </c:manualLayout>
                  </c15:layout>
                  <c15:dlblFieldTable/>
                  <c15:showDataLabelsRange val="1"/>
                </c:ext>
                <c:ext xmlns:c16="http://schemas.microsoft.com/office/drawing/2014/chart" uri="{C3380CC4-5D6E-409C-BE32-E72D297353CC}">
                  <c16:uniqueId val="{0000000D-CAF4-417A-ABBA-D5D3EAD4B63E}"/>
                </c:ext>
              </c:extLst>
            </c:dLbl>
            <c:dLbl>
              <c:idx val="6"/>
              <c:layout>
                <c:manualLayout>
                  <c:x val="-1.6759337871196024E-2"/>
                  <c:y val="4.8891394886048545E-2"/>
                </c:manualLayout>
              </c:layout>
              <c:tx>
                <c:rich>
                  <a:bodyPr/>
                  <a:lstStyle/>
                  <a:p>
                    <a:fld id="{F7BBB612-F555-48BC-A215-89FB8B217D35}"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manualLayout>
                      <c:w val="0.10128395611325969"/>
                      <c:h val="0.10668599796198447"/>
                    </c:manualLayout>
                  </c15:layout>
                  <c15:dlblFieldTable/>
                  <c15:showDataLabelsRange val="1"/>
                </c:ext>
                <c:ext xmlns:c16="http://schemas.microsoft.com/office/drawing/2014/chart" uri="{C3380CC4-5D6E-409C-BE32-E72D297353CC}">
                  <c16:uniqueId val="{0000000E-CAF4-417A-ABBA-D5D3EAD4B63E}"/>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dLblPos val="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xVal>
            <c:numRef>
              <c:f>'Fig 2.4a'!$G$6:$G$12</c:f>
              <c:numCache>
                <c:formatCode>0.0</c:formatCode>
                <c:ptCount val="7"/>
                <c:pt idx="0">
                  <c:v>11.7</c:v>
                </c:pt>
                <c:pt idx="1">
                  <c:v>32.1</c:v>
                </c:pt>
                <c:pt idx="2">
                  <c:v>45.7</c:v>
                </c:pt>
                <c:pt idx="3">
                  <c:v>61.7</c:v>
                </c:pt>
                <c:pt idx="4">
                  <c:v>79.5</c:v>
                </c:pt>
                <c:pt idx="5">
                  <c:v>90.4</c:v>
                </c:pt>
                <c:pt idx="6">
                  <c:v>97.3</c:v>
                </c:pt>
              </c:numCache>
            </c:numRef>
          </c:xVal>
          <c:yVal>
            <c:numRef>
              <c:f>'Fig 2.4a'!$H$6:$H$12</c:f>
              <c:numCache>
                <c:formatCode>0.0</c:formatCode>
                <c:ptCount val="7"/>
                <c:pt idx="0">
                  <c:v>42.5</c:v>
                </c:pt>
                <c:pt idx="1">
                  <c:v>33.1</c:v>
                </c:pt>
                <c:pt idx="2">
                  <c:v>22.5</c:v>
                </c:pt>
                <c:pt idx="3">
                  <c:v>18</c:v>
                </c:pt>
                <c:pt idx="4">
                  <c:v>14.7</c:v>
                </c:pt>
                <c:pt idx="5">
                  <c:v>11.3</c:v>
                </c:pt>
                <c:pt idx="6">
                  <c:v>9.6999999999999993</c:v>
                </c:pt>
              </c:numCache>
            </c:numRef>
          </c:yVal>
          <c:smooth val="0"/>
          <c:extLst>
            <c:ext xmlns:c15="http://schemas.microsoft.com/office/drawing/2012/chart" uri="{02D57815-91ED-43cb-92C2-25804820EDAC}">
              <c15:datalabelsRange>
                <c15:f>'Fig 2.4a'!$B$6:$B$12</c15:f>
                <c15:dlblRangeCache>
                  <c:ptCount val="7"/>
                  <c:pt idx="0">
                    <c:v>Aucun diplôme</c:v>
                  </c:pt>
                  <c:pt idx="1">
                    <c:v>CEP</c:v>
                  </c:pt>
                  <c:pt idx="2">
                    <c:v>Brevet</c:v>
                  </c:pt>
                  <c:pt idx="3">
                    <c:v>CAP-BEP</c:v>
                  </c:pt>
                  <c:pt idx="4">
                    <c:v>Bac</c:v>
                  </c:pt>
                  <c:pt idx="5">
                    <c:v>Bac+3, BTS, DUT</c:v>
                  </c:pt>
                  <c:pt idx="6">
                    <c:v>Bac+5</c:v>
                  </c:pt>
                </c15:dlblRangeCache>
              </c15:datalabelsRange>
            </c:ext>
            <c:ext xmlns:c16="http://schemas.microsoft.com/office/drawing/2014/chart" uri="{C3380CC4-5D6E-409C-BE32-E72D297353CC}">
              <c16:uniqueId val="{0000000F-CAF4-417A-ABBA-D5D3EAD4B63E}"/>
            </c:ext>
          </c:extLst>
        </c:ser>
        <c:ser>
          <c:idx val="2"/>
          <c:order val="2"/>
          <c:tx>
            <c:v>2018</c:v>
          </c:tx>
          <c:spPr>
            <a:ln w="19050" cap="rnd">
              <a:solidFill>
                <a:srgbClr val="604A7B"/>
              </a:solidFill>
              <a:prstDash val="lgDashDot"/>
              <a:round/>
            </a:ln>
            <a:effectLst/>
          </c:spPr>
          <c:marker>
            <c:symbol val="circle"/>
            <c:size val="5"/>
            <c:spPr>
              <a:solidFill>
                <a:schemeClr val="accent1"/>
              </a:solidFill>
              <a:ln w="9525">
                <a:solidFill>
                  <a:srgbClr val="002060"/>
                </a:solidFill>
              </a:ln>
              <a:effectLst/>
            </c:spPr>
          </c:marker>
          <c:dLbls>
            <c:dLbl>
              <c:idx val="0"/>
              <c:layout>
                <c:manualLayout>
                  <c:x val="-7.0801035029631906E-2"/>
                  <c:y val="-3.1191077267897382E-2"/>
                </c:manualLayout>
              </c:layout>
              <c:tx>
                <c:rich>
                  <a:bodyPr/>
                  <a:lstStyle/>
                  <a:p>
                    <a:fld id="{CACC0564-6771-4785-9EE8-E6211564DFAF}"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AF4-417A-ABBA-D5D3EAD4B63E}"/>
                </c:ext>
              </c:extLst>
            </c:dLbl>
            <c:dLbl>
              <c:idx val="1"/>
              <c:layout>
                <c:manualLayout>
                  <c:x val="-5.4874825518501875E-2"/>
                  <c:y val="1.3804510570915545E-2"/>
                </c:manualLayout>
              </c:layout>
              <c:tx>
                <c:rich>
                  <a:bodyPr/>
                  <a:lstStyle/>
                  <a:p>
                    <a:fld id="{1E2C5485-E0C9-48FA-A88E-E523726C6B4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AF4-417A-ABBA-D5D3EAD4B63E}"/>
                </c:ext>
              </c:extLst>
            </c:dLbl>
            <c:dLbl>
              <c:idx val="2"/>
              <c:layout>
                <c:manualLayout>
                  <c:x val="-6.4991597545936572E-2"/>
                  <c:y val="2.44711742512898E-2"/>
                </c:manualLayout>
              </c:layout>
              <c:tx>
                <c:rich>
                  <a:bodyPr/>
                  <a:lstStyle/>
                  <a:p>
                    <a:fld id="{37251AB7-96EF-4497-83D3-B55B2B63C5C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AF4-417A-ABBA-D5D3EAD4B63E}"/>
                </c:ext>
              </c:extLst>
            </c:dLbl>
            <c:dLbl>
              <c:idx val="3"/>
              <c:tx>
                <c:rich>
                  <a:bodyPr/>
                  <a:lstStyle/>
                  <a:p>
                    <a:fld id="{587AB382-CF83-44C0-A5FC-F8B18847209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AF4-417A-ABBA-D5D3EAD4B63E}"/>
                </c:ext>
              </c:extLst>
            </c:dLbl>
            <c:dLbl>
              <c:idx val="4"/>
              <c:tx>
                <c:rich>
                  <a:bodyPr/>
                  <a:lstStyle/>
                  <a:p>
                    <a:fld id="{E5DDB950-ED07-4569-A716-E2E073DC6F3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AF4-417A-ABBA-D5D3EAD4B63E}"/>
                </c:ext>
              </c:extLst>
            </c:dLbl>
            <c:dLbl>
              <c:idx val="5"/>
              <c:layout>
                <c:manualLayout>
                  <c:x val="-0.10741474453502509"/>
                  <c:y val="3.7973166935739579E-2"/>
                </c:manualLayout>
              </c:layout>
              <c:tx>
                <c:rich>
                  <a:bodyPr/>
                  <a:lstStyle/>
                  <a:p>
                    <a:fld id="{4B6C16C2-3A57-4A3B-AAF1-7701A9D8B620}"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CAF4-417A-ABBA-D5D3EAD4B63E}"/>
                </c:ext>
              </c:extLst>
            </c:dLbl>
            <c:dLbl>
              <c:idx val="6"/>
              <c:layout>
                <c:manualLayout>
                  <c:x val="-8.6331487715978969E-2"/>
                  <c:y val="3.4130708924426413E-2"/>
                </c:manualLayout>
              </c:layout>
              <c:tx>
                <c:rich>
                  <a:bodyPr/>
                  <a:lstStyle/>
                  <a:p>
                    <a:fld id="{6A9A01BB-2BC7-4703-863C-DA145ACFAE68}"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AF4-417A-ABBA-D5D3EAD4B63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2.4a'!$J$6:$J$12</c:f>
              <c:numCache>
                <c:formatCode>0.0</c:formatCode>
                <c:ptCount val="7"/>
                <c:pt idx="0">
                  <c:v>5.2</c:v>
                </c:pt>
                <c:pt idx="1">
                  <c:v>10.9</c:v>
                </c:pt>
                <c:pt idx="2">
                  <c:v>13.4</c:v>
                </c:pt>
                <c:pt idx="3">
                  <c:v>25.8</c:v>
                </c:pt>
                <c:pt idx="4">
                  <c:v>46.6</c:v>
                </c:pt>
                <c:pt idx="5">
                  <c:v>64.8</c:v>
                </c:pt>
                <c:pt idx="6">
                  <c:v>86.2</c:v>
                </c:pt>
              </c:numCache>
            </c:numRef>
          </c:xVal>
          <c:yVal>
            <c:numRef>
              <c:f>'Fig 2.4a'!$K$6:$K$12</c:f>
              <c:numCache>
                <c:formatCode>0.0</c:formatCode>
                <c:ptCount val="7"/>
                <c:pt idx="0">
                  <c:v>34.4</c:v>
                </c:pt>
                <c:pt idx="1">
                  <c:v>27</c:v>
                </c:pt>
                <c:pt idx="2">
                  <c:v>20.2</c:v>
                </c:pt>
                <c:pt idx="3">
                  <c:v>13.5</c:v>
                </c:pt>
                <c:pt idx="4">
                  <c:v>10</c:v>
                </c:pt>
                <c:pt idx="5">
                  <c:v>6.3</c:v>
                </c:pt>
                <c:pt idx="6">
                  <c:v>5.7</c:v>
                </c:pt>
              </c:numCache>
            </c:numRef>
          </c:yVal>
          <c:smooth val="0"/>
          <c:extLst>
            <c:ext xmlns:c15="http://schemas.microsoft.com/office/drawing/2012/chart" uri="{02D57815-91ED-43cb-92C2-25804820EDAC}">
              <c15:datalabelsRange>
                <c15:f>'Fig 2.4a'!$B$6:$B$12</c15:f>
                <c15:dlblRangeCache>
                  <c:ptCount val="7"/>
                  <c:pt idx="0">
                    <c:v>Aucun diplôme</c:v>
                  </c:pt>
                  <c:pt idx="1">
                    <c:v>CEP</c:v>
                  </c:pt>
                  <c:pt idx="2">
                    <c:v>Brevet</c:v>
                  </c:pt>
                  <c:pt idx="3">
                    <c:v>CAP-BEP</c:v>
                  </c:pt>
                  <c:pt idx="4">
                    <c:v>Bac</c:v>
                  </c:pt>
                  <c:pt idx="5">
                    <c:v>Bac+3, BTS, DUT</c:v>
                  </c:pt>
                  <c:pt idx="6">
                    <c:v>Bac+5</c:v>
                  </c:pt>
                </c15:dlblRangeCache>
              </c15:datalabelsRange>
            </c:ext>
            <c:ext xmlns:c16="http://schemas.microsoft.com/office/drawing/2014/chart" uri="{C3380CC4-5D6E-409C-BE32-E72D297353CC}">
              <c16:uniqueId val="{00000017-CAF4-417A-ABBA-D5D3EAD4B63E}"/>
            </c:ext>
          </c:extLst>
        </c:ser>
        <c:dLbls>
          <c:showLegendKey val="0"/>
          <c:showVal val="0"/>
          <c:showCatName val="0"/>
          <c:showSerName val="0"/>
          <c:showPercent val="0"/>
          <c:showBubbleSize val="0"/>
        </c:dLbls>
        <c:axId val="320971663"/>
        <c:axId val="320969999"/>
      </c:scatterChart>
      <c:valAx>
        <c:axId val="320971663"/>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69999"/>
        <c:crosses val="autoZero"/>
        <c:crossBetween val="midCat"/>
      </c:valAx>
      <c:valAx>
        <c:axId val="320969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320971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8826414303846E-2"/>
          <c:y val="7.4472324866025646E-2"/>
          <c:w val="0.90063072739242089"/>
          <c:h val="0.74188241697080193"/>
        </c:manualLayout>
      </c:layout>
      <c:scatterChart>
        <c:scatterStyle val="lineMarker"/>
        <c:varyColors val="0"/>
        <c:ser>
          <c:idx val="0"/>
          <c:order val="0"/>
          <c:tx>
            <c:strRef>
              <c:f>'Fig 2.4b'!$C$4:$E$4</c:f>
              <c:strCache>
                <c:ptCount val="1"/>
                <c:pt idx="0">
                  <c:v>1968</c:v>
                </c:pt>
              </c:strCache>
            </c:strRef>
          </c:tx>
          <c:spPr>
            <a:ln w="19050" cap="rnd">
              <a:solidFill>
                <a:srgbClr val="D98C07">
                  <a:alpha val="94000"/>
                </a:srgbClr>
              </a:solidFill>
              <a:round/>
            </a:ln>
            <a:effectLst/>
          </c:spPr>
          <c:marker>
            <c:symbol val="circle"/>
            <c:size val="5"/>
            <c:spPr>
              <a:solidFill>
                <a:schemeClr val="accent1"/>
              </a:solidFill>
              <a:ln w="9525">
                <a:solidFill>
                  <a:schemeClr val="accent1"/>
                </a:solidFill>
              </a:ln>
              <a:effectLst/>
            </c:spPr>
          </c:marker>
          <c:dLbls>
            <c:dLbl>
              <c:idx val="0"/>
              <c:tx>
                <c:rich>
                  <a:bodyPr/>
                  <a:lstStyle/>
                  <a:p>
                    <a:fld id="{1C93DA7C-5486-4007-9D09-C26297DD02F5}" type="CELLRANGE">
                      <a:rPr lang="en-US"/>
                      <a:pPr/>
                      <a:t>[PLAGECELL]</a:t>
                    </a:fld>
                    <a:endParaRPr lang="fr-FR"/>
                  </a:p>
                </c:rich>
              </c:tx>
              <c:dLblPos val="b"/>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6A6-45EA-A38E-05CD9811C940}"/>
                </c:ext>
              </c:extLst>
            </c:dLbl>
            <c:dLbl>
              <c:idx val="1"/>
              <c:layout>
                <c:manualLayout>
                  <c:x val="-3.4747041596326279E-2"/>
                  <c:y val="3.8927173415362275E-2"/>
                </c:manualLayout>
              </c:layout>
              <c:tx>
                <c:rich>
                  <a:bodyPr/>
                  <a:lstStyle/>
                  <a:p>
                    <a:fld id="{C4C7082D-514A-4A9B-B2DE-CF45996652E1}"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6A6-45EA-A38E-05CD9811C940}"/>
                </c:ext>
              </c:extLst>
            </c:dLbl>
            <c:dLbl>
              <c:idx val="2"/>
              <c:tx>
                <c:rich>
                  <a:bodyPr/>
                  <a:lstStyle/>
                  <a:p>
                    <a:fld id="{F3F38C97-567F-4CCD-8E7D-6BEB41D530E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A6-45EA-A38E-05CD9811C940}"/>
                </c:ext>
              </c:extLst>
            </c:dLbl>
            <c:dLbl>
              <c:idx val="3"/>
              <c:tx>
                <c:rich>
                  <a:bodyPr/>
                  <a:lstStyle/>
                  <a:p>
                    <a:fld id="{5145AB58-617A-4531-8F38-55642C689F1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A6-45EA-A38E-05CD9811C940}"/>
                </c:ext>
              </c:extLst>
            </c:dLbl>
            <c:dLbl>
              <c:idx val="4"/>
              <c:layout>
                <c:manualLayout>
                  <c:x val="-7.3620281032946155E-2"/>
                  <c:y val="3.8927173415362393E-2"/>
                </c:manualLayout>
              </c:layout>
              <c:tx>
                <c:rich>
                  <a:bodyPr/>
                  <a:lstStyle/>
                  <a:p>
                    <a:fld id="{79E9F2FF-324E-40FF-8BFC-91E0F006276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6A6-45EA-A38E-05CD9811C940}"/>
                </c:ext>
              </c:extLst>
            </c:dLbl>
            <c:dLbl>
              <c:idx val="5"/>
              <c:layout>
                <c:manualLayout>
                  <c:x val="0"/>
                  <c:y val="2.0909155397344253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r>
                      <a:rPr lang="en-US"/>
                      <a:t>Sup Bac</a:t>
                    </a: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r"/>
              <c:showLegendKey val="0"/>
              <c:showVal val="0"/>
              <c:showCatName val="0"/>
              <c:showSerName val="0"/>
              <c:showPercent val="0"/>
              <c:showBubbleSize val="0"/>
              <c:extLst>
                <c:ext xmlns:c15="http://schemas.microsoft.com/office/drawing/2012/chart" uri="{CE6537A1-D6FC-4f65-9D91-7224C49458BB}">
                  <c15:layout>
                    <c:manualLayout>
                      <c:w val="0.12330716876352897"/>
                      <c:h val="3.8542307518685474E-2"/>
                    </c:manualLayout>
                  </c15:layout>
                  <c15:showDataLabelsRange val="0"/>
                </c:ext>
                <c:ext xmlns:c16="http://schemas.microsoft.com/office/drawing/2014/chart" uri="{C3380CC4-5D6E-409C-BE32-E72D297353CC}">
                  <c16:uniqueId val="{00000005-06A6-45EA-A38E-05CD9811C940}"/>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A6-45EA-A38E-05CD9811C94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2.4b'!$D$6:$D$12</c:f>
              <c:numCache>
                <c:formatCode>0.0</c:formatCode>
                <c:ptCount val="7"/>
                <c:pt idx="0">
                  <c:v>18.7</c:v>
                </c:pt>
                <c:pt idx="1">
                  <c:v>52.9</c:v>
                </c:pt>
                <c:pt idx="2">
                  <c:v>70.3</c:v>
                </c:pt>
                <c:pt idx="3">
                  <c:v>79.900000000000006</c:v>
                </c:pt>
                <c:pt idx="4">
                  <c:v>90.9</c:v>
                </c:pt>
                <c:pt idx="5">
                  <c:v>97.2</c:v>
                </c:pt>
              </c:numCache>
            </c:numRef>
          </c:xVal>
          <c:yVal>
            <c:numRef>
              <c:f>'Fig 2.4b'!$E$6:$E$12</c:f>
              <c:numCache>
                <c:formatCode>0.0</c:formatCode>
                <c:ptCount val="7"/>
                <c:pt idx="0">
                  <c:v>4.4000000000000004</c:v>
                </c:pt>
                <c:pt idx="1">
                  <c:v>1.8</c:v>
                </c:pt>
                <c:pt idx="2">
                  <c:v>2.2999999999999998</c:v>
                </c:pt>
                <c:pt idx="3">
                  <c:v>0.9</c:v>
                </c:pt>
                <c:pt idx="4">
                  <c:v>1.4</c:v>
                </c:pt>
                <c:pt idx="5">
                  <c:v>0.9</c:v>
                </c:pt>
              </c:numCache>
            </c:numRef>
          </c:yVal>
          <c:smooth val="0"/>
          <c:extLst>
            <c:ext xmlns:c15="http://schemas.microsoft.com/office/drawing/2012/chart" uri="{02D57815-91ED-43cb-92C2-25804820EDAC}">
              <c15:datalabelsRange>
                <c15:f>'[77]Figure 3a'!$A$5:$A$11</c15:f>
                <c15:dlblRangeCache>
                  <c:ptCount val="7"/>
                  <c:pt idx="0">
                    <c:v>Aucun diplôme</c:v>
                  </c:pt>
                  <c:pt idx="1">
                    <c:v>CEP</c:v>
                  </c:pt>
                  <c:pt idx="2">
                    <c:v>Brevet</c:v>
                  </c:pt>
                  <c:pt idx="3">
                    <c:v>CAP-BEP</c:v>
                  </c:pt>
                  <c:pt idx="4">
                    <c:v>Bac</c:v>
                  </c:pt>
                  <c:pt idx="5">
                    <c:v>Bac+3, BTS, DUT</c:v>
                  </c:pt>
                  <c:pt idx="6">
                    <c:v>Bac+5</c:v>
                  </c:pt>
                </c15:dlblRangeCache>
              </c15:datalabelsRange>
            </c:ext>
            <c:ext xmlns:c16="http://schemas.microsoft.com/office/drawing/2014/chart" uri="{C3380CC4-5D6E-409C-BE32-E72D297353CC}">
              <c16:uniqueId val="{00000007-06A6-45EA-A38E-05CD9811C940}"/>
            </c:ext>
          </c:extLst>
        </c:ser>
        <c:ser>
          <c:idx val="1"/>
          <c:order val="1"/>
          <c:tx>
            <c:strRef>
              <c:f>'Fig 2.4b'!$F$4:$H$4</c:f>
              <c:strCache>
                <c:ptCount val="1"/>
                <c:pt idx="0">
                  <c:v>1990</c:v>
                </c:pt>
              </c:strCache>
            </c:strRef>
          </c:tx>
          <c:spPr>
            <a:ln w="19050" cap="rnd">
              <a:solidFill>
                <a:srgbClr val="E08204"/>
              </a:solidFill>
              <a:prstDash val="dash"/>
              <a:round/>
            </a:ln>
            <a:effectLst/>
          </c:spPr>
          <c:marker>
            <c:symbol val="circle"/>
            <c:size val="5"/>
            <c:spPr>
              <a:solidFill>
                <a:srgbClr val="002060"/>
              </a:solidFill>
              <a:ln w="9525">
                <a:solidFill>
                  <a:srgbClr val="002060"/>
                </a:solidFill>
              </a:ln>
              <a:effectLst/>
            </c:spPr>
          </c:marker>
          <c:dLbls>
            <c:dLbl>
              <c:idx val="0"/>
              <c:tx>
                <c:rich>
                  <a:bodyPr/>
                  <a:lstStyle/>
                  <a:p>
                    <a:fld id="{E187058E-AC0C-43EC-A9A3-6128DDB17E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6A6-45EA-A38E-05CD9811C940}"/>
                </c:ext>
              </c:extLst>
            </c:dLbl>
            <c:dLbl>
              <c:idx val="1"/>
              <c:tx>
                <c:rich>
                  <a:bodyPr/>
                  <a:lstStyle/>
                  <a:p>
                    <a:fld id="{9CA29486-E3D7-40A1-8525-E147FE3866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6A6-45EA-A38E-05CD9811C940}"/>
                </c:ext>
              </c:extLst>
            </c:dLbl>
            <c:dLbl>
              <c:idx val="2"/>
              <c:tx>
                <c:rich>
                  <a:bodyPr/>
                  <a:lstStyle/>
                  <a:p>
                    <a:fld id="{4273B079-633E-42A0-872C-395E7A4BCE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6A6-45EA-A38E-05CD9811C940}"/>
                </c:ext>
              </c:extLst>
            </c:dLbl>
            <c:dLbl>
              <c:idx val="3"/>
              <c:tx>
                <c:rich>
                  <a:bodyPr/>
                  <a:lstStyle/>
                  <a:p>
                    <a:fld id="{B86E0E96-DC5C-4470-B095-5028095654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6A6-45EA-A38E-05CD9811C940}"/>
                </c:ext>
              </c:extLst>
            </c:dLbl>
            <c:dLbl>
              <c:idx val="4"/>
              <c:tx>
                <c:rich>
                  <a:bodyPr/>
                  <a:lstStyle/>
                  <a:p>
                    <a:fld id="{759B5150-6BC7-4AF8-9CB0-2EFC3583EF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6A6-45EA-A38E-05CD9811C940}"/>
                </c:ext>
              </c:extLst>
            </c:dLbl>
            <c:dLbl>
              <c:idx val="5"/>
              <c:tx>
                <c:rich>
                  <a:bodyPr/>
                  <a:lstStyle/>
                  <a:p>
                    <a:fld id="{4D435CCB-7DE4-4F93-9780-DFEB7657052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6A6-45EA-A38E-05CD9811C940}"/>
                </c:ext>
              </c:extLst>
            </c:dLbl>
            <c:dLbl>
              <c:idx val="6"/>
              <c:layout>
                <c:manualLayout>
                  <c:x val="-3.3886609244267001E-3"/>
                  <c:y val="-5.0066874318842942E-2"/>
                </c:manualLayout>
              </c:layout>
              <c:tx>
                <c:rich>
                  <a:bodyPr/>
                  <a:lstStyle/>
                  <a:p>
                    <a:fld id="{B5D8404B-04EC-4C1C-A337-3B70F3FE347D}"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manualLayout>
                      <c:w val="9.9197318645028523E-2"/>
                      <c:h val="6.4097970554663472E-2"/>
                    </c:manualLayout>
                  </c15:layout>
                  <c15:dlblFieldTable/>
                  <c15:showDataLabelsRange val="1"/>
                </c:ext>
                <c:ext xmlns:c16="http://schemas.microsoft.com/office/drawing/2014/chart" uri="{C3380CC4-5D6E-409C-BE32-E72D297353CC}">
                  <c16:uniqueId val="{0000000E-06A6-45EA-A38E-05CD9811C940}"/>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'Fig 2.4b'!$G$6:$G$12</c:f>
              <c:numCache>
                <c:formatCode>0.0</c:formatCode>
                <c:ptCount val="7"/>
                <c:pt idx="0">
                  <c:v>11.5</c:v>
                </c:pt>
                <c:pt idx="1">
                  <c:v>29.4</c:v>
                </c:pt>
                <c:pt idx="2">
                  <c:v>39.1</c:v>
                </c:pt>
                <c:pt idx="3">
                  <c:v>58.1</c:v>
                </c:pt>
                <c:pt idx="4">
                  <c:v>79.599999999999994</c:v>
                </c:pt>
                <c:pt idx="5">
                  <c:v>88.7</c:v>
                </c:pt>
                <c:pt idx="6">
                  <c:v>95.9</c:v>
                </c:pt>
              </c:numCache>
            </c:numRef>
          </c:xVal>
          <c:yVal>
            <c:numRef>
              <c:f>'Fig 2.4b'!$H$6:$H$12</c:f>
              <c:numCache>
                <c:formatCode>0.0</c:formatCode>
                <c:ptCount val="7"/>
                <c:pt idx="0">
                  <c:v>7.1</c:v>
                </c:pt>
                <c:pt idx="1">
                  <c:v>3.8</c:v>
                </c:pt>
                <c:pt idx="2">
                  <c:v>1.9</c:v>
                </c:pt>
                <c:pt idx="3">
                  <c:v>1.6</c:v>
                </c:pt>
                <c:pt idx="4">
                  <c:v>1.3</c:v>
                </c:pt>
                <c:pt idx="5">
                  <c:v>0.9</c:v>
                </c:pt>
                <c:pt idx="6">
                  <c:v>1.1000000000000001</c:v>
                </c:pt>
              </c:numCache>
            </c:numRef>
          </c:yVal>
          <c:smooth val="0"/>
          <c:extLst>
            <c:ext xmlns:c15="http://schemas.microsoft.com/office/drawing/2012/chart" uri="{02D57815-91ED-43cb-92C2-25804820EDAC}">
              <c15:datalabelsRange>
                <c15:f>'[77]Figure 3a'!$A$5:$A$11</c15:f>
                <c15:dlblRangeCache>
                  <c:ptCount val="7"/>
                  <c:pt idx="0">
                    <c:v>Aucun diplôme</c:v>
                  </c:pt>
                  <c:pt idx="1">
                    <c:v>CEP</c:v>
                  </c:pt>
                  <c:pt idx="2">
                    <c:v>Brevet</c:v>
                  </c:pt>
                  <c:pt idx="3">
                    <c:v>CAP-BEP</c:v>
                  </c:pt>
                  <c:pt idx="4">
                    <c:v>Bac</c:v>
                  </c:pt>
                  <c:pt idx="5">
                    <c:v>Bac+3, BTS, DUT</c:v>
                  </c:pt>
                  <c:pt idx="6">
                    <c:v>Bac+5</c:v>
                  </c:pt>
                </c15:dlblRangeCache>
              </c15:datalabelsRange>
            </c:ext>
            <c:ext xmlns:c16="http://schemas.microsoft.com/office/drawing/2014/chart" uri="{C3380CC4-5D6E-409C-BE32-E72D297353CC}">
              <c16:uniqueId val="{0000000F-06A6-45EA-A38E-05CD9811C940}"/>
            </c:ext>
          </c:extLst>
        </c:ser>
        <c:ser>
          <c:idx val="2"/>
          <c:order val="2"/>
          <c:tx>
            <c:strRef>
              <c:f>'Fig 2.4b'!$I$4:$K$4</c:f>
              <c:strCache>
                <c:ptCount val="1"/>
                <c:pt idx="0">
                  <c:v>2018</c:v>
                </c:pt>
              </c:strCache>
            </c:strRef>
          </c:tx>
          <c:spPr>
            <a:ln w="19050" cap="rnd">
              <a:solidFill>
                <a:srgbClr val="E08204"/>
              </a:solidFill>
              <a:prstDash val="lgDashDot"/>
              <a:round/>
            </a:ln>
            <a:effectLst/>
          </c:spPr>
          <c:marker>
            <c:symbol val="circle"/>
            <c:size val="5"/>
            <c:spPr>
              <a:solidFill>
                <a:schemeClr val="accent1"/>
              </a:solidFill>
              <a:ln w="9525">
                <a:solidFill>
                  <a:srgbClr val="002060"/>
                </a:solidFill>
              </a:ln>
              <a:effectLst/>
            </c:spPr>
          </c:marker>
          <c:dLbls>
            <c:dLbl>
              <c:idx val="0"/>
              <c:layout>
                <c:manualLayout>
                  <c:x val="-7.0801035029631906E-2"/>
                  <c:y val="-3.1191077267897382E-2"/>
                </c:manualLayout>
              </c:layout>
              <c:tx>
                <c:rich>
                  <a:bodyPr/>
                  <a:lstStyle/>
                  <a:p>
                    <a:fld id="{C3E7DFF8-BB25-41BC-B0FC-9DAE8E0EF45F}"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6A6-45EA-A38E-05CD9811C940}"/>
                </c:ext>
              </c:extLst>
            </c:dLbl>
            <c:dLbl>
              <c:idx val="1"/>
              <c:layout>
                <c:manualLayout>
                  <c:x val="-5.4874825518501875E-2"/>
                  <c:y val="1.3804510570915545E-2"/>
                </c:manualLayout>
              </c:layout>
              <c:tx>
                <c:rich>
                  <a:bodyPr/>
                  <a:lstStyle/>
                  <a:p>
                    <a:fld id="{C2AFC691-C30D-493F-9B22-5D19B972CCD3}"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6A6-45EA-A38E-05CD9811C940}"/>
                </c:ext>
              </c:extLst>
            </c:dLbl>
            <c:dLbl>
              <c:idx val="2"/>
              <c:layout>
                <c:manualLayout>
                  <c:x val="-4.8914411347975176E-3"/>
                  <c:y val="-3.2417698710705586E-2"/>
                </c:manualLayout>
              </c:layout>
              <c:tx>
                <c:rich>
                  <a:bodyPr/>
                  <a:lstStyle/>
                  <a:p>
                    <a:fld id="{4F05FE2F-17B8-4C60-B0C5-495710E4F61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6A6-45EA-A38E-05CD9811C940}"/>
                </c:ext>
              </c:extLst>
            </c:dLbl>
            <c:dLbl>
              <c:idx val="3"/>
              <c:layout>
                <c:manualLayout>
                  <c:x val="-2.9905480278946094E-2"/>
                  <c:y val="-3.2417698710705586E-2"/>
                </c:manualLayout>
              </c:layout>
              <c:tx>
                <c:rich>
                  <a:bodyPr/>
                  <a:lstStyle/>
                  <a:p>
                    <a:fld id="{551A770D-ADEE-4800-9D68-21CCDD2EEB4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6A6-45EA-A38E-05CD9811C940}"/>
                </c:ext>
              </c:extLst>
            </c:dLbl>
            <c:dLbl>
              <c:idx val="4"/>
              <c:layout>
                <c:manualLayout>
                  <c:x val="-3.3661696237088722E-2"/>
                  <c:y val="-3.5973113288367234E-2"/>
                </c:manualLayout>
              </c:layout>
              <c:tx>
                <c:rich>
                  <a:bodyPr rot="0" spcFirstLastPara="1" vertOverflow="ellipsis" vert="horz" wrap="square" lIns="38100" tIns="19050" rIns="38100" bIns="19050" anchor="ctr" anchorCtr="1">
                    <a:noAutofit/>
                  </a:bodyPr>
                  <a:lstStyle/>
                  <a:p>
                    <a:pPr>
                      <a:defRPr sz="800" b="0" i="0" u="none" strike="noStrike" kern="1200" baseline="0">
                        <a:ln>
                          <a:noFill/>
                        </a:ln>
                        <a:solidFill>
                          <a:schemeClr val="tx1">
                            <a:lumMod val="75000"/>
                            <a:lumOff val="25000"/>
                          </a:schemeClr>
                        </a:solidFill>
                        <a:latin typeface="+mn-lt"/>
                        <a:ea typeface="+mn-ea"/>
                        <a:cs typeface="+mn-cs"/>
                      </a:defRPr>
                    </a:pPr>
                    <a:fld id="{5C50040C-84A1-47B3-847F-70D4E5FE034A}" type="CELLRANGE">
                      <a:rPr lang="en-US"/>
                      <a:pPr>
                        <a:defRPr sz="800">
                          <a:ln>
                            <a:noFill/>
                          </a:ln>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ln>
                        <a:noFill/>
                      </a:ln>
                      <a:solidFill>
                        <a:schemeClr val="tx1">
                          <a:lumMod val="75000"/>
                          <a:lumOff val="25000"/>
                        </a:schemeClr>
                      </a:solidFill>
                      <a:latin typeface="+mn-lt"/>
                      <a:ea typeface="+mn-ea"/>
                      <a:cs typeface="+mn-cs"/>
                    </a:defRPr>
                  </a:pPr>
                  <a:endParaRPr lang="fr-FR"/>
                </a:p>
              </c:txPr>
              <c:dLblPos val="r"/>
              <c:showLegendKey val="0"/>
              <c:showVal val="0"/>
              <c:showCatName val="0"/>
              <c:showSerName val="0"/>
              <c:showPercent val="0"/>
              <c:showBubbleSize val="0"/>
              <c:extLst>
                <c:ext xmlns:c15="http://schemas.microsoft.com/office/drawing/2012/chart" uri="{CE6537A1-D6FC-4f65-9D91-7224C49458BB}">
                  <c15:layout>
                    <c:manualLayout>
                      <c:w val="4.2838143565935606E-2"/>
                      <c:h val="4.538679394245488E-2"/>
                    </c:manualLayout>
                  </c15:layout>
                  <c15:dlblFieldTable/>
                  <c15:showDataLabelsRange val="1"/>
                </c:ext>
                <c:ext xmlns:c16="http://schemas.microsoft.com/office/drawing/2014/chart" uri="{C3380CC4-5D6E-409C-BE32-E72D297353CC}">
                  <c16:uniqueId val="{00000014-06A6-45EA-A38E-05CD9811C940}"/>
                </c:ext>
              </c:extLst>
            </c:dLbl>
            <c:dLbl>
              <c:idx val="5"/>
              <c:layout>
                <c:manualLayout>
                  <c:x val="-5.3506427152095748E-2"/>
                  <c:y val="-7.5485843249383913E-2"/>
                </c:manualLayout>
              </c:layout>
              <c:tx>
                <c:rich>
                  <a:bodyPr rot="0" spcFirstLastPara="1" vertOverflow="ellipsis" vert="horz" wrap="square" lIns="38100" tIns="19050" rIns="38100" bIns="19050" anchor="ctr" anchorCtr="1">
                    <a:noAutofit/>
                  </a:bodyPr>
                  <a:lstStyle/>
                  <a:p>
                    <a:pPr>
                      <a:defRPr sz="800" b="0" i="0" u="none" strike="noStrike" kern="1200" baseline="0">
                        <a:ln>
                          <a:noFill/>
                        </a:ln>
                        <a:solidFill>
                          <a:schemeClr val="tx1">
                            <a:lumMod val="75000"/>
                            <a:lumOff val="25000"/>
                          </a:schemeClr>
                        </a:solidFill>
                        <a:latin typeface="+mn-lt"/>
                        <a:ea typeface="+mn-ea"/>
                        <a:cs typeface="+mn-cs"/>
                      </a:defRPr>
                    </a:pPr>
                    <a:fld id="{90578821-1107-4B36-A257-5479A0B01C83}" type="CELLRANGE">
                      <a:rPr lang="en-US"/>
                      <a:pPr>
                        <a:defRPr sz="800">
                          <a:ln>
                            <a:noFill/>
                          </a:ln>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ln>
                        <a:noFill/>
                      </a:ln>
                      <a:solidFill>
                        <a:schemeClr val="tx1">
                          <a:lumMod val="75000"/>
                          <a:lumOff val="25000"/>
                        </a:schemeClr>
                      </a:solidFill>
                      <a:latin typeface="+mn-lt"/>
                      <a:ea typeface="+mn-ea"/>
                      <a:cs typeface="+mn-cs"/>
                    </a:defRPr>
                  </a:pPr>
                  <a:endParaRPr lang="fr-FR"/>
                </a:p>
              </c:txPr>
              <c:dLblPos val="r"/>
              <c:showLegendKey val="0"/>
              <c:showVal val="0"/>
              <c:showCatName val="0"/>
              <c:showSerName val="0"/>
              <c:showPercent val="0"/>
              <c:showBubbleSize val="0"/>
              <c:extLst>
                <c:ext xmlns:c15="http://schemas.microsoft.com/office/drawing/2012/chart" uri="{CE6537A1-D6FC-4f65-9D91-7224C49458BB}">
                  <c15:layout>
                    <c:manualLayout>
                      <c:w val="0.13496169786288448"/>
                      <c:h val="6.0246732057755673E-2"/>
                    </c:manualLayout>
                  </c15:layout>
                  <c15:dlblFieldTable/>
                  <c15:showDataLabelsRange val="1"/>
                </c:ext>
                <c:ext xmlns:c16="http://schemas.microsoft.com/office/drawing/2014/chart" uri="{C3380CC4-5D6E-409C-BE32-E72D297353CC}">
                  <c16:uniqueId val="{00000015-06A6-45EA-A38E-05CD9811C940}"/>
                </c:ext>
              </c:extLst>
            </c:dLbl>
            <c:dLbl>
              <c:idx val="6"/>
              <c:layout>
                <c:manualLayout>
                  <c:x val="-3.4647402188612807E-2"/>
                  <c:y val="-8.3543163116681668E-2"/>
                </c:manualLayout>
              </c:layout>
              <c:tx>
                <c:rich>
                  <a:bodyPr rot="0" spcFirstLastPara="1" vertOverflow="ellipsis" vert="horz" wrap="square" lIns="38100" tIns="19050" rIns="38100" bIns="19050" anchor="ctr" anchorCtr="1">
                    <a:noAutofit/>
                  </a:bodyPr>
                  <a:lstStyle/>
                  <a:p>
                    <a:pPr>
                      <a:defRPr sz="800" b="0" i="0" u="none" strike="noStrike" kern="1200" baseline="0">
                        <a:ln>
                          <a:noFill/>
                        </a:ln>
                        <a:solidFill>
                          <a:schemeClr val="tx1">
                            <a:lumMod val="75000"/>
                            <a:lumOff val="25000"/>
                          </a:schemeClr>
                        </a:solidFill>
                        <a:latin typeface="+mn-lt"/>
                        <a:ea typeface="+mn-ea"/>
                        <a:cs typeface="+mn-cs"/>
                      </a:defRPr>
                    </a:pPr>
                    <a:fld id="{74CF519D-DAF4-4F47-BD40-3D8414540C13}" type="CELLRANGE">
                      <a:rPr lang="en-US"/>
                      <a:pPr>
                        <a:defRPr sz="800">
                          <a:ln>
                            <a:noFill/>
                          </a:ln>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ln>
                        <a:noFill/>
                      </a:ln>
                      <a:solidFill>
                        <a:schemeClr val="tx1">
                          <a:lumMod val="75000"/>
                          <a:lumOff val="25000"/>
                        </a:schemeClr>
                      </a:solidFill>
                      <a:latin typeface="+mn-lt"/>
                      <a:ea typeface="+mn-ea"/>
                      <a:cs typeface="+mn-cs"/>
                    </a:defRPr>
                  </a:pPr>
                  <a:endParaRPr lang="fr-FR"/>
                </a:p>
              </c:txPr>
              <c:dLblPos val="r"/>
              <c:showLegendKey val="0"/>
              <c:showVal val="0"/>
              <c:showCatName val="0"/>
              <c:showSerName val="0"/>
              <c:showPercent val="0"/>
              <c:showBubbleSize val="0"/>
              <c:extLst>
                <c:ext xmlns:c15="http://schemas.microsoft.com/office/drawing/2012/chart" uri="{CE6537A1-D6FC-4f65-9D91-7224C49458BB}">
                  <c15:layout>
                    <c:manualLayout>
                      <c:w val="7.2194003918524263E-2"/>
                      <c:h val="5.1816569611845185E-2"/>
                    </c:manualLayout>
                  </c15:layout>
                  <c15:dlblFieldTable/>
                  <c15:showDataLabelsRange val="1"/>
                </c:ext>
                <c:ext xmlns:c16="http://schemas.microsoft.com/office/drawing/2014/chart" uri="{C3380CC4-5D6E-409C-BE32-E72D297353CC}">
                  <c16:uniqueId val="{00000016-06A6-45EA-A38E-05CD9811C94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ln>
                      <a:noFill/>
                    </a:ln>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2.4b'!$J$6:$J$12</c:f>
              <c:numCache>
                <c:formatCode>0.0</c:formatCode>
                <c:ptCount val="7"/>
                <c:pt idx="0">
                  <c:v>5.7</c:v>
                </c:pt>
                <c:pt idx="1">
                  <c:v>11.8</c:v>
                </c:pt>
                <c:pt idx="2">
                  <c:v>14.2</c:v>
                </c:pt>
                <c:pt idx="3">
                  <c:v>30.2</c:v>
                </c:pt>
                <c:pt idx="4">
                  <c:v>54.2</c:v>
                </c:pt>
                <c:pt idx="5">
                  <c:v>70.7</c:v>
                </c:pt>
                <c:pt idx="6">
                  <c:v>88.6</c:v>
                </c:pt>
              </c:numCache>
            </c:numRef>
          </c:xVal>
          <c:yVal>
            <c:numRef>
              <c:f>'Fig 2.4b'!$K$6:$K$12</c:f>
              <c:numCache>
                <c:formatCode>0.0</c:formatCode>
                <c:ptCount val="7"/>
                <c:pt idx="0">
                  <c:v>14.5</c:v>
                </c:pt>
                <c:pt idx="1">
                  <c:v>13.7</c:v>
                </c:pt>
                <c:pt idx="2">
                  <c:v>8.5</c:v>
                </c:pt>
                <c:pt idx="3">
                  <c:v>5.6</c:v>
                </c:pt>
                <c:pt idx="4">
                  <c:v>4.4000000000000004</c:v>
                </c:pt>
                <c:pt idx="5">
                  <c:v>2.8</c:v>
                </c:pt>
                <c:pt idx="6">
                  <c:v>2.5</c:v>
                </c:pt>
              </c:numCache>
            </c:numRef>
          </c:yVal>
          <c:smooth val="0"/>
          <c:extLst>
            <c:ext xmlns:c15="http://schemas.microsoft.com/office/drawing/2012/chart" uri="{02D57815-91ED-43cb-92C2-25804820EDAC}">
              <c15:datalabelsRange>
                <c15:f>'[77]Figure 3a'!$A$5:$A$11</c15:f>
                <c15:dlblRangeCache>
                  <c:ptCount val="7"/>
                  <c:pt idx="0">
                    <c:v>Aucun diplôme</c:v>
                  </c:pt>
                  <c:pt idx="1">
                    <c:v>CEP</c:v>
                  </c:pt>
                  <c:pt idx="2">
                    <c:v>Brevet</c:v>
                  </c:pt>
                  <c:pt idx="3">
                    <c:v>CAP-BEP</c:v>
                  </c:pt>
                  <c:pt idx="4">
                    <c:v>Bac</c:v>
                  </c:pt>
                  <c:pt idx="5">
                    <c:v>Bac+3, BTS, DUT</c:v>
                  </c:pt>
                  <c:pt idx="6">
                    <c:v>Bac+5</c:v>
                  </c:pt>
                </c15:dlblRangeCache>
              </c15:datalabelsRange>
            </c:ext>
            <c:ext xmlns:c16="http://schemas.microsoft.com/office/drawing/2014/chart" uri="{C3380CC4-5D6E-409C-BE32-E72D297353CC}">
              <c16:uniqueId val="{00000017-06A6-45EA-A38E-05CD9811C940}"/>
            </c:ext>
          </c:extLst>
        </c:ser>
        <c:dLbls>
          <c:showLegendKey val="0"/>
          <c:showVal val="0"/>
          <c:showCatName val="0"/>
          <c:showSerName val="0"/>
          <c:showPercent val="0"/>
          <c:showBubbleSize val="0"/>
        </c:dLbls>
        <c:axId val="320971663"/>
        <c:axId val="320969999"/>
      </c:scatterChart>
      <c:valAx>
        <c:axId val="320971663"/>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69999"/>
        <c:crosses val="autoZero"/>
        <c:crossBetween val="midCat"/>
      </c:valAx>
      <c:valAx>
        <c:axId val="320969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320971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8786089238846E-2"/>
          <c:y val="5.8475273048287049E-2"/>
          <c:w val="0.90120242782152227"/>
          <c:h val="0.73227154637523917"/>
        </c:manualLayout>
      </c:layout>
      <c:lineChart>
        <c:grouping val="standard"/>
        <c:varyColors val="0"/>
        <c:ser>
          <c:idx val="0"/>
          <c:order val="0"/>
          <c:tx>
            <c:strRef>
              <c:f>'Fig 2.6'!$C$4</c:f>
              <c:strCache>
                <c:ptCount val="1"/>
                <c:pt idx="0">
                  <c:v>Femmes </c:v>
                </c:pt>
              </c:strCache>
            </c:strRef>
          </c:tx>
          <c:spPr>
            <a:ln w="28575" cap="rnd">
              <a:solidFill>
                <a:srgbClr val="604A7B"/>
              </a:solidFill>
              <a:round/>
            </a:ln>
            <a:effectLst/>
          </c:spPr>
          <c:marker>
            <c:symbol val="none"/>
          </c:marker>
          <c:cat>
            <c:numRef>
              <c:f>'Fig 2.6'!$B$5:$B$54</c:f>
              <c:numCache>
                <c:formatCode>0</c:formatCode>
                <c:ptCount val="50"/>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numCache>
            </c:numRef>
          </c:cat>
          <c:val>
            <c:numRef>
              <c:f>'Fig 2.6'!$C$5:$C$54</c:f>
              <c:numCache>
                <c:formatCode>0.0</c:formatCode>
                <c:ptCount val="50"/>
                <c:pt idx="0">
                  <c:v>5</c:v>
                </c:pt>
                <c:pt idx="1">
                  <c:v>5.8</c:v>
                </c:pt>
                <c:pt idx="2">
                  <c:v>6.4</c:v>
                </c:pt>
                <c:pt idx="3">
                  <c:v>6.6</c:v>
                </c:pt>
                <c:pt idx="4">
                  <c:v>7.4</c:v>
                </c:pt>
                <c:pt idx="5">
                  <c:v>8.1999999999999993</c:v>
                </c:pt>
                <c:pt idx="6">
                  <c:v>9.1</c:v>
                </c:pt>
                <c:pt idx="7">
                  <c:v>9.5</c:v>
                </c:pt>
                <c:pt idx="8">
                  <c:v>9.6999999999999993</c:v>
                </c:pt>
                <c:pt idx="9">
                  <c:v>10.8</c:v>
                </c:pt>
                <c:pt idx="10">
                  <c:v>11.1</c:v>
                </c:pt>
                <c:pt idx="11">
                  <c:v>11</c:v>
                </c:pt>
                <c:pt idx="12">
                  <c:v>11.4</c:v>
                </c:pt>
                <c:pt idx="13">
                  <c:v>11.1</c:v>
                </c:pt>
                <c:pt idx="14">
                  <c:v>10.6</c:v>
                </c:pt>
                <c:pt idx="15">
                  <c:v>10.1</c:v>
                </c:pt>
                <c:pt idx="16">
                  <c:v>10.199999999999999</c:v>
                </c:pt>
                <c:pt idx="17">
                  <c:v>11</c:v>
                </c:pt>
                <c:pt idx="18">
                  <c:v>11.5</c:v>
                </c:pt>
                <c:pt idx="19">
                  <c:v>12</c:v>
                </c:pt>
                <c:pt idx="20">
                  <c:v>11.5</c:v>
                </c:pt>
                <c:pt idx="21">
                  <c:v>11.8</c:v>
                </c:pt>
                <c:pt idx="22">
                  <c:v>11.8</c:v>
                </c:pt>
                <c:pt idx="23">
                  <c:v>11.5</c:v>
                </c:pt>
                <c:pt idx="24">
                  <c:v>11.1</c:v>
                </c:pt>
                <c:pt idx="25">
                  <c:v>9.8000000000000007</c:v>
                </c:pt>
                <c:pt idx="26">
                  <c:v>9</c:v>
                </c:pt>
                <c:pt idx="27">
                  <c:v>8.6999999999999993</c:v>
                </c:pt>
                <c:pt idx="28">
                  <c:v>9.3000000000000007</c:v>
                </c:pt>
                <c:pt idx="29">
                  <c:v>9.6999999999999993</c:v>
                </c:pt>
                <c:pt idx="30">
                  <c:v>9.6</c:v>
                </c:pt>
                <c:pt idx="31">
                  <c:v>9.5</c:v>
                </c:pt>
                <c:pt idx="32">
                  <c:v>8.4</c:v>
                </c:pt>
                <c:pt idx="33">
                  <c:v>7.8</c:v>
                </c:pt>
                <c:pt idx="34">
                  <c:v>9.1999999999999993</c:v>
                </c:pt>
                <c:pt idx="35">
                  <c:v>9.5</c:v>
                </c:pt>
                <c:pt idx="36">
                  <c:v>9.5</c:v>
                </c:pt>
                <c:pt idx="37">
                  <c:v>9.6999999999999993</c:v>
                </c:pt>
                <c:pt idx="38">
                  <c:v>10.199999999999999</c:v>
                </c:pt>
                <c:pt idx="39">
                  <c:v>10</c:v>
                </c:pt>
                <c:pt idx="40">
                  <c:v>9.9</c:v>
                </c:pt>
                <c:pt idx="41">
                  <c:v>9.9</c:v>
                </c:pt>
                <c:pt idx="42">
                  <c:v>9.4</c:v>
                </c:pt>
                <c:pt idx="43">
                  <c:v>9.1</c:v>
                </c:pt>
                <c:pt idx="44">
                  <c:v>8.4</c:v>
                </c:pt>
                <c:pt idx="45">
                  <c:v>8</c:v>
                </c:pt>
                <c:pt idx="46">
                  <c:v>7.8</c:v>
                </c:pt>
                <c:pt idx="47">
                  <c:v>7.2</c:v>
                </c:pt>
                <c:pt idx="48">
                  <c:v>7.3</c:v>
                </c:pt>
                <c:pt idx="49">
                  <c:v>7.3</c:v>
                </c:pt>
              </c:numCache>
            </c:numRef>
          </c:val>
          <c:smooth val="0"/>
          <c:extLst>
            <c:ext xmlns:c16="http://schemas.microsoft.com/office/drawing/2014/chart" uri="{C3380CC4-5D6E-409C-BE32-E72D297353CC}">
              <c16:uniqueId val="{00000000-BD38-47ED-B3C0-EC910446F1A7}"/>
            </c:ext>
          </c:extLst>
        </c:ser>
        <c:ser>
          <c:idx val="1"/>
          <c:order val="1"/>
          <c:tx>
            <c:strRef>
              <c:f>'Fig 2.6'!$D$4</c:f>
              <c:strCache>
                <c:ptCount val="1"/>
                <c:pt idx="0">
                  <c:v>Hommes</c:v>
                </c:pt>
              </c:strCache>
            </c:strRef>
          </c:tx>
          <c:spPr>
            <a:ln w="28575" cap="rnd">
              <a:solidFill>
                <a:schemeClr val="accent2"/>
              </a:solidFill>
              <a:round/>
            </a:ln>
            <a:effectLst/>
          </c:spPr>
          <c:marker>
            <c:symbol val="none"/>
          </c:marker>
          <c:cat>
            <c:numRef>
              <c:f>'Fig 2.6'!$B$5:$B$54</c:f>
              <c:numCache>
                <c:formatCode>0</c:formatCode>
                <c:ptCount val="50"/>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pt idx="47">
                  <c:v>2022</c:v>
                </c:pt>
                <c:pt idx="48">
                  <c:v>2023</c:v>
                </c:pt>
                <c:pt idx="49">
                  <c:v>2024</c:v>
                </c:pt>
              </c:numCache>
            </c:numRef>
          </c:cat>
          <c:val>
            <c:numRef>
              <c:f>'Fig 2.6'!$D$5:$D$54</c:f>
              <c:numCache>
                <c:formatCode>0.0</c:formatCode>
                <c:ptCount val="50"/>
                <c:pt idx="0">
                  <c:v>2.7</c:v>
                </c:pt>
                <c:pt idx="1">
                  <c:v>2.8</c:v>
                </c:pt>
                <c:pt idx="2">
                  <c:v>3.2</c:v>
                </c:pt>
                <c:pt idx="3">
                  <c:v>3.4</c:v>
                </c:pt>
                <c:pt idx="4">
                  <c:v>3.8</c:v>
                </c:pt>
                <c:pt idx="5">
                  <c:v>3.8</c:v>
                </c:pt>
                <c:pt idx="6">
                  <c:v>4.8</c:v>
                </c:pt>
                <c:pt idx="7">
                  <c:v>5.4</c:v>
                </c:pt>
                <c:pt idx="8">
                  <c:v>5.8</c:v>
                </c:pt>
                <c:pt idx="9">
                  <c:v>7</c:v>
                </c:pt>
                <c:pt idx="10">
                  <c:v>7.7</c:v>
                </c:pt>
                <c:pt idx="11">
                  <c:v>7.7</c:v>
                </c:pt>
                <c:pt idx="12">
                  <c:v>7.5</c:v>
                </c:pt>
                <c:pt idx="13">
                  <c:v>7.1</c:v>
                </c:pt>
                <c:pt idx="14">
                  <c:v>6.4</c:v>
                </c:pt>
                <c:pt idx="15">
                  <c:v>6.3</c:v>
                </c:pt>
                <c:pt idx="16">
                  <c:v>6.5</c:v>
                </c:pt>
                <c:pt idx="17">
                  <c:v>7.5</c:v>
                </c:pt>
                <c:pt idx="18">
                  <c:v>8.8000000000000007</c:v>
                </c:pt>
                <c:pt idx="19">
                  <c:v>9.4</c:v>
                </c:pt>
                <c:pt idx="20">
                  <c:v>8.6999999999999993</c:v>
                </c:pt>
                <c:pt idx="21">
                  <c:v>9.3000000000000007</c:v>
                </c:pt>
                <c:pt idx="22">
                  <c:v>9.6</c:v>
                </c:pt>
                <c:pt idx="23">
                  <c:v>9.1</c:v>
                </c:pt>
                <c:pt idx="24">
                  <c:v>8.9</c:v>
                </c:pt>
                <c:pt idx="25">
                  <c:v>7.4</c:v>
                </c:pt>
                <c:pt idx="26">
                  <c:v>6.7</c:v>
                </c:pt>
                <c:pt idx="27">
                  <c:v>7.2</c:v>
                </c:pt>
                <c:pt idx="28">
                  <c:v>7.8</c:v>
                </c:pt>
                <c:pt idx="29">
                  <c:v>8.1999999999999993</c:v>
                </c:pt>
                <c:pt idx="30">
                  <c:v>8.1999999999999993</c:v>
                </c:pt>
                <c:pt idx="31">
                  <c:v>8.3000000000000007</c:v>
                </c:pt>
                <c:pt idx="32">
                  <c:v>7.6</c:v>
                </c:pt>
                <c:pt idx="33">
                  <c:v>7.1</c:v>
                </c:pt>
                <c:pt idx="34">
                  <c:v>9</c:v>
                </c:pt>
                <c:pt idx="35">
                  <c:v>9.1</c:v>
                </c:pt>
                <c:pt idx="36">
                  <c:v>8.9</c:v>
                </c:pt>
                <c:pt idx="37">
                  <c:v>9.8000000000000007</c:v>
                </c:pt>
                <c:pt idx="38">
                  <c:v>10.4</c:v>
                </c:pt>
                <c:pt idx="39">
                  <c:v>10.6</c:v>
                </c:pt>
                <c:pt idx="40">
                  <c:v>10.8</c:v>
                </c:pt>
                <c:pt idx="41">
                  <c:v>10.3</c:v>
                </c:pt>
                <c:pt idx="42">
                  <c:v>9.5</c:v>
                </c:pt>
                <c:pt idx="43">
                  <c:v>9</c:v>
                </c:pt>
                <c:pt idx="44">
                  <c:v>8.5</c:v>
                </c:pt>
                <c:pt idx="45">
                  <c:v>8.1</c:v>
                </c:pt>
                <c:pt idx="46">
                  <c:v>8</c:v>
                </c:pt>
                <c:pt idx="47">
                  <c:v>7.5</c:v>
                </c:pt>
                <c:pt idx="48">
                  <c:v>7.5</c:v>
                </c:pt>
                <c:pt idx="49">
                  <c:v>7.6</c:v>
                </c:pt>
              </c:numCache>
            </c:numRef>
          </c:val>
          <c:smooth val="0"/>
          <c:extLst>
            <c:ext xmlns:c16="http://schemas.microsoft.com/office/drawing/2014/chart" uri="{C3380CC4-5D6E-409C-BE32-E72D297353CC}">
              <c16:uniqueId val="{00000001-BD38-47ED-B3C0-EC910446F1A7}"/>
            </c:ext>
          </c:extLst>
        </c:ser>
        <c:dLbls>
          <c:showLegendKey val="0"/>
          <c:showVal val="0"/>
          <c:showCatName val="0"/>
          <c:showSerName val="0"/>
          <c:showPercent val="0"/>
          <c:showBubbleSize val="0"/>
        </c:dLbls>
        <c:marker val="1"/>
        <c:smooth val="0"/>
        <c:axId val="1404962687"/>
        <c:axId val="1404966015"/>
      </c:lineChart>
      <c:lineChart>
        <c:grouping val="standard"/>
        <c:varyColors val="0"/>
        <c:ser>
          <c:idx val="2"/>
          <c:order val="2"/>
          <c:tx>
            <c:strRef>
              <c:f>'Fig 2.6'!$F$4</c:f>
              <c:strCache>
                <c:ptCount val="1"/>
                <c:pt idx="0">
                  <c:v>Part des femmes parmi les chômeurs
(échelle de droite)</c:v>
                </c:pt>
              </c:strCache>
            </c:strRef>
          </c:tx>
          <c:spPr>
            <a:ln w="28575" cap="rnd">
              <a:solidFill>
                <a:schemeClr val="accent3"/>
              </a:solidFill>
              <a:round/>
            </a:ln>
            <a:effectLst/>
          </c:spPr>
          <c:marker>
            <c:symbol val="none"/>
          </c:marker>
          <c:val>
            <c:numRef>
              <c:f>'Fig 2.6'!$F$5:$F$54</c:f>
              <c:numCache>
                <c:formatCode>0.00</c:formatCode>
                <c:ptCount val="50"/>
                <c:pt idx="0">
                  <c:v>55.478302565332051</c:v>
                </c:pt>
                <c:pt idx="1">
                  <c:v>58.356456776947695</c:v>
                </c:pt>
                <c:pt idx="2">
                  <c:v>58.146067415730343</c:v>
                </c:pt>
                <c:pt idx="3">
                  <c:v>56.907659269863998</c:v>
                </c:pt>
                <c:pt idx="4">
                  <c:v>57.67540417516873</c:v>
                </c:pt>
                <c:pt idx="5">
                  <c:v>60.390931550646712</c:v>
                </c:pt>
                <c:pt idx="6">
                  <c:v>57.786127879758531</c:v>
                </c:pt>
                <c:pt idx="7">
                  <c:v>56.157719069977944</c:v>
                </c:pt>
                <c:pt idx="8">
                  <c:v>55.079373679362845</c:v>
                </c:pt>
                <c:pt idx="9">
                  <c:v>53.497427339730208</c:v>
                </c:pt>
                <c:pt idx="10">
                  <c:v>52.078047073234757</c:v>
                </c:pt>
                <c:pt idx="11">
                  <c:v>52.36029156542866</c:v>
                </c:pt>
                <c:pt idx="12">
                  <c:v>53.980823559626742</c:v>
                </c:pt>
                <c:pt idx="13">
                  <c:v>54.923754056817678</c:v>
                </c:pt>
                <c:pt idx="14">
                  <c:v>56.5615800968569</c:v>
                </c:pt>
                <c:pt idx="15">
                  <c:v>56.102794167845126</c:v>
                </c:pt>
                <c:pt idx="16">
                  <c:v>55.788418389268159</c:v>
                </c:pt>
                <c:pt idx="17">
                  <c:v>54.47623144762315</c:v>
                </c:pt>
                <c:pt idx="18">
                  <c:v>51.921148059563315</c:v>
                </c:pt>
                <c:pt idx="19">
                  <c:v>51.640772469870768</c:v>
                </c:pt>
                <c:pt idx="20">
                  <c:v>52.879520847730944</c:v>
                </c:pt>
                <c:pt idx="21">
                  <c:v>51.814501554254321</c:v>
                </c:pt>
                <c:pt idx="22">
                  <c:v>51.037359190075584</c:v>
                </c:pt>
                <c:pt idx="23">
                  <c:v>51.990416513085144</c:v>
                </c:pt>
                <c:pt idx="24">
                  <c:v>51.973213949813783</c:v>
                </c:pt>
                <c:pt idx="25">
                  <c:v>53.525266934682058</c:v>
                </c:pt>
                <c:pt idx="26">
                  <c:v>54.190840054714407</c:v>
                </c:pt>
                <c:pt idx="27">
                  <c:v>51.39762243539726</c:v>
                </c:pt>
                <c:pt idx="28">
                  <c:v>51.547654237574434</c:v>
                </c:pt>
                <c:pt idx="29">
                  <c:v>51.546557403390381</c:v>
                </c:pt>
                <c:pt idx="30">
                  <c:v>51.566735767820127</c:v>
                </c:pt>
                <c:pt idx="31">
                  <c:v>51.244887424055904</c:v>
                </c:pt>
                <c:pt idx="32">
                  <c:v>50.321851078636051</c:v>
                </c:pt>
                <c:pt idx="33">
                  <c:v>50.431175127021866</c:v>
                </c:pt>
                <c:pt idx="34">
                  <c:v>48.712543291672937</c:v>
                </c:pt>
                <c:pt idx="35">
                  <c:v>49.301330973712346</c:v>
                </c:pt>
                <c:pt idx="36">
                  <c:v>49.775335140554795</c:v>
                </c:pt>
                <c:pt idx="37">
                  <c:v>48.068118756936748</c:v>
                </c:pt>
                <c:pt idx="38">
                  <c:v>47.902486910994767</c:v>
                </c:pt>
                <c:pt idx="39">
                  <c:v>47.261822829613607</c:v>
                </c:pt>
                <c:pt idx="40">
                  <c:v>46.511250891641268</c:v>
                </c:pt>
                <c:pt idx="41">
                  <c:v>47.80409901517168</c:v>
                </c:pt>
                <c:pt idx="42">
                  <c:v>48.456494772284245</c:v>
                </c:pt>
                <c:pt idx="43">
                  <c:v>48.950483402565887</c:v>
                </c:pt>
                <c:pt idx="44">
                  <c:v>48.553345388788422</c:v>
                </c:pt>
                <c:pt idx="45">
                  <c:v>48.577943615257055</c:v>
                </c:pt>
                <c:pt idx="46">
                  <c:v>48.203978240106309</c:v>
                </c:pt>
                <c:pt idx="47">
                  <c:v>47.677196708255906</c:v>
                </c:pt>
                <c:pt idx="48">
                  <c:v>48.133106249181182</c:v>
                </c:pt>
                <c:pt idx="49">
                  <c:v>47.876812215835976</c:v>
                </c:pt>
              </c:numCache>
            </c:numRef>
          </c:val>
          <c:smooth val="0"/>
          <c:extLst>
            <c:ext xmlns:c16="http://schemas.microsoft.com/office/drawing/2014/chart" uri="{C3380CC4-5D6E-409C-BE32-E72D297353CC}">
              <c16:uniqueId val="{00000002-BD38-47ED-B3C0-EC910446F1A7}"/>
            </c:ext>
          </c:extLst>
        </c:ser>
        <c:dLbls>
          <c:showLegendKey val="0"/>
          <c:showVal val="0"/>
          <c:showCatName val="0"/>
          <c:showSerName val="0"/>
          <c:showPercent val="0"/>
          <c:showBubbleSize val="0"/>
        </c:dLbls>
        <c:marker val="1"/>
        <c:smooth val="0"/>
        <c:axId val="556807968"/>
        <c:axId val="562902992"/>
      </c:lineChart>
      <c:catAx>
        <c:axId val="1404962687"/>
        <c:scaling>
          <c:orientation val="minMax"/>
        </c:scaling>
        <c:delete val="0"/>
        <c:axPos val="b"/>
        <c:numFmt formatCode="0" sourceLinked="1"/>
        <c:majorTickMark val="out"/>
        <c:minorTickMark val="none"/>
        <c:tickLblPos val="nextTo"/>
        <c:spPr>
          <a:noFill/>
          <a:ln w="9525" cap="flat" cmpd="sng" algn="ctr">
            <a:solidFill>
              <a:schemeClr val="bg1">
                <a:lumMod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4966015"/>
        <c:crosses val="autoZero"/>
        <c:auto val="1"/>
        <c:lblAlgn val="ctr"/>
        <c:lblOffset val="100"/>
        <c:tickLblSkip val="3"/>
        <c:noMultiLvlLbl val="0"/>
      </c:catAx>
      <c:valAx>
        <c:axId val="1404966015"/>
        <c:scaling>
          <c:orientation val="minMax"/>
          <c:max val="14"/>
          <c:min val="2"/>
        </c:scaling>
        <c:delete val="0"/>
        <c:axPos val="l"/>
        <c:majorGridlines>
          <c:spPr>
            <a:ln w="9525" cap="flat" cmpd="sng" algn="ctr">
              <a:solidFill>
                <a:schemeClr val="bg1">
                  <a:lumMod val="50000"/>
                </a:schemeClr>
              </a:solidFill>
              <a:prstDash val="dash"/>
              <a:round/>
            </a:ln>
            <a:effectLst/>
          </c:spPr>
        </c:majorGridlines>
        <c:numFmt formatCode="0" sourceLinked="0"/>
        <c:majorTickMark val="none"/>
        <c:minorTickMark val="none"/>
        <c:tickLblPos val="nextTo"/>
        <c:spPr>
          <a:noFill/>
          <a:ln>
            <a:solidFill>
              <a:schemeClr val="tx1">
                <a:lumMod val="15000"/>
                <a:lumOff val="85000"/>
              </a:schemeClr>
            </a:solidFill>
            <a:prstDash val="dash"/>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04962687"/>
        <c:crosses val="autoZero"/>
        <c:crossBetween val="midCat"/>
        <c:minorUnit val="1"/>
      </c:valAx>
      <c:valAx>
        <c:axId val="562902992"/>
        <c:scaling>
          <c:orientation val="minMax"/>
          <c:max val="65"/>
          <c:min val="4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6807968"/>
        <c:crosses val="max"/>
        <c:crossBetween val="between"/>
        <c:majorUnit val="2"/>
      </c:valAx>
      <c:catAx>
        <c:axId val="556807968"/>
        <c:scaling>
          <c:orientation val="minMax"/>
        </c:scaling>
        <c:delete val="1"/>
        <c:axPos val="b"/>
        <c:majorTickMark val="out"/>
        <c:minorTickMark val="none"/>
        <c:tickLblPos val="nextTo"/>
        <c:crossAx val="562902992"/>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7.3085014763779529E-2"/>
          <c:y val="0.89428484610878256"/>
          <c:w val="0.85382997047244102"/>
          <c:h val="0.105715153891217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2355725621422204E-2"/>
          <c:w val="0.89019685039370078"/>
          <c:h val="0.54002728845728754"/>
        </c:manualLayout>
      </c:layout>
      <c:barChart>
        <c:barDir val="col"/>
        <c:grouping val="clustered"/>
        <c:varyColors val="0"/>
        <c:ser>
          <c:idx val="0"/>
          <c:order val="0"/>
          <c:tx>
            <c:strRef>
              <c:f>'Fig 2.8'!$D$4</c:f>
              <c:strCache>
                <c:ptCount val="1"/>
                <c:pt idx="0">
                  <c:v>Hommes</c:v>
                </c:pt>
              </c:strCache>
            </c:strRef>
          </c:tx>
          <c:spPr>
            <a:solidFill>
              <a:schemeClr val="accent2"/>
            </a:solidFill>
            <a:ln>
              <a:noFill/>
            </a:ln>
            <a:effectLst/>
          </c:spPr>
          <c:invertIfNegative val="0"/>
          <c:cat>
            <c:multiLvlStrRef>
              <c:f>'Fig 2.8'!$B$5:$C$20</c:f>
              <c:multiLvlStrCache>
                <c:ptCount val="16"/>
                <c:lvl>
                  <c:pt idx="0">
                    <c:v>Aucun enfant</c:v>
                  </c:pt>
                  <c:pt idx="1">
                    <c:v>1 enfant</c:v>
                  </c:pt>
                  <c:pt idx="2">
                    <c:v>2 enfants</c:v>
                  </c:pt>
                  <c:pt idx="3">
                    <c:v>3 enfants ou +</c:v>
                  </c:pt>
                  <c:pt idx="4">
                    <c:v>Aucun enfant</c:v>
                  </c:pt>
                  <c:pt idx="5">
                    <c:v>1 enfant</c:v>
                  </c:pt>
                  <c:pt idx="6">
                    <c:v>2 enfants</c:v>
                  </c:pt>
                  <c:pt idx="7">
                    <c:v>3 enfants ou +</c:v>
                  </c:pt>
                  <c:pt idx="8">
                    <c:v>Aucun enfant</c:v>
                  </c:pt>
                  <c:pt idx="9">
                    <c:v>1 enfant</c:v>
                  </c:pt>
                  <c:pt idx="10">
                    <c:v>2 enfants</c:v>
                  </c:pt>
                  <c:pt idx="11">
                    <c:v>3 enfants ou +</c:v>
                  </c:pt>
                  <c:pt idx="12">
                    <c:v>Aucun enfant</c:v>
                  </c:pt>
                  <c:pt idx="13">
                    <c:v>1 enfant</c:v>
                  </c:pt>
                  <c:pt idx="14">
                    <c:v>2 enfants</c:v>
                  </c:pt>
                  <c:pt idx="15">
                    <c:v>3 enfants ou +</c:v>
                  </c:pt>
                </c:lvl>
                <c:lvl>
                  <c:pt idx="0">
                    <c:v>Ensemble </c:v>
                  </c:pt>
                  <c:pt idx="4">
                    <c:v>niveaux 0-2</c:v>
                  </c:pt>
                  <c:pt idx="8">
                    <c:v>niveaux 3 et 4</c:v>
                  </c:pt>
                  <c:pt idx="12">
                    <c:v>niveaux 5-8</c:v>
                  </c:pt>
                </c:lvl>
              </c:multiLvlStrCache>
            </c:multiLvlStrRef>
          </c:cat>
          <c:val>
            <c:numRef>
              <c:f>'Fig 2.8'!$D$5:$D$20</c:f>
              <c:numCache>
                <c:formatCode>#\ ##0.##########</c:formatCode>
                <c:ptCount val="16"/>
                <c:pt idx="0">
                  <c:v>83.2</c:v>
                </c:pt>
                <c:pt idx="1">
                  <c:v>89.5</c:v>
                </c:pt>
                <c:pt idx="2">
                  <c:v>93.6</c:v>
                </c:pt>
                <c:pt idx="3">
                  <c:v>87.3</c:v>
                </c:pt>
                <c:pt idx="4">
                  <c:v>64.3</c:v>
                </c:pt>
                <c:pt idx="5">
                  <c:v>71.3</c:v>
                </c:pt>
                <c:pt idx="6">
                  <c:v>85.5</c:v>
                </c:pt>
                <c:pt idx="7">
                  <c:v>75.7</c:v>
                </c:pt>
                <c:pt idx="8">
                  <c:v>83.2</c:v>
                </c:pt>
                <c:pt idx="9">
                  <c:v>89.4</c:v>
                </c:pt>
                <c:pt idx="10">
                  <c:v>93.5</c:v>
                </c:pt>
                <c:pt idx="11">
                  <c:v>89.2</c:v>
                </c:pt>
                <c:pt idx="12">
                  <c:v>88.1</c:v>
                </c:pt>
                <c:pt idx="13">
                  <c:v>95.1</c:v>
                </c:pt>
                <c:pt idx="14">
                  <c:v>95.7</c:v>
                </c:pt>
                <c:pt idx="15">
                  <c:v>92.8</c:v>
                </c:pt>
              </c:numCache>
            </c:numRef>
          </c:val>
          <c:extLst>
            <c:ext xmlns:c16="http://schemas.microsoft.com/office/drawing/2014/chart" uri="{C3380CC4-5D6E-409C-BE32-E72D297353CC}">
              <c16:uniqueId val="{00000000-AE4D-4C3B-A018-3BFBADB745BF}"/>
            </c:ext>
          </c:extLst>
        </c:ser>
        <c:ser>
          <c:idx val="1"/>
          <c:order val="1"/>
          <c:tx>
            <c:strRef>
              <c:f>'Fig 2.8'!$E$4</c:f>
              <c:strCache>
                <c:ptCount val="1"/>
                <c:pt idx="0">
                  <c:v>Femmes</c:v>
                </c:pt>
              </c:strCache>
            </c:strRef>
          </c:tx>
          <c:spPr>
            <a:solidFill>
              <a:srgbClr val="604A7B"/>
            </a:solidFill>
            <a:ln>
              <a:noFill/>
            </a:ln>
            <a:effectLst/>
          </c:spPr>
          <c:invertIfNegative val="0"/>
          <c:cat>
            <c:multiLvlStrRef>
              <c:f>'Fig 2.8'!$B$5:$C$20</c:f>
              <c:multiLvlStrCache>
                <c:ptCount val="16"/>
                <c:lvl>
                  <c:pt idx="0">
                    <c:v>Aucun enfant</c:v>
                  </c:pt>
                  <c:pt idx="1">
                    <c:v>1 enfant</c:v>
                  </c:pt>
                  <c:pt idx="2">
                    <c:v>2 enfants</c:v>
                  </c:pt>
                  <c:pt idx="3">
                    <c:v>3 enfants ou +</c:v>
                  </c:pt>
                  <c:pt idx="4">
                    <c:v>Aucun enfant</c:v>
                  </c:pt>
                  <c:pt idx="5">
                    <c:v>1 enfant</c:v>
                  </c:pt>
                  <c:pt idx="6">
                    <c:v>2 enfants</c:v>
                  </c:pt>
                  <c:pt idx="7">
                    <c:v>3 enfants ou +</c:v>
                  </c:pt>
                  <c:pt idx="8">
                    <c:v>Aucun enfant</c:v>
                  </c:pt>
                  <c:pt idx="9">
                    <c:v>1 enfant</c:v>
                  </c:pt>
                  <c:pt idx="10">
                    <c:v>2 enfants</c:v>
                  </c:pt>
                  <c:pt idx="11">
                    <c:v>3 enfants ou +</c:v>
                  </c:pt>
                  <c:pt idx="12">
                    <c:v>Aucun enfant</c:v>
                  </c:pt>
                  <c:pt idx="13">
                    <c:v>1 enfant</c:v>
                  </c:pt>
                  <c:pt idx="14">
                    <c:v>2 enfants</c:v>
                  </c:pt>
                  <c:pt idx="15">
                    <c:v>3 enfants ou +</c:v>
                  </c:pt>
                </c:lvl>
                <c:lvl>
                  <c:pt idx="0">
                    <c:v>Ensemble </c:v>
                  </c:pt>
                  <c:pt idx="4">
                    <c:v>niveaux 0-2</c:v>
                  </c:pt>
                  <c:pt idx="8">
                    <c:v>niveaux 3 et 4</c:v>
                  </c:pt>
                  <c:pt idx="12">
                    <c:v>niveaux 5-8</c:v>
                  </c:pt>
                </c:lvl>
              </c:multiLvlStrCache>
            </c:multiLvlStrRef>
          </c:cat>
          <c:val>
            <c:numRef>
              <c:f>'Fig 2.8'!$E$5:$E$20</c:f>
              <c:numCache>
                <c:formatCode>#\ ##0.##########</c:formatCode>
                <c:ptCount val="16"/>
                <c:pt idx="0">
                  <c:v>81.599999999999994</c:v>
                </c:pt>
                <c:pt idx="1">
                  <c:v>79.900000000000006</c:v>
                </c:pt>
                <c:pt idx="2">
                  <c:v>82.4</c:v>
                </c:pt>
                <c:pt idx="3">
                  <c:v>59.9</c:v>
                </c:pt>
                <c:pt idx="4">
                  <c:v>54.9</c:v>
                </c:pt>
                <c:pt idx="5" formatCode="#\ ##0.0">
                  <c:v>54</c:v>
                </c:pt>
                <c:pt idx="6">
                  <c:v>48.3</c:v>
                </c:pt>
                <c:pt idx="7">
                  <c:v>36.5</c:v>
                </c:pt>
                <c:pt idx="8">
                  <c:v>76.7</c:v>
                </c:pt>
                <c:pt idx="9">
                  <c:v>79.2</c:v>
                </c:pt>
                <c:pt idx="10">
                  <c:v>79.2</c:v>
                </c:pt>
                <c:pt idx="11">
                  <c:v>53.8</c:v>
                </c:pt>
                <c:pt idx="12">
                  <c:v>88.1</c:v>
                </c:pt>
                <c:pt idx="13">
                  <c:v>86.5</c:v>
                </c:pt>
                <c:pt idx="14">
                  <c:v>90.9</c:v>
                </c:pt>
                <c:pt idx="15">
                  <c:v>80.8</c:v>
                </c:pt>
              </c:numCache>
            </c:numRef>
          </c:val>
          <c:extLst>
            <c:ext xmlns:c16="http://schemas.microsoft.com/office/drawing/2014/chart" uri="{C3380CC4-5D6E-409C-BE32-E72D297353CC}">
              <c16:uniqueId val="{00000001-AE4D-4C3B-A018-3BFBADB745BF}"/>
            </c:ext>
          </c:extLst>
        </c:ser>
        <c:dLbls>
          <c:showLegendKey val="0"/>
          <c:showVal val="0"/>
          <c:showCatName val="0"/>
          <c:showSerName val="0"/>
          <c:showPercent val="0"/>
          <c:showBubbleSize val="0"/>
        </c:dLbls>
        <c:gapWidth val="219"/>
        <c:overlap val="-27"/>
        <c:axId val="1406237535"/>
        <c:axId val="1406228383"/>
      </c:barChart>
      <c:catAx>
        <c:axId val="1406237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Arial" panose="020B0604020202020204" pitchFamily="34" charset="0"/>
              </a:defRPr>
            </a:pPr>
            <a:endParaRPr lang="fr-FR"/>
          </a:p>
        </c:txPr>
        <c:crossAx val="1406228383"/>
        <c:crosses val="autoZero"/>
        <c:auto val="1"/>
        <c:lblAlgn val="ctr"/>
        <c:lblOffset val="100"/>
        <c:noMultiLvlLbl val="0"/>
      </c:catAx>
      <c:valAx>
        <c:axId val="1406228383"/>
        <c:scaling>
          <c:orientation val="minMax"/>
          <c:max val="10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Times New Roman" panose="02020603050405020304" pitchFamily="18" charset="0"/>
              </a:defRPr>
            </a:pPr>
            <a:endParaRPr lang="fr-FR"/>
          </a:p>
        </c:txPr>
        <c:crossAx val="1406237535"/>
        <c:crosses val="autoZero"/>
        <c:crossBetween val="between"/>
      </c:valAx>
      <c:spPr>
        <a:noFill/>
        <a:ln>
          <a:solidFill>
            <a:schemeClr val="bg1">
              <a:lumMod val="65000"/>
            </a:schemeClr>
          </a:solidFill>
        </a:ln>
        <a:effectLst/>
      </c:spPr>
    </c:plotArea>
    <c:legend>
      <c:legendPos val="b"/>
      <c:layout>
        <c:manualLayout>
          <c:xMode val="edge"/>
          <c:yMode val="edge"/>
          <c:x val="0.37735290788856729"/>
          <c:y val="0.93958670945415468"/>
          <c:w val="0.23033975925423114"/>
          <c:h val="5.921095709654844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2.7'!$C$4</c:f>
              <c:strCache>
                <c:ptCount val="1"/>
                <c:pt idx="0">
                  <c:v>Femmes</c:v>
                </c:pt>
              </c:strCache>
            </c:strRef>
          </c:tx>
          <c:spPr>
            <a:ln w="28575" cap="rnd">
              <a:solidFill>
                <a:srgbClr val="604A7B"/>
              </a:solidFill>
              <a:round/>
            </a:ln>
            <a:effectLst/>
          </c:spPr>
          <c:marker>
            <c:symbol val="none"/>
          </c:marker>
          <c:cat>
            <c:numRef>
              <c:f>'Fig 2.7'!$B$5:$B$54</c:f>
              <c:numCache>
                <c:formatCode>0</c:formatCode>
                <c:ptCount val="50"/>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formatCode="General">
                  <c:v>2015</c:v>
                </c:pt>
                <c:pt idx="41">
                  <c:v>2016</c:v>
                </c:pt>
                <c:pt idx="42">
                  <c:v>2017</c:v>
                </c:pt>
                <c:pt idx="43">
                  <c:v>2018</c:v>
                </c:pt>
                <c:pt idx="44">
                  <c:v>2019</c:v>
                </c:pt>
                <c:pt idx="45">
                  <c:v>2020</c:v>
                </c:pt>
                <c:pt idx="46">
                  <c:v>2021</c:v>
                </c:pt>
                <c:pt idx="47">
                  <c:v>2022</c:v>
                </c:pt>
                <c:pt idx="48">
                  <c:v>2023</c:v>
                </c:pt>
                <c:pt idx="49">
                  <c:v>2024</c:v>
                </c:pt>
              </c:numCache>
            </c:numRef>
          </c:cat>
          <c:val>
            <c:numRef>
              <c:f>'Fig 2.7'!$C$5:$C$54</c:f>
              <c:numCache>
                <c:formatCode>0.0</c:formatCode>
                <c:ptCount val="50"/>
                <c:pt idx="0">
                  <c:v>51.6</c:v>
                </c:pt>
                <c:pt idx="1">
                  <c:v>52.1</c:v>
                </c:pt>
                <c:pt idx="2">
                  <c:v>52.8</c:v>
                </c:pt>
                <c:pt idx="3">
                  <c:v>52.7</c:v>
                </c:pt>
                <c:pt idx="4">
                  <c:v>53.4</c:v>
                </c:pt>
                <c:pt idx="5">
                  <c:v>53.3</c:v>
                </c:pt>
                <c:pt idx="6">
                  <c:v>52.8</c:v>
                </c:pt>
                <c:pt idx="7">
                  <c:v>52.6</c:v>
                </c:pt>
                <c:pt idx="8">
                  <c:v>52.3</c:v>
                </c:pt>
                <c:pt idx="9">
                  <c:v>51.7</c:v>
                </c:pt>
                <c:pt idx="10">
                  <c:v>51.6</c:v>
                </c:pt>
                <c:pt idx="11">
                  <c:v>52.4</c:v>
                </c:pt>
                <c:pt idx="12">
                  <c:v>52.3</c:v>
                </c:pt>
                <c:pt idx="13">
                  <c:v>52.5</c:v>
                </c:pt>
                <c:pt idx="14">
                  <c:v>53.1</c:v>
                </c:pt>
                <c:pt idx="15">
                  <c:v>53.5</c:v>
                </c:pt>
                <c:pt idx="16">
                  <c:v>53.7</c:v>
                </c:pt>
                <c:pt idx="17">
                  <c:v>53.8</c:v>
                </c:pt>
                <c:pt idx="18">
                  <c:v>54.1</c:v>
                </c:pt>
                <c:pt idx="19">
                  <c:v>54.1</c:v>
                </c:pt>
                <c:pt idx="20">
                  <c:v>54.8</c:v>
                </c:pt>
                <c:pt idx="21">
                  <c:v>55.2</c:v>
                </c:pt>
                <c:pt idx="22">
                  <c:v>55</c:v>
                </c:pt>
                <c:pt idx="23">
                  <c:v>55.7</c:v>
                </c:pt>
                <c:pt idx="24">
                  <c:v>56.5</c:v>
                </c:pt>
                <c:pt idx="25">
                  <c:v>57.7</c:v>
                </c:pt>
                <c:pt idx="26">
                  <c:v>58.3</c:v>
                </c:pt>
                <c:pt idx="27">
                  <c:v>58.8</c:v>
                </c:pt>
                <c:pt idx="28">
                  <c:v>59.2</c:v>
                </c:pt>
                <c:pt idx="29">
                  <c:v>59.2</c:v>
                </c:pt>
                <c:pt idx="30">
                  <c:v>59.4</c:v>
                </c:pt>
                <c:pt idx="31">
                  <c:v>59.6</c:v>
                </c:pt>
                <c:pt idx="32">
                  <c:v>60.6</c:v>
                </c:pt>
                <c:pt idx="33">
                  <c:v>61.2</c:v>
                </c:pt>
                <c:pt idx="34">
                  <c:v>60.8</c:v>
                </c:pt>
                <c:pt idx="35">
                  <c:v>60.6</c:v>
                </c:pt>
                <c:pt idx="36">
                  <c:v>60.5</c:v>
                </c:pt>
                <c:pt idx="37">
                  <c:v>60.9</c:v>
                </c:pt>
                <c:pt idx="38">
                  <c:v>61.2</c:v>
                </c:pt>
                <c:pt idx="39">
                  <c:v>61.7</c:v>
                </c:pt>
                <c:pt idx="40">
                  <c:v>62</c:v>
                </c:pt>
                <c:pt idx="41">
                  <c:v>62.2</c:v>
                </c:pt>
                <c:pt idx="42">
                  <c:v>62.5</c:v>
                </c:pt>
                <c:pt idx="43">
                  <c:v>63.1</c:v>
                </c:pt>
                <c:pt idx="44">
                  <c:v>63.7</c:v>
                </c:pt>
                <c:pt idx="45">
                  <c:v>63.5</c:v>
                </c:pt>
                <c:pt idx="46" formatCode="General">
                  <c:v>64.5</c:v>
                </c:pt>
                <c:pt idx="47" formatCode="General">
                  <c:v>65.5</c:v>
                </c:pt>
                <c:pt idx="48" formatCode="General">
                  <c:v>65.900000000000006</c:v>
                </c:pt>
                <c:pt idx="49" formatCode="General">
                  <c:v>66.2</c:v>
                </c:pt>
              </c:numCache>
            </c:numRef>
          </c:val>
          <c:smooth val="0"/>
          <c:extLst>
            <c:ext xmlns:c16="http://schemas.microsoft.com/office/drawing/2014/chart" uri="{C3380CC4-5D6E-409C-BE32-E72D297353CC}">
              <c16:uniqueId val="{00000000-1269-4499-8D8C-D7CBCE90E68C}"/>
            </c:ext>
          </c:extLst>
        </c:ser>
        <c:ser>
          <c:idx val="1"/>
          <c:order val="1"/>
          <c:tx>
            <c:strRef>
              <c:f>'Fig 2.7'!$D$4</c:f>
              <c:strCache>
                <c:ptCount val="1"/>
                <c:pt idx="0">
                  <c:v>Hommes</c:v>
                </c:pt>
              </c:strCache>
            </c:strRef>
          </c:tx>
          <c:spPr>
            <a:ln w="28575" cap="rnd">
              <a:solidFill>
                <a:schemeClr val="accent2"/>
              </a:solidFill>
              <a:round/>
            </a:ln>
            <a:effectLst/>
          </c:spPr>
          <c:marker>
            <c:symbol val="none"/>
          </c:marker>
          <c:cat>
            <c:numRef>
              <c:f>'Fig 2.7'!$B$5:$B$54</c:f>
              <c:numCache>
                <c:formatCode>0</c:formatCode>
                <c:ptCount val="50"/>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formatCode="General">
                  <c:v>2015</c:v>
                </c:pt>
                <c:pt idx="41">
                  <c:v>2016</c:v>
                </c:pt>
                <c:pt idx="42">
                  <c:v>2017</c:v>
                </c:pt>
                <c:pt idx="43">
                  <c:v>2018</c:v>
                </c:pt>
                <c:pt idx="44">
                  <c:v>2019</c:v>
                </c:pt>
                <c:pt idx="45">
                  <c:v>2020</c:v>
                </c:pt>
                <c:pt idx="46">
                  <c:v>2021</c:v>
                </c:pt>
                <c:pt idx="47">
                  <c:v>2022</c:v>
                </c:pt>
                <c:pt idx="48">
                  <c:v>2023</c:v>
                </c:pt>
                <c:pt idx="49">
                  <c:v>2024</c:v>
                </c:pt>
              </c:numCache>
            </c:numRef>
          </c:cat>
          <c:val>
            <c:numRef>
              <c:f>'Fig 2.7'!$D$5:$D$54</c:f>
              <c:numCache>
                <c:formatCode>0.0</c:formatCode>
                <c:ptCount val="50"/>
                <c:pt idx="0">
                  <c:v>81.599999999999994</c:v>
                </c:pt>
                <c:pt idx="1">
                  <c:v>81.3</c:v>
                </c:pt>
                <c:pt idx="2">
                  <c:v>80.8</c:v>
                </c:pt>
                <c:pt idx="3">
                  <c:v>80.2</c:v>
                </c:pt>
                <c:pt idx="4">
                  <c:v>80.099999999999994</c:v>
                </c:pt>
                <c:pt idx="5">
                  <c:v>80</c:v>
                </c:pt>
                <c:pt idx="6">
                  <c:v>78.099999999999994</c:v>
                </c:pt>
                <c:pt idx="7">
                  <c:v>76.7</c:v>
                </c:pt>
                <c:pt idx="8">
                  <c:v>75.3</c:v>
                </c:pt>
                <c:pt idx="9">
                  <c:v>73</c:v>
                </c:pt>
                <c:pt idx="10">
                  <c:v>72.3</c:v>
                </c:pt>
                <c:pt idx="11">
                  <c:v>72.099999999999994</c:v>
                </c:pt>
                <c:pt idx="12">
                  <c:v>71.599999999999994</c:v>
                </c:pt>
                <c:pt idx="13">
                  <c:v>71.2</c:v>
                </c:pt>
                <c:pt idx="14">
                  <c:v>71.5</c:v>
                </c:pt>
                <c:pt idx="15">
                  <c:v>71</c:v>
                </c:pt>
                <c:pt idx="16">
                  <c:v>70.400000000000006</c:v>
                </c:pt>
                <c:pt idx="17">
                  <c:v>69.7</c:v>
                </c:pt>
                <c:pt idx="18">
                  <c:v>68.3</c:v>
                </c:pt>
                <c:pt idx="19">
                  <c:v>67.7</c:v>
                </c:pt>
                <c:pt idx="20">
                  <c:v>68.2</c:v>
                </c:pt>
                <c:pt idx="21">
                  <c:v>68.2</c:v>
                </c:pt>
                <c:pt idx="22">
                  <c:v>67.8</c:v>
                </c:pt>
                <c:pt idx="23">
                  <c:v>68</c:v>
                </c:pt>
                <c:pt idx="24">
                  <c:v>68.400000000000006</c:v>
                </c:pt>
                <c:pt idx="25">
                  <c:v>69.599999999999994</c:v>
                </c:pt>
                <c:pt idx="26">
                  <c:v>70.099999999999994</c:v>
                </c:pt>
                <c:pt idx="27">
                  <c:v>69.900000000000006</c:v>
                </c:pt>
                <c:pt idx="28">
                  <c:v>69.599999999999994</c:v>
                </c:pt>
                <c:pt idx="29">
                  <c:v>69.2</c:v>
                </c:pt>
                <c:pt idx="30">
                  <c:v>69</c:v>
                </c:pt>
                <c:pt idx="31">
                  <c:v>68.7</c:v>
                </c:pt>
                <c:pt idx="32">
                  <c:v>68.900000000000006</c:v>
                </c:pt>
                <c:pt idx="33">
                  <c:v>69.400000000000006</c:v>
                </c:pt>
                <c:pt idx="34">
                  <c:v>68.099999999999994</c:v>
                </c:pt>
                <c:pt idx="35">
                  <c:v>68.099999999999994</c:v>
                </c:pt>
                <c:pt idx="36">
                  <c:v>68</c:v>
                </c:pt>
                <c:pt idx="37">
                  <c:v>67.8</c:v>
                </c:pt>
                <c:pt idx="38">
                  <c:v>67.599999999999994</c:v>
                </c:pt>
                <c:pt idx="39">
                  <c:v>67.3</c:v>
                </c:pt>
                <c:pt idx="40">
                  <c:v>67.3</c:v>
                </c:pt>
                <c:pt idx="41">
                  <c:v>67.7</c:v>
                </c:pt>
                <c:pt idx="42">
                  <c:v>68.5</c:v>
                </c:pt>
                <c:pt idx="43">
                  <c:v>69</c:v>
                </c:pt>
                <c:pt idx="44">
                  <c:v>68.900000000000006</c:v>
                </c:pt>
                <c:pt idx="45">
                  <c:v>68.599999999999994</c:v>
                </c:pt>
                <c:pt idx="46" formatCode="General">
                  <c:v>70</c:v>
                </c:pt>
                <c:pt idx="47" formatCode="General">
                  <c:v>70.8</c:v>
                </c:pt>
                <c:pt idx="48" formatCode="General">
                  <c:v>70.900000000000006</c:v>
                </c:pt>
                <c:pt idx="49" formatCode="General">
                  <c:v>71.5</c:v>
                </c:pt>
              </c:numCache>
            </c:numRef>
          </c:val>
          <c:smooth val="0"/>
          <c:extLst>
            <c:ext xmlns:c16="http://schemas.microsoft.com/office/drawing/2014/chart" uri="{C3380CC4-5D6E-409C-BE32-E72D297353CC}">
              <c16:uniqueId val="{00000001-1269-4499-8D8C-D7CBCE90E68C}"/>
            </c:ext>
          </c:extLst>
        </c:ser>
        <c:dLbls>
          <c:showLegendKey val="0"/>
          <c:showVal val="0"/>
          <c:showCatName val="0"/>
          <c:showSerName val="0"/>
          <c:showPercent val="0"/>
          <c:showBubbleSize val="0"/>
        </c:dLbls>
        <c:smooth val="0"/>
        <c:axId val="1408691247"/>
        <c:axId val="1408699151"/>
      </c:lineChart>
      <c:catAx>
        <c:axId val="1408691247"/>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fr-FR"/>
          </a:p>
        </c:txPr>
        <c:crossAx val="1408699151"/>
        <c:crosses val="autoZero"/>
        <c:auto val="1"/>
        <c:lblAlgn val="ctr"/>
        <c:lblOffset val="100"/>
        <c:tickLblSkip val="3"/>
        <c:noMultiLvlLbl val="0"/>
      </c:catAx>
      <c:valAx>
        <c:axId val="1408699151"/>
        <c:scaling>
          <c:orientation val="minMax"/>
          <c:min val="3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408691247"/>
        <c:crosses val="autoZero"/>
        <c:crossBetween val="midCat"/>
      </c:valAx>
      <c:spPr>
        <a:noFill/>
        <a:ln>
          <a:solidFill>
            <a:schemeClr val="bg1">
              <a:lumMod val="65000"/>
            </a:schemeClr>
          </a:solid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7</xdr:col>
      <xdr:colOff>542925</xdr:colOff>
      <xdr:row>35</xdr:row>
      <xdr:rowOff>0</xdr:rowOff>
    </xdr:to>
    <xdr:graphicFrame macro="">
      <xdr:nvGraphicFramePr>
        <xdr:cNvPr id="8" name="Graphique 7">
          <a:extLst>
            <a:ext uri="{FF2B5EF4-FFF2-40B4-BE49-F238E27FC236}">
              <a16:creationId xmlns:a16="http://schemas.microsoft.com/office/drawing/2014/main" id="{A07603C3-2A38-4ECD-AA8F-C57DDE9FF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466725</xdr:colOff>
      <xdr:row>18</xdr:row>
      <xdr:rowOff>0</xdr:rowOff>
    </xdr:from>
    <xdr:to>
      <xdr:col>13</xdr:col>
      <xdr:colOff>161925</xdr:colOff>
      <xdr:row>34</xdr:row>
      <xdr:rowOff>158750</xdr:rowOff>
    </xdr:to>
    <xdr:graphicFrame macro="">
      <xdr:nvGraphicFramePr>
        <xdr:cNvPr id="9" name="Graphique 8">
          <a:extLst>
            <a:ext uri="{FF2B5EF4-FFF2-40B4-BE49-F238E27FC236}">
              <a16:creationId xmlns:a16="http://schemas.microsoft.com/office/drawing/2014/main" id="{4A9DFEA1-D7A6-45E8-B495-A21A17A19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0.03427</cdr:x>
      <cdr:y>0</cdr:y>
    </cdr:from>
    <cdr:to>
      <cdr:x>0.18641</cdr:x>
      <cdr:y>0.06467</cdr:y>
    </cdr:to>
    <cdr:sp macro="" textlink="">
      <cdr:nvSpPr>
        <cdr:cNvPr id="2" name="ZoneTexte 1"/>
        <cdr:cNvSpPr txBox="1"/>
      </cdr:nvSpPr>
      <cdr:spPr>
        <a:xfrm xmlns:a="http://schemas.openxmlformats.org/drawingml/2006/main">
          <a:off x="167132" y="0"/>
          <a:ext cx="741934" cy="215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solidFill>
                <a:schemeClr val="accent3">
                  <a:lumMod val="50000"/>
                </a:schemeClr>
              </a:solidFill>
            </a:rPr>
            <a:t>en %</a:t>
          </a:r>
        </a:p>
      </cdr:txBody>
    </cdr:sp>
  </cdr:relSizeAnchor>
  <cdr:relSizeAnchor xmlns:cdr="http://schemas.openxmlformats.org/drawingml/2006/chartDrawing">
    <cdr:from>
      <cdr:x>0.88497</cdr:x>
      <cdr:y>0</cdr:y>
    </cdr:from>
    <cdr:to>
      <cdr:x>0.96875</cdr:x>
      <cdr:y>0.06592</cdr:y>
    </cdr:to>
    <cdr:sp macro="" textlink="">
      <cdr:nvSpPr>
        <cdr:cNvPr id="3" name="ZoneTexte 1"/>
        <cdr:cNvSpPr txBox="1"/>
      </cdr:nvSpPr>
      <cdr:spPr>
        <a:xfrm xmlns:a="http://schemas.openxmlformats.org/drawingml/2006/main">
          <a:off x="4315841" y="0"/>
          <a:ext cx="408559" cy="2197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solidFill>
                <a:schemeClr val="accent3">
                  <a:lumMod val="50000"/>
                </a:schemeClr>
              </a:solidFill>
            </a:rPr>
            <a:t>en %</a:t>
          </a: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0</xdr:colOff>
      <xdr:row>24</xdr:row>
      <xdr:rowOff>0</xdr:rowOff>
    </xdr:from>
    <xdr:to>
      <xdr:col>8</xdr:col>
      <xdr:colOff>714375</xdr:colOff>
      <xdr:row>46</xdr:row>
      <xdr:rowOff>133350</xdr:rowOff>
    </xdr:to>
    <xdr:graphicFrame macro="">
      <xdr:nvGraphicFramePr>
        <xdr:cNvPr id="4" name="Graphique 3">
          <a:extLst>
            <a:ext uri="{FF2B5EF4-FFF2-40B4-BE49-F238E27FC236}">
              <a16:creationId xmlns:a16="http://schemas.microsoft.com/office/drawing/2014/main" id="{E4CD8876-1BDD-4A4A-A483-46EA8DD24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0.06513</cdr:x>
      <cdr:y>0</cdr:y>
    </cdr:from>
    <cdr:to>
      <cdr:x>0.15246</cdr:x>
      <cdr:y>0.07288</cdr:y>
    </cdr:to>
    <cdr:sp macro="" textlink="">
      <cdr:nvSpPr>
        <cdr:cNvPr id="2" name="ZoneTexte 1"/>
        <cdr:cNvSpPr txBox="1"/>
      </cdr:nvSpPr>
      <cdr:spPr>
        <a:xfrm xmlns:a="http://schemas.openxmlformats.org/drawingml/2006/main">
          <a:off x="402833" y="0"/>
          <a:ext cx="540143" cy="2390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latin typeface="+mn-lt"/>
              <a:cs typeface="Times New Roman" panose="02020603050405020304" pitchFamily="18" charset="0"/>
            </a:rPr>
            <a:t>(en %)</a:t>
          </a:r>
        </a:p>
      </cdr:txBody>
    </cdr:sp>
  </cdr:relSizeAnchor>
</c:userShapes>
</file>

<file path=xl/drawings/drawing13.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28576</xdr:colOff>
      <xdr:row>25</xdr:row>
      <xdr:rowOff>123825</xdr:rowOff>
    </xdr:to>
    <xdr:graphicFrame macro="">
      <xdr:nvGraphicFramePr>
        <xdr:cNvPr id="3" name="Graphique 2">
          <a:extLst>
            <a:ext uri="{FF2B5EF4-FFF2-40B4-BE49-F238E27FC236}">
              <a16:creationId xmlns:a16="http://schemas.microsoft.com/office/drawing/2014/main" id="{978E2852-40AA-4B04-A455-E4F74E535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415926</xdr:colOff>
      <xdr:row>26</xdr:row>
      <xdr:rowOff>6351</xdr:rowOff>
    </xdr:to>
    <xdr:graphicFrame macro="">
      <xdr:nvGraphicFramePr>
        <xdr:cNvPr id="3" name="Graphique 2">
          <a:extLst>
            <a:ext uri="{FF2B5EF4-FFF2-40B4-BE49-F238E27FC236}">
              <a16:creationId xmlns:a16="http://schemas.microsoft.com/office/drawing/2014/main" id="{DB24592A-77A4-41D6-9F35-847770FB6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19</xdr:row>
      <xdr:rowOff>0</xdr:rowOff>
    </xdr:from>
    <xdr:to>
      <xdr:col>8</xdr:col>
      <xdr:colOff>152125</xdr:colOff>
      <xdr:row>39</xdr:row>
      <xdr:rowOff>15525</xdr:rowOff>
    </xdr:to>
    <xdr:graphicFrame macro="">
      <xdr:nvGraphicFramePr>
        <xdr:cNvPr id="7" name="Graphique 6">
          <a:extLst>
            <a:ext uri="{FF2B5EF4-FFF2-40B4-BE49-F238E27FC236}">
              <a16:creationId xmlns:a16="http://schemas.microsoft.com/office/drawing/2014/main" id="{53990E5A-7B79-44A6-828A-86598CD1A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17</xdr:col>
      <xdr:colOff>546101</xdr:colOff>
      <xdr:row>21</xdr:row>
      <xdr:rowOff>85726</xdr:rowOff>
    </xdr:to>
    <xdr:graphicFrame macro="">
      <xdr:nvGraphicFramePr>
        <xdr:cNvPr id="3" name="Graphique 2">
          <a:extLst>
            <a:ext uri="{FF2B5EF4-FFF2-40B4-BE49-F238E27FC236}">
              <a16:creationId xmlns:a16="http://schemas.microsoft.com/office/drawing/2014/main" id="{A78C2E4C-FC56-4577-9CAA-99E72F3F1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0.04167</cdr:x>
      <cdr:y>0.00288</cdr:y>
    </cdr:from>
    <cdr:to>
      <cdr:x>0.1627</cdr:x>
      <cdr:y>0.0634</cdr:y>
    </cdr:to>
    <cdr:sp macro="" textlink="">
      <cdr:nvSpPr>
        <cdr:cNvPr id="2" name="ZoneTexte 1"/>
        <cdr:cNvSpPr txBox="1"/>
      </cdr:nvSpPr>
      <cdr:spPr>
        <a:xfrm xmlns:a="http://schemas.openxmlformats.org/drawingml/2006/main">
          <a:off x="200025" y="9526"/>
          <a:ext cx="5810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(en %)</a:t>
          </a:r>
        </a:p>
      </cdr:txBody>
    </cdr:sp>
  </cdr:relSizeAnchor>
</c:userShapes>
</file>

<file path=xl/drawings/drawing18.xml><?xml version="1.0" encoding="utf-8"?>
<xdr:wsDr xmlns:xdr="http://schemas.openxmlformats.org/drawingml/2006/spreadsheetDrawing" xmlns:a="http://schemas.openxmlformats.org/drawingml/2006/main">
  <xdr:twoCellAnchor>
    <xdr:from>
      <xdr:col>2</xdr:col>
      <xdr:colOff>0</xdr:colOff>
      <xdr:row>21</xdr:row>
      <xdr:rowOff>0</xdr:rowOff>
    </xdr:from>
    <xdr:to>
      <xdr:col>9</xdr:col>
      <xdr:colOff>612775</xdr:colOff>
      <xdr:row>45</xdr:row>
      <xdr:rowOff>57150</xdr:rowOff>
    </xdr:to>
    <xdr:graphicFrame macro="">
      <xdr:nvGraphicFramePr>
        <xdr:cNvPr id="4" name="Graphique 3">
          <a:extLst>
            <a:ext uri="{FF2B5EF4-FFF2-40B4-BE49-F238E27FC236}">
              <a16:creationId xmlns:a16="http://schemas.microsoft.com/office/drawing/2014/main" id="{EE7EC850-9BA4-4F50-9C86-117823438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19</xdr:row>
      <xdr:rowOff>12700</xdr:rowOff>
    </xdr:from>
    <xdr:to>
      <xdr:col>6</xdr:col>
      <xdr:colOff>114300</xdr:colOff>
      <xdr:row>36</xdr:row>
      <xdr:rowOff>0</xdr:rowOff>
    </xdr:to>
    <xdr:graphicFrame macro="">
      <xdr:nvGraphicFramePr>
        <xdr:cNvPr id="6" name="Graphique 5">
          <a:extLst>
            <a:ext uri="{FF2B5EF4-FFF2-40B4-BE49-F238E27FC236}">
              <a16:creationId xmlns:a16="http://schemas.microsoft.com/office/drawing/2014/main" id="{F65099DF-27BE-439D-8F7E-ECE0907F6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19</xdr:row>
      <xdr:rowOff>0</xdr:rowOff>
    </xdr:from>
    <xdr:to>
      <xdr:col>10</xdr:col>
      <xdr:colOff>71437</xdr:colOff>
      <xdr:row>35</xdr:row>
      <xdr:rowOff>158750</xdr:rowOff>
    </xdr:to>
    <xdr:graphicFrame macro="">
      <xdr:nvGraphicFramePr>
        <xdr:cNvPr id="7" name="Graphique 6">
          <a:extLst>
            <a:ext uri="{FF2B5EF4-FFF2-40B4-BE49-F238E27FC236}">
              <a16:creationId xmlns:a16="http://schemas.microsoft.com/office/drawing/2014/main" id="{5FE76374-880F-4061-A237-71CD56701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34925</xdr:rowOff>
    </xdr:from>
    <xdr:to>
      <xdr:col>6</xdr:col>
      <xdr:colOff>177800</xdr:colOff>
      <xdr:row>56</xdr:row>
      <xdr:rowOff>22225</xdr:rowOff>
    </xdr:to>
    <xdr:graphicFrame macro="">
      <xdr:nvGraphicFramePr>
        <xdr:cNvPr id="8" name="Graphique 7">
          <a:extLst>
            <a:ext uri="{FF2B5EF4-FFF2-40B4-BE49-F238E27FC236}">
              <a16:creationId xmlns:a16="http://schemas.microsoft.com/office/drawing/2014/main" id="{D0DF9FB5-E401-4C62-B1A1-22E7DF061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3175</xdr:colOff>
      <xdr:row>39</xdr:row>
      <xdr:rowOff>0</xdr:rowOff>
    </xdr:from>
    <xdr:to>
      <xdr:col>10</xdr:col>
      <xdr:colOff>117475</xdr:colOff>
      <xdr:row>55</xdr:row>
      <xdr:rowOff>161925</xdr:rowOff>
    </xdr:to>
    <xdr:graphicFrame macro="">
      <xdr:nvGraphicFramePr>
        <xdr:cNvPr id="9" name="Graphique 8">
          <a:extLst>
            <a:ext uri="{FF2B5EF4-FFF2-40B4-BE49-F238E27FC236}">
              <a16:creationId xmlns:a16="http://schemas.microsoft.com/office/drawing/2014/main" id="{24578D1A-9304-4726-917D-80545DF3F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4</xdr:row>
      <xdr:rowOff>0</xdr:rowOff>
    </xdr:from>
    <xdr:to>
      <xdr:col>20</xdr:col>
      <xdr:colOff>314326</xdr:colOff>
      <xdr:row>22</xdr:row>
      <xdr:rowOff>66676</xdr:rowOff>
    </xdr:to>
    <xdr:graphicFrame macro="">
      <xdr:nvGraphicFramePr>
        <xdr:cNvPr id="6" name="Graphique 5">
          <a:extLst>
            <a:ext uri="{FF2B5EF4-FFF2-40B4-BE49-F238E27FC236}">
              <a16:creationId xmlns:a16="http://schemas.microsoft.com/office/drawing/2014/main" id="{BB7C1B8C-8393-4EB8-BE70-2491B81B9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31750</xdr:colOff>
      <xdr:row>34</xdr:row>
      <xdr:rowOff>55245</xdr:rowOff>
    </xdr:to>
    <xdr:pic>
      <xdr:nvPicPr>
        <xdr:cNvPr id="3" name="Image 2">
          <a:extLst>
            <a:ext uri="{FF2B5EF4-FFF2-40B4-BE49-F238E27FC236}">
              <a16:creationId xmlns:a16="http://schemas.microsoft.com/office/drawing/2014/main" id="{A56AC368-D7FA-43AB-99ED-DA2BBBE08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755650"/>
          <a:ext cx="5899150" cy="557974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821672</xdr:colOff>
      <xdr:row>21</xdr:row>
      <xdr:rowOff>92075</xdr:rowOff>
    </xdr:to>
    <xdr:pic>
      <xdr:nvPicPr>
        <xdr:cNvPr id="3" name="Image 2">
          <a:extLst>
            <a:ext uri="{FF2B5EF4-FFF2-40B4-BE49-F238E27FC236}">
              <a16:creationId xmlns:a16="http://schemas.microsoft.com/office/drawing/2014/main" id="{A07D3953-7023-4FF6-8D8A-3920E5D72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755650"/>
          <a:ext cx="6689072" cy="322262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39</xdr:row>
      <xdr:rowOff>0</xdr:rowOff>
    </xdr:from>
    <xdr:to>
      <xdr:col>21</xdr:col>
      <xdr:colOff>727076</xdr:colOff>
      <xdr:row>59</xdr:row>
      <xdr:rowOff>130175</xdr:rowOff>
    </xdr:to>
    <xdr:graphicFrame macro="">
      <xdr:nvGraphicFramePr>
        <xdr:cNvPr id="5" name="Graphique 4">
          <a:extLst>
            <a:ext uri="{FF2B5EF4-FFF2-40B4-BE49-F238E27FC236}">
              <a16:creationId xmlns:a16="http://schemas.microsoft.com/office/drawing/2014/main" id="{1AF70545-B5A3-45F6-BDCC-C8C9AB17A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18</xdr:row>
      <xdr:rowOff>0</xdr:rowOff>
    </xdr:from>
    <xdr:to>
      <xdr:col>9</xdr:col>
      <xdr:colOff>168275</xdr:colOff>
      <xdr:row>37</xdr:row>
      <xdr:rowOff>130174</xdr:rowOff>
    </xdr:to>
    <xdr:graphicFrame macro="">
      <xdr:nvGraphicFramePr>
        <xdr:cNvPr id="5" name="Graphique 4">
          <a:extLst>
            <a:ext uri="{FF2B5EF4-FFF2-40B4-BE49-F238E27FC236}">
              <a16:creationId xmlns:a16="http://schemas.microsoft.com/office/drawing/2014/main" id="{B0F61B79-64FA-47D7-BACF-AAD9281F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417512</xdr:colOff>
      <xdr:row>83</xdr:row>
      <xdr:rowOff>1</xdr:rowOff>
    </xdr:from>
    <xdr:to>
      <xdr:col>14</xdr:col>
      <xdr:colOff>608012</xdr:colOff>
      <xdr:row>98</xdr:row>
      <xdr:rowOff>38101</xdr:rowOff>
    </xdr:to>
    <xdr:graphicFrame macro="">
      <xdr:nvGraphicFramePr>
        <xdr:cNvPr id="5" name="Graphique 4">
          <a:extLst>
            <a:ext uri="{FF2B5EF4-FFF2-40B4-BE49-F238E27FC236}">
              <a16:creationId xmlns:a16="http://schemas.microsoft.com/office/drawing/2014/main" id="{CA1E7736-2A89-4FBC-ADAC-B520B4184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83</xdr:row>
      <xdr:rowOff>0</xdr:rowOff>
    </xdr:from>
    <xdr:to>
      <xdr:col>8</xdr:col>
      <xdr:colOff>438150</xdr:colOff>
      <xdr:row>98</xdr:row>
      <xdr:rowOff>41275</xdr:rowOff>
    </xdr:to>
    <xdr:graphicFrame macro="">
      <xdr:nvGraphicFramePr>
        <xdr:cNvPr id="6" name="Graphique 5">
          <a:extLst>
            <a:ext uri="{FF2B5EF4-FFF2-40B4-BE49-F238E27FC236}">
              <a16:creationId xmlns:a16="http://schemas.microsoft.com/office/drawing/2014/main" id="{ED2A1440-9A65-4C94-B438-887F3028C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0.92941</cdr:x>
      <cdr:y>0.80023</cdr:y>
    </cdr:from>
    <cdr:to>
      <cdr:x>1</cdr:x>
      <cdr:y>0.8903</cdr:y>
    </cdr:to>
    <cdr:sp macro="" textlink="">
      <cdr:nvSpPr>
        <cdr:cNvPr id="2" name="ZoneTexte 1">
          <a:extLst xmlns:a="http://schemas.openxmlformats.org/drawingml/2006/main">
            <a:ext uri="{FF2B5EF4-FFF2-40B4-BE49-F238E27FC236}">
              <a16:creationId xmlns:a16="http://schemas.microsoft.com/office/drawing/2014/main" id="{3CB5E2A1-61D1-141D-4800-7B114FB87A53}"/>
            </a:ext>
          </a:extLst>
        </cdr:cNvPr>
        <cdr:cNvSpPr txBox="1"/>
      </cdr:nvSpPr>
      <cdr:spPr>
        <a:xfrm xmlns:a="http://schemas.openxmlformats.org/drawingml/2006/main">
          <a:off x="4514850" y="2200275"/>
          <a:ext cx="3429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solidFill>
                <a:sysClr val="windowText" lastClr="000000"/>
              </a:solidFill>
            </a:rPr>
            <a:t>ans</a:t>
          </a:r>
        </a:p>
      </cdr:txBody>
    </cdr:sp>
  </cdr:relSizeAnchor>
</c:userShapes>
</file>

<file path=xl/drawings/drawing26.xml><?xml version="1.0" encoding="utf-8"?>
<c:userShapes xmlns:c="http://schemas.openxmlformats.org/drawingml/2006/chart">
  <cdr:relSizeAnchor xmlns:cdr="http://schemas.openxmlformats.org/drawingml/2006/chartDrawing">
    <cdr:from>
      <cdr:x>0.92941</cdr:x>
      <cdr:y>0.803</cdr:y>
    </cdr:from>
    <cdr:to>
      <cdr:x>1</cdr:x>
      <cdr:y>0.89286</cdr:y>
    </cdr:to>
    <cdr:sp macro="" textlink="">
      <cdr:nvSpPr>
        <cdr:cNvPr id="2" name="ZoneTexte 1">
          <a:extLst xmlns:a="http://schemas.openxmlformats.org/drawingml/2006/main">
            <a:ext uri="{FF2B5EF4-FFF2-40B4-BE49-F238E27FC236}">
              <a16:creationId xmlns:a16="http://schemas.microsoft.com/office/drawing/2014/main" id="{F78943D2-5814-FDC9-B55C-23DB619F0253}"/>
            </a:ext>
          </a:extLst>
        </cdr:cNvPr>
        <cdr:cNvSpPr txBox="1"/>
      </cdr:nvSpPr>
      <cdr:spPr>
        <a:xfrm xmlns:a="http://schemas.openxmlformats.org/drawingml/2006/main">
          <a:off x="4514850" y="2212975"/>
          <a:ext cx="34290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solidFill>
                <a:sysClr val="windowText" lastClr="000000"/>
              </a:solidFill>
            </a:rPr>
            <a:t>ans</a:t>
          </a: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0</xdr:colOff>
      <xdr:row>9</xdr:row>
      <xdr:rowOff>0</xdr:rowOff>
    </xdr:from>
    <xdr:to>
      <xdr:col>10</xdr:col>
      <xdr:colOff>285750</xdr:colOff>
      <xdr:row>28</xdr:row>
      <xdr:rowOff>114300</xdr:rowOff>
    </xdr:to>
    <xdr:graphicFrame macro="">
      <xdr:nvGraphicFramePr>
        <xdr:cNvPr id="4" name="Graphique 3">
          <a:extLst>
            <a:ext uri="{FF2B5EF4-FFF2-40B4-BE49-F238E27FC236}">
              <a16:creationId xmlns:a16="http://schemas.microsoft.com/office/drawing/2014/main" id="{92B4183B-4A48-4A20-B4FA-FBD2E0009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3</xdr:row>
      <xdr:rowOff>0</xdr:rowOff>
    </xdr:from>
    <xdr:to>
      <xdr:col>14</xdr:col>
      <xdr:colOff>722313</xdr:colOff>
      <xdr:row>28</xdr:row>
      <xdr:rowOff>22225</xdr:rowOff>
    </xdr:to>
    <xdr:graphicFrame macro="">
      <xdr:nvGraphicFramePr>
        <xdr:cNvPr id="3" name="Graphique 2">
          <a:extLst>
            <a:ext uri="{FF2B5EF4-FFF2-40B4-BE49-F238E27FC236}">
              <a16:creationId xmlns:a16="http://schemas.microsoft.com/office/drawing/2014/main" id="{7DFE2514-37A5-4C69-8489-2FC2D4103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21</xdr:row>
      <xdr:rowOff>0</xdr:rowOff>
    </xdr:from>
    <xdr:to>
      <xdr:col>9</xdr:col>
      <xdr:colOff>373063</xdr:colOff>
      <xdr:row>41</xdr:row>
      <xdr:rowOff>19050</xdr:rowOff>
    </xdr:to>
    <xdr:graphicFrame macro="">
      <xdr:nvGraphicFramePr>
        <xdr:cNvPr id="6" name="Graphique 5">
          <a:extLst>
            <a:ext uri="{FF2B5EF4-FFF2-40B4-BE49-F238E27FC236}">
              <a16:creationId xmlns:a16="http://schemas.microsoft.com/office/drawing/2014/main" id="{3624C427-0BF2-4AA5-9139-4E6D7DA6F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17</xdr:row>
      <xdr:rowOff>0</xdr:rowOff>
    </xdr:from>
    <xdr:to>
      <xdr:col>11</xdr:col>
      <xdr:colOff>44450</xdr:colOff>
      <xdr:row>39</xdr:row>
      <xdr:rowOff>85725</xdr:rowOff>
    </xdr:to>
    <xdr:graphicFrame macro="">
      <xdr:nvGraphicFramePr>
        <xdr:cNvPr id="3" name="Graphique 2">
          <a:extLst>
            <a:ext uri="{FF2B5EF4-FFF2-40B4-BE49-F238E27FC236}">
              <a16:creationId xmlns:a16="http://schemas.microsoft.com/office/drawing/2014/main" id="{B608E72B-E65D-4559-8FA8-F2CFCD020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27</xdr:row>
      <xdr:rowOff>0</xdr:rowOff>
    </xdr:from>
    <xdr:to>
      <xdr:col>9</xdr:col>
      <xdr:colOff>66675</xdr:colOff>
      <xdr:row>45</xdr:row>
      <xdr:rowOff>19050</xdr:rowOff>
    </xdr:to>
    <xdr:graphicFrame macro="">
      <xdr:nvGraphicFramePr>
        <xdr:cNvPr id="6" name="Graphique 5">
          <a:extLst>
            <a:ext uri="{FF2B5EF4-FFF2-40B4-BE49-F238E27FC236}">
              <a16:creationId xmlns:a16="http://schemas.microsoft.com/office/drawing/2014/main" id="{03FEC43A-257E-4697-835F-E6E1DE25C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9</xdr:col>
      <xdr:colOff>403225</xdr:colOff>
      <xdr:row>48</xdr:row>
      <xdr:rowOff>30642</xdr:rowOff>
    </xdr:to>
    <xdr:pic>
      <xdr:nvPicPr>
        <xdr:cNvPr id="4" name="Image 3">
          <a:extLst>
            <a:ext uri="{FF2B5EF4-FFF2-40B4-BE49-F238E27FC236}">
              <a16:creationId xmlns:a16="http://schemas.microsoft.com/office/drawing/2014/main" id="{4AC6627D-AAFC-4A25-96C6-C4642BBC1C1F}"/>
            </a:ext>
          </a:extLst>
        </xdr:cNvPr>
        <xdr:cNvPicPr>
          <a:picLocks noChangeAspect="1"/>
        </xdr:cNvPicPr>
      </xdr:nvPicPr>
      <xdr:blipFill>
        <a:blip xmlns:r="http://schemas.openxmlformats.org/officeDocument/2006/relationships" r:embed="rId1"/>
        <a:stretch>
          <a:fillRect/>
        </a:stretch>
      </xdr:blipFill>
      <xdr:spPr>
        <a:xfrm>
          <a:off x="2733675" y="3781425"/>
          <a:ext cx="6270625" cy="509794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18</xdr:row>
      <xdr:rowOff>0</xdr:rowOff>
    </xdr:from>
    <xdr:to>
      <xdr:col>7</xdr:col>
      <xdr:colOff>246063</xdr:colOff>
      <xdr:row>37</xdr:row>
      <xdr:rowOff>77789</xdr:rowOff>
    </xdr:to>
    <xdr:graphicFrame macro="">
      <xdr:nvGraphicFramePr>
        <xdr:cNvPr id="5" name="Graphique 4">
          <a:extLst>
            <a:ext uri="{FF2B5EF4-FFF2-40B4-BE49-F238E27FC236}">
              <a16:creationId xmlns:a16="http://schemas.microsoft.com/office/drawing/2014/main" id="{91A751D4-AE66-47C9-984C-64FBFD076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0.04635</cdr:x>
      <cdr:y>0.10508</cdr:y>
    </cdr:from>
    <cdr:to>
      <cdr:x>0.9732</cdr:x>
      <cdr:y>0.17043</cdr:y>
    </cdr:to>
    <cdr:grpSp>
      <cdr:nvGrpSpPr>
        <cdr:cNvPr id="5" name="Groupe 4">
          <a:extLst xmlns:a="http://schemas.openxmlformats.org/drawingml/2006/main">
            <a:ext uri="{FF2B5EF4-FFF2-40B4-BE49-F238E27FC236}">
              <a16:creationId xmlns:a16="http://schemas.microsoft.com/office/drawing/2014/main" id="{E9112B94-06C8-791E-7A55-F0FA44A911AE}"/>
            </a:ext>
          </a:extLst>
        </cdr:cNvPr>
        <cdr:cNvGrpSpPr/>
      </cdr:nvGrpSpPr>
      <cdr:grpSpPr>
        <a:xfrm xmlns:a="http://schemas.openxmlformats.org/drawingml/2006/main">
          <a:off x="291747" y="388511"/>
          <a:ext cx="5834000" cy="241618"/>
          <a:chOff x="277364" y="331785"/>
          <a:chExt cx="5547094" cy="206375"/>
        </a:xfrm>
      </cdr:grpSpPr>
      <cdr:cxnSp macro="">
        <cdr:nvCxnSpPr>
          <cdr:cNvPr id="3" name="Connecteur droit 2">
            <a:extLst xmlns:a="http://schemas.openxmlformats.org/drawingml/2006/main">
              <a:ext uri="{FF2B5EF4-FFF2-40B4-BE49-F238E27FC236}">
                <a16:creationId xmlns:a16="http://schemas.microsoft.com/office/drawing/2014/main" id="{302B7312-21B3-464A-4CE6-4E2CEBA99628}"/>
              </a:ext>
            </a:extLst>
          </cdr:cNvPr>
          <cdr:cNvCxnSpPr/>
        </cdr:nvCxnSpPr>
        <cdr:spPr>
          <a:xfrm xmlns:a="http://schemas.openxmlformats.org/drawingml/2006/main" flipV="1">
            <a:off x="446712" y="522285"/>
            <a:ext cx="5377746" cy="4774"/>
          </a:xfrm>
          <a:prstGeom xmlns:a="http://schemas.openxmlformats.org/drawingml/2006/main" prst="line">
            <a:avLst/>
          </a:prstGeom>
          <a:ln xmlns:a="http://schemas.openxmlformats.org/drawingml/2006/main" w="1270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 name="ZoneTexte 3"/>
          <cdr:cNvSpPr txBox="1"/>
        </cdr:nvSpPr>
        <cdr:spPr>
          <a:xfrm xmlns:a="http://schemas.openxmlformats.org/drawingml/2006/main">
            <a:off x="277364" y="331785"/>
            <a:ext cx="912813" cy="206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000" b="1">
                <a:solidFill>
                  <a:schemeClr val="tx2"/>
                </a:solidFill>
                <a:latin typeface="Arial" panose="020B0604020202020204" pitchFamily="34" charset="0"/>
                <a:cs typeface="Arial" panose="020B0604020202020204" pitchFamily="34" charset="0"/>
              </a:rPr>
              <a:t>Ensemble </a:t>
            </a:r>
          </a:p>
        </cdr:txBody>
      </cdr:sp>
    </cdr:grpSp>
  </cdr:relSizeAnchor>
</c:userShapes>
</file>

<file path=xl/drawings/drawing34.xml><?xml version="1.0" encoding="utf-8"?>
<xdr:wsDr xmlns:xdr="http://schemas.openxmlformats.org/drawingml/2006/spreadsheetDrawing" xmlns:a="http://schemas.openxmlformats.org/drawingml/2006/main">
  <xdr:twoCellAnchor>
    <xdr:from>
      <xdr:col>1</xdr:col>
      <xdr:colOff>19050</xdr:colOff>
      <xdr:row>3</xdr:row>
      <xdr:rowOff>25400</xdr:rowOff>
    </xdr:from>
    <xdr:to>
      <xdr:col>11</xdr:col>
      <xdr:colOff>388410</xdr:colOff>
      <xdr:row>16</xdr:row>
      <xdr:rowOff>114300</xdr:rowOff>
    </xdr:to>
    <xdr:grpSp>
      <xdr:nvGrpSpPr>
        <xdr:cNvPr id="2" name="Groupe 1">
          <a:extLst>
            <a:ext uri="{FF2B5EF4-FFF2-40B4-BE49-F238E27FC236}">
              <a16:creationId xmlns:a16="http://schemas.microsoft.com/office/drawing/2014/main" id="{EC91B428-0458-4D84-A8AA-0166E31674E6}"/>
            </a:ext>
          </a:extLst>
        </xdr:cNvPr>
        <xdr:cNvGrpSpPr/>
      </xdr:nvGrpSpPr>
      <xdr:grpSpPr>
        <a:xfrm>
          <a:off x="828675" y="587375"/>
          <a:ext cx="8465610" cy="2441575"/>
          <a:chOff x="1619250" y="1266825"/>
          <a:chExt cx="8465610" cy="2435225"/>
        </a:xfrm>
      </xdr:grpSpPr>
      <xdr:pic>
        <xdr:nvPicPr>
          <xdr:cNvPr id="3" name="Image 2">
            <a:extLst>
              <a:ext uri="{FF2B5EF4-FFF2-40B4-BE49-F238E27FC236}">
                <a16:creationId xmlns:a16="http://schemas.microsoft.com/office/drawing/2014/main" id="{558833B8-AEFB-5254-FAA0-B5F606FA19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1266825"/>
            <a:ext cx="8465610" cy="2435225"/>
          </a:xfrm>
          <a:prstGeom prst="rect">
            <a:avLst/>
          </a:prstGeom>
          <a:noFill/>
          <a:ln>
            <a:noFill/>
          </a:ln>
        </xdr:spPr>
      </xdr:pic>
      <xdr:sp macro="" textlink="">
        <xdr:nvSpPr>
          <xdr:cNvPr id="4" name="ZoneTexte 3">
            <a:extLst>
              <a:ext uri="{FF2B5EF4-FFF2-40B4-BE49-F238E27FC236}">
                <a16:creationId xmlns:a16="http://schemas.microsoft.com/office/drawing/2014/main" id="{3428250C-06C1-2FED-9E4E-A3C3903E4C70}"/>
              </a:ext>
            </a:extLst>
          </xdr:cNvPr>
          <xdr:cNvSpPr txBox="1"/>
        </xdr:nvSpPr>
        <xdr:spPr>
          <a:xfrm>
            <a:off x="3133724" y="1301750"/>
            <a:ext cx="904875"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latin typeface="+mj-lt"/>
              </a:rPr>
              <a:t>Femmes</a:t>
            </a:r>
          </a:p>
        </xdr:txBody>
      </xdr:sp>
      <xdr:sp macro="" textlink="">
        <xdr:nvSpPr>
          <xdr:cNvPr id="5" name="ZoneTexte 4">
            <a:extLst>
              <a:ext uri="{FF2B5EF4-FFF2-40B4-BE49-F238E27FC236}">
                <a16:creationId xmlns:a16="http://schemas.microsoft.com/office/drawing/2014/main" id="{4B4B856E-B11E-1C1A-5611-EC73FC7B3FB6}"/>
              </a:ext>
            </a:extLst>
          </xdr:cNvPr>
          <xdr:cNvSpPr txBox="1"/>
        </xdr:nvSpPr>
        <xdr:spPr>
          <a:xfrm>
            <a:off x="8175624" y="1330325"/>
            <a:ext cx="904875"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latin typeface="+mj-lt"/>
              </a:rPr>
              <a:t>Hommes</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20</xdr:row>
      <xdr:rowOff>0</xdr:rowOff>
    </xdr:from>
    <xdr:to>
      <xdr:col>10</xdr:col>
      <xdr:colOff>336550</xdr:colOff>
      <xdr:row>38</xdr:row>
      <xdr:rowOff>69850</xdr:rowOff>
    </xdr:to>
    <xdr:graphicFrame macro="">
      <xdr:nvGraphicFramePr>
        <xdr:cNvPr id="3" name="Graphique 2">
          <a:extLst>
            <a:ext uri="{FF2B5EF4-FFF2-40B4-BE49-F238E27FC236}">
              <a16:creationId xmlns:a16="http://schemas.microsoft.com/office/drawing/2014/main" id="{EAD3D5AC-45D7-4BDC-B537-09075D407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0.07316</cdr:x>
      <cdr:y>0.58969</cdr:y>
    </cdr:from>
    <cdr:to>
      <cdr:x>0.83225</cdr:x>
      <cdr:y>0.59256</cdr:y>
    </cdr:to>
    <cdr:cxnSp macro="">
      <cdr:nvCxnSpPr>
        <cdr:cNvPr id="3" name="Connecteur droit 2">
          <a:extLst xmlns:a="http://schemas.openxmlformats.org/drawingml/2006/main">
            <a:ext uri="{FF2B5EF4-FFF2-40B4-BE49-F238E27FC236}">
              <a16:creationId xmlns:a16="http://schemas.microsoft.com/office/drawing/2014/main" id="{F93ACBC2-91EE-3078-2A7B-050C3CFE8D84}"/>
            </a:ext>
          </a:extLst>
        </cdr:cNvPr>
        <cdr:cNvCxnSpPr/>
      </cdr:nvCxnSpPr>
      <cdr:spPr>
        <a:xfrm xmlns:a="http://schemas.openxmlformats.org/drawingml/2006/main">
          <a:off x="498479" y="1962137"/>
          <a:ext cx="5172098" cy="9549"/>
        </a:xfrm>
        <a:prstGeom xmlns:a="http://schemas.openxmlformats.org/drawingml/2006/main" prst="line">
          <a:avLst/>
        </a:prstGeom>
        <a:ln xmlns:a="http://schemas.openxmlformats.org/drawingml/2006/main" w="31750">
          <a:solidFill>
            <a:schemeClr val="bg2">
              <a:lumMod val="50000"/>
            </a:schemeClr>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2</xdr:col>
      <xdr:colOff>0</xdr:colOff>
      <xdr:row>20</xdr:row>
      <xdr:rowOff>0</xdr:rowOff>
    </xdr:from>
    <xdr:to>
      <xdr:col>17</xdr:col>
      <xdr:colOff>114302</xdr:colOff>
      <xdr:row>36</xdr:row>
      <xdr:rowOff>620806</xdr:rowOff>
    </xdr:to>
    <xdr:graphicFrame macro="">
      <xdr:nvGraphicFramePr>
        <xdr:cNvPr id="5" name="Graphique 4">
          <a:extLst>
            <a:ext uri="{FF2B5EF4-FFF2-40B4-BE49-F238E27FC236}">
              <a16:creationId xmlns:a16="http://schemas.microsoft.com/office/drawing/2014/main" id="{B64AA79E-F647-443F-A843-0E3A766A4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0.45617</cdr:x>
      <cdr:y>0</cdr:y>
    </cdr:from>
    <cdr:to>
      <cdr:x>0.45809</cdr:x>
      <cdr:y>0.74686</cdr:y>
    </cdr:to>
    <cdr:cxnSp macro="">
      <cdr:nvCxnSpPr>
        <cdr:cNvPr id="3" name="Connecteur droit 2">
          <a:extLst xmlns:a="http://schemas.openxmlformats.org/drawingml/2006/main">
            <a:ext uri="{FF2B5EF4-FFF2-40B4-BE49-F238E27FC236}">
              <a16:creationId xmlns:a16="http://schemas.microsoft.com/office/drawing/2014/main" id="{F96A0C4F-E3B4-54CA-76FD-19A4CEBB7601}"/>
            </a:ext>
          </a:extLst>
        </cdr:cNvPr>
        <cdr:cNvCxnSpPr/>
      </cdr:nvCxnSpPr>
      <cdr:spPr>
        <a:xfrm xmlns:a="http://schemas.openxmlformats.org/drawingml/2006/main" flipH="1">
          <a:off x="5105400" y="0"/>
          <a:ext cx="21534" cy="3962400"/>
        </a:xfrm>
        <a:prstGeom xmlns:a="http://schemas.openxmlformats.org/drawingml/2006/main" prst="line">
          <a:avLst/>
        </a:prstGeom>
        <a:ln xmlns:a="http://schemas.openxmlformats.org/drawingml/2006/main" w="25400">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0.83451</cdr:x>
      <cdr:y>0.00321</cdr:y>
    </cdr:from>
    <cdr:to>
      <cdr:x>0.83489</cdr:x>
      <cdr:y>0.73788</cdr:y>
    </cdr:to>
    <cdr:cxnSp macro="">
      <cdr:nvCxnSpPr>
        <cdr:cNvPr id="5" name="Connecteur droit 4">
          <a:extLst xmlns:a="http://schemas.openxmlformats.org/drawingml/2006/main">
            <a:ext uri="{FF2B5EF4-FFF2-40B4-BE49-F238E27FC236}">
              <a16:creationId xmlns:a16="http://schemas.microsoft.com/office/drawing/2014/main" id="{27613FBE-1F18-441B-8DD7-A1800F637F0D}"/>
            </a:ext>
          </a:extLst>
        </cdr:cNvPr>
        <cdr:cNvCxnSpPr/>
      </cdr:nvCxnSpPr>
      <cdr:spPr>
        <a:xfrm xmlns:a="http://schemas.openxmlformats.org/drawingml/2006/main">
          <a:off x="9339696" y="17014"/>
          <a:ext cx="4329" cy="3897761"/>
        </a:xfrm>
        <a:prstGeom xmlns:a="http://schemas.openxmlformats.org/drawingml/2006/main" prst="line">
          <a:avLst/>
        </a:prstGeom>
        <a:ln xmlns:a="http://schemas.openxmlformats.org/drawingml/2006/main" w="25400">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2</xdr:col>
      <xdr:colOff>0</xdr:colOff>
      <xdr:row>14</xdr:row>
      <xdr:rowOff>0</xdr:rowOff>
    </xdr:from>
    <xdr:to>
      <xdr:col>9</xdr:col>
      <xdr:colOff>552375</xdr:colOff>
      <xdr:row>30</xdr:row>
      <xdr:rowOff>155025</xdr:rowOff>
    </xdr:to>
    <xdr:graphicFrame macro="">
      <xdr:nvGraphicFramePr>
        <xdr:cNvPr id="4" name="Graphique 3">
          <a:extLst>
            <a:ext uri="{FF2B5EF4-FFF2-40B4-BE49-F238E27FC236}">
              <a16:creationId xmlns:a16="http://schemas.microsoft.com/office/drawing/2014/main" id="{73B1C4E6-B3BD-4CAE-AA4A-34480959C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19</xdr:row>
      <xdr:rowOff>0</xdr:rowOff>
    </xdr:from>
    <xdr:to>
      <xdr:col>7</xdr:col>
      <xdr:colOff>514351</xdr:colOff>
      <xdr:row>41</xdr:row>
      <xdr:rowOff>9526</xdr:rowOff>
    </xdr:to>
    <xdr:graphicFrame macro="">
      <xdr:nvGraphicFramePr>
        <xdr:cNvPr id="3" name="Graphique 2">
          <a:extLst>
            <a:ext uri="{FF2B5EF4-FFF2-40B4-BE49-F238E27FC236}">
              <a16:creationId xmlns:a16="http://schemas.microsoft.com/office/drawing/2014/main" id="{EED84693-19FC-4845-8082-BE7111D6A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142875</xdr:colOff>
      <xdr:row>37</xdr:row>
      <xdr:rowOff>85725</xdr:rowOff>
    </xdr:from>
    <xdr:to>
      <xdr:col>12</xdr:col>
      <xdr:colOff>361950</xdr:colOff>
      <xdr:row>43</xdr:row>
      <xdr:rowOff>127000</xdr:rowOff>
    </xdr:to>
    <xdr:sp macro="" textlink="">
      <xdr:nvSpPr>
        <xdr:cNvPr id="5" name="ZoneTexte 4">
          <a:extLst>
            <a:ext uri="{FF2B5EF4-FFF2-40B4-BE49-F238E27FC236}">
              <a16:creationId xmlns:a16="http://schemas.microsoft.com/office/drawing/2014/main" id="{84584887-7F4C-4E88-BB49-BE5A1366BACE}"/>
            </a:ext>
          </a:extLst>
        </xdr:cNvPr>
        <xdr:cNvSpPr txBox="1"/>
      </xdr:nvSpPr>
      <xdr:spPr>
        <a:xfrm>
          <a:off x="3914775" y="8382000"/>
          <a:ext cx="5934075" cy="1012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mn-lt"/>
              <a:ea typeface="+mn-ea"/>
              <a:cs typeface="+mn-cs"/>
            </a:rPr>
            <a:t>Note : réponse à la question « Pensez-vous que certains des avantages liés au fait d’avoir élevé des enfants doivent être réservés aux parents de famille nombreuse (au moins 3 enfants) ? ». </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Champ : personnes âgées de 18 ans ou plus résidant en France métropolitaine, vivant dans un ménage ordinaire.</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Source : Baromètre d’opinion de la Drees 2023.</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0</xdr:colOff>
      <xdr:row>17</xdr:row>
      <xdr:rowOff>0</xdr:rowOff>
    </xdr:from>
    <xdr:to>
      <xdr:col>13</xdr:col>
      <xdr:colOff>409500</xdr:colOff>
      <xdr:row>37</xdr:row>
      <xdr:rowOff>145500</xdr:rowOff>
    </xdr:to>
    <xdr:graphicFrame macro="">
      <xdr:nvGraphicFramePr>
        <xdr:cNvPr id="3" name="Graphique 2">
          <a:extLst>
            <a:ext uri="{FF2B5EF4-FFF2-40B4-BE49-F238E27FC236}">
              <a16:creationId xmlns:a16="http://schemas.microsoft.com/office/drawing/2014/main" id="{34D9DF48-9635-494E-9FFA-22A4E342E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46159</xdr:colOff>
      <xdr:row>39</xdr:row>
      <xdr:rowOff>75154</xdr:rowOff>
    </xdr:from>
    <xdr:to>
      <xdr:col>10</xdr:col>
      <xdr:colOff>215935</xdr:colOff>
      <xdr:row>49</xdr:row>
      <xdr:rowOff>152400</xdr:rowOff>
    </xdr:to>
    <xdr:sp macro="" textlink="">
      <xdr:nvSpPr>
        <xdr:cNvPr id="3" name="ZoneTexte 2">
          <a:extLst>
            <a:ext uri="{FF2B5EF4-FFF2-40B4-BE49-F238E27FC236}">
              <a16:creationId xmlns:a16="http://schemas.microsoft.com/office/drawing/2014/main" id="{0343C5E5-AD74-446E-8725-5004DB4E1CED}"/>
            </a:ext>
          </a:extLst>
        </xdr:cNvPr>
        <xdr:cNvSpPr txBox="1"/>
      </xdr:nvSpPr>
      <xdr:spPr>
        <a:xfrm>
          <a:off x="2894134" y="8676229"/>
          <a:ext cx="6056226" cy="16964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mn-lt"/>
              <a:ea typeface="+mn-ea"/>
              <a:cs typeface="+mn-cs"/>
            </a:rPr>
            <a:t>Note : part, selon le niveau de vie, des personnes ayant répondu « aux veufs et veuves qui ont des ressources faibles ou moyennes » à la question « Lors du décès d’une personne, son conjoint peut bénéficier d’une pension de réversion, c’est-à-dire d’une partie de la pension du conjoint décédé. Selon vous, l’objectif principal de cette pension devrait être d’apporter une aide ? » </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Champ : personnes âgées de 18 ans ou plus résidant en France métropolitaine, vivant dans un ménage ordinaire.</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Source : Baromètre d’opinion de la Drees 2023.</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0</xdr:colOff>
      <xdr:row>16</xdr:row>
      <xdr:rowOff>0</xdr:rowOff>
    </xdr:from>
    <xdr:to>
      <xdr:col>9</xdr:col>
      <xdr:colOff>468233</xdr:colOff>
      <xdr:row>38</xdr:row>
      <xdr:rowOff>27000</xdr:rowOff>
    </xdr:to>
    <xdr:graphicFrame macro="">
      <xdr:nvGraphicFramePr>
        <xdr:cNvPr id="4" name="Graphique 3">
          <a:extLst>
            <a:ext uri="{FF2B5EF4-FFF2-40B4-BE49-F238E27FC236}">
              <a16:creationId xmlns:a16="http://schemas.microsoft.com/office/drawing/2014/main" id="{52911FEF-29FB-400C-A62B-BB5EFB4ED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14</xdr:row>
      <xdr:rowOff>0</xdr:rowOff>
    </xdr:from>
    <xdr:to>
      <xdr:col>10</xdr:col>
      <xdr:colOff>228525</xdr:colOff>
      <xdr:row>34</xdr:row>
      <xdr:rowOff>107400</xdr:rowOff>
    </xdr:to>
    <xdr:graphicFrame macro="">
      <xdr:nvGraphicFramePr>
        <xdr:cNvPr id="5" name="Graphique 4">
          <a:extLst>
            <a:ext uri="{FF2B5EF4-FFF2-40B4-BE49-F238E27FC236}">
              <a16:creationId xmlns:a16="http://schemas.microsoft.com/office/drawing/2014/main" id="{27469240-9E1A-4EA1-B503-810FCA324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cdr:x>
      <cdr:y>0.86186</cdr:y>
    </cdr:from>
    <cdr:to>
      <cdr:x>1</cdr:x>
      <cdr:y>0.94068</cdr:y>
    </cdr:to>
    <cdr:sp macro="" textlink="">
      <cdr:nvSpPr>
        <cdr:cNvPr id="2" name="ZoneTexte 1"/>
        <cdr:cNvSpPr txBox="1"/>
      </cdr:nvSpPr>
      <cdr:spPr>
        <a:xfrm xmlns:a="http://schemas.openxmlformats.org/drawingml/2006/main">
          <a:off x="2852738" y="3078469"/>
          <a:ext cx="2852738" cy="281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Positionnement médian du niveau de diplôme (en %)</a:t>
          </a:r>
        </a:p>
      </cdr:txBody>
    </cdr:sp>
  </cdr:relSizeAnchor>
  <cdr:relSizeAnchor xmlns:cdr="http://schemas.openxmlformats.org/drawingml/2006/chartDrawing">
    <cdr:from>
      <cdr:x>0</cdr:x>
      <cdr:y>0</cdr:y>
    </cdr:from>
    <cdr:to>
      <cdr:x>0.28715</cdr:x>
      <cdr:y>0.056</cdr:y>
    </cdr:to>
    <cdr:sp macro="" textlink="">
      <cdr:nvSpPr>
        <cdr:cNvPr id="3" name="ZoneTexte 2"/>
        <cdr:cNvSpPr txBox="1"/>
      </cdr:nvSpPr>
      <cdr:spPr>
        <a:xfrm xmlns:a="http://schemas.openxmlformats.org/drawingml/2006/main">
          <a:off x="0" y="0"/>
          <a:ext cx="16383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Proportion d'inactives (en %)</a:t>
          </a: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19</xdr:row>
      <xdr:rowOff>0</xdr:rowOff>
    </xdr:from>
    <xdr:to>
      <xdr:col>7</xdr:col>
      <xdr:colOff>895350</xdr:colOff>
      <xdr:row>42</xdr:row>
      <xdr:rowOff>152400</xdr:rowOff>
    </xdr:to>
    <xdr:graphicFrame macro="">
      <xdr:nvGraphicFramePr>
        <xdr:cNvPr id="3" name="Graphique 2">
          <a:extLst>
            <a:ext uri="{FF2B5EF4-FFF2-40B4-BE49-F238E27FC236}">
              <a16:creationId xmlns:a16="http://schemas.microsoft.com/office/drawing/2014/main" id="{C019B2B7-952E-4246-98A0-0D05CB05A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cdr:x>
      <cdr:y>0.86186</cdr:y>
    </cdr:from>
    <cdr:to>
      <cdr:x>1</cdr:x>
      <cdr:y>0.94068</cdr:y>
    </cdr:to>
    <cdr:sp macro="" textlink="">
      <cdr:nvSpPr>
        <cdr:cNvPr id="2" name="ZoneTexte 1"/>
        <cdr:cNvSpPr txBox="1"/>
      </cdr:nvSpPr>
      <cdr:spPr>
        <a:xfrm xmlns:a="http://schemas.openxmlformats.org/drawingml/2006/main">
          <a:off x="2852738" y="3078469"/>
          <a:ext cx="2852738" cy="281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Positionnement médian du niveau de diplôme (en %)</a:t>
          </a:r>
        </a:p>
      </cdr:txBody>
    </cdr:sp>
  </cdr:relSizeAnchor>
  <cdr:relSizeAnchor xmlns:cdr="http://schemas.openxmlformats.org/drawingml/2006/chartDrawing">
    <cdr:from>
      <cdr:x>0</cdr:x>
      <cdr:y>0</cdr:y>
    </cdr:from>
    <cdr:to>
      <cdr:x>0.28715</cdr:x>
      <cdr:y>0.056</cdr:y>
    </cdr:to>
    <cdr:sp macro="" textlink="">
      <cdr:nvSpPr>
        <cdr:cNvPr id="3" name="ZoneTexte 2"/>
        <cdr:cNvSpPr txBox="1"/>
      </cdr:nvSpPr>
      <cdr:spPr>
        <a:xfrm xmlns:a="http://schemas.openxmlformats.org/drawingml/2006/main">
          <a:off x="0" y="0"/>
          <a:ext cx="16383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t>Proportion d'inactifs (en %)</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123190</xdr:colOff>
      <xdr:row>27</xdr:row>
      <xdr:rowOff>86995</xdr:rowOff>
    </xdr:to>
    <xdr:pic>
      <xdr:nvPicPr>
        <xdr:cNvPr id="6" name="Image 5">
          <a:extLst>
            <a:ext uri="{FF2B5EF4-FFF2-40B4-BE49-F238E27FC236}">
              <a16:creationId xmlns:a16="http://schemas.microsoft.com/office/drawing/2014/main" id="{61CC7A87-4135-4337-9AA4-13732E9C3AC5}"/>
            </a:ext>
          </a:extLst>
        </xdr:cNvPr>
        <xdr:cNvPicPr>
          <a:picLocks noChangeAspect="1"/>
        </xdr:cNvPicPr>
      </xdr:nvPicPr>
      <xdr:blipFill>
        <a:blip xmlns:r="http://schemas.openxmlformats.org/officeDocument/2006/relationships" r:embed="rId1"/>
        <a:stretch>
          <a:fillRect/>
        </a:stretch>
      </xdr:blipFill>
      <xdr:spPr>
        <a:xfrm>
          <a:off x="838200" y="742950"/>
          <a:ext cx="4314190" cy="42494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xdr:colOff>
      <xdr:row>3</xdr:row>
      <xdr:rowOff>104774</xdr:rowOff>
    </xdr:from>
    <xdr:to>
      <xdr:col>15</xdr:col>
      <xdr:colOff>257175</xdr:colOff>
      <xdr:row>21</xdr:row>
      <xdr:rowOff>44450</xdr:rowOff>
    </xdr:to>
    <xdr:graphicFrame macro="">
      <xdr:nvGraphicFramePr>
        <xdr:cNvPr id="2" name="Graphique 1">
          <a:extLst>
            <a:ext uri="{FF2B5EF4-FFF2-40B4-BE49-F238E27FC236}">
              <a16:creationId xmlns:a16="http://schemas.microsoft.com/office/drawing/2014/main" id="{390A8664-68AE-4E94-9097-044A85DF1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1_Projections%20matrice%20PMQ_FA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mun.cas.pm.gouv.fr\cor-commun$\DirectionTechnique\UniteActuariatEtudes\1-Etudes%20quantitatives\N&#233;gociations\NEGO2010\8.%20Demandes%20post%2018-03-2011\Projetaccord\Synth-Accord-MEDEF-final-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irectionTechnique\UniteActuariatEtudes\1-Etudes%20quantitatives\N&#233;gociations\NEGO2010\8.%20Demandes%20post%2018-03-2011\Projetaccord\Synth-Accord-MEDEF-final-v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jperlat2\acomptes%20N+1\2006\SAISIE0506%20nov.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mmun.cas.pm.gouv.fr\cor-commun$\COR\2015-02%20indexations%20revalo\S&#233;ries%20longues%20indexatio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03%20-%20Publications/02%20-%20Rapports%20annuels%20du%20COR/Juin%202022/2_Calculs_indicateurs/1.Donn&#233;es%20construites/P4_pensions_modestes/ASPA%202022/ASPA_montant_liq%20(fichier%20de%20la%20s&#233;ance%20d'avril%202018%20actualis&#233;%20sur%20hyp%20&#233;co)_2022.xlsx?BD1BD579" TargetMode="External"/><Relationship Id="rId1" Type="http://schemas.openxmlformats.org/officeDocument/2006/relationships/externalLinkPath" Target="file:///\\BD1BD579\ASPA_montant_liq%20(fichier%20de%20la%20s&#233;ance%20d'avril%202018%20actualis&#233;%20sur%20hyp%20&#233;co)_202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mmun.cas.pm.gouv.fr\cor-commun$\Users\htf4cs\AppData\Local\Temp\ccc-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03%20-%20Publications/02%20-%20Rapports%20annuels%20du%20COR/Novembre%202020/2_Calcul_indicateurs/1_Donn&#233;es_de_base/Financement/R&#233;serves/Tab%201.xxx%20r&#233;serves.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mun.cas.pm.gouv.fr\cor-commun$\00%20-%20Travaux%20en%20cours\2020%2011%2026%20-%20Quinzieme%20rapport%20du%20COR\Documentation\Graph_&#226;ges_effectif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file:///\\Commun.cas.pm.gouv.fr\DirectionTechnique\UniteActuariatEtudes\1-Etudes%20quantitatives\Projections\2010\2.Travaux\R&#233;sultats\Sorties%20multiformats\V5\R4\A\Multiformats%20Agirc-V5R4H4-cptes2011-COR-A-AvecRatt2013.xls?6ED5405F" TargetMode="External"/><Relationship Id="rId1" Type="http://schemas.openxmlformats.org/officeDocument/2006/relationships/externalLinkPath" Target="file:///\\6ED5405F\Multiformats%20Agirc-V5R4H4-cptes2011-COR-A-AvecRatt201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03%20-%20Publications/01%20-%20Rapports%20du%20COR/Droits%20familiaux%20et%20conjugaux/Documentation/Carri&#232;re%20homme_femme/IREF_FH22_D3%20(4).xlsx" TargetMode="External"/></Relationships>
</file>

<file path=xl/externalLinks/_rels/externalLink78.xml.rels><?xml version="1.0" encoding="UTF-8" standalone="yes"?>
<Relationships xmlns="http://schemas.openxmlformats.org/package/2006/relationships"><Relationship Id="rId2" Type="http://schemas.openxmlformats.org/officeDocument/2006/relationships/externalLinkPath" Target="file:///F:\03%20-%20Publications\01%20-%20Rapports%20du%20COR\Droits%20familiaux%20et%20conjugaux\Documentation\Carri&#232;re%20homme_femme\EEC_2024_situation_maritale.xlsx" TargetMode="External"/><Relationship Id="rId1" Type="http://schemas.openxmlformats.org/officeDocument/2006/relationships/externalLinkPath" Target="/03%20-%20Publications/01%20-%20Rapports%20du%20COR/Droits%20familiaux%20et%20conjugaux/Documentation/Carri&#232;re%20homme_femme/EEC_2024_situation_maritale.xlsx" TargetMode="External"/></Relationships>
</file>

<file path=xl/externalLinks/_rels/externalLink79.xml.rels><?xml version="1.0" encoding="UTF-8" standalone="yes"?>
<Relationships xmlns="http://schemas.openxmlformats.org/package/2006/relationships"><Relationship Id="rId2" Type="http://schemas.openxmlformats.org/officeDocument/2006/relationships/externalLinkPath" Target="file:///\\COMMUN.CAS.PM.GOUV.FR\COR-COMMUN$\03%20-%20Publications\01%20-%20Rapports%20du%20COR\Droits%20familiaux%20et%20conjugaux\Documentation\D&#233;mographie\irsocsd2021_t6_fe.xlsx" TargetMode="External"/><Relationship Id="rId1" Type="http://schemas.openxmlformats.org/officeDocument/2006/relationships/externalLinkPath" Target="file:///\\COMMUN.CAS.PM.GOUV.FR\COR-COMMUN$\03%20-%20Publications\01%20-%20Rapports%20du%20COR\Droits%20familiaux%20et%20conjugaux\Documentation\D&#233;mographie\irsocsd2021_t6_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file:///F:\03%20-%20Publications\01%20-%20Rapports%20du%20COR\Droits%20familiaux%20et%20conjugaux\Documentation\D&#233;mographie\2025-01%20Insee%20ICF_age_moyen_femmes%20s&#233;rie%20longue%20FrMetro.xlsx" TargetMode="External"/><Relationship Id="rId1" Type="http://schemas.openxmlformats.org/officeDocument/2006/relationships/externalLinkPath" Target="/03%20-%20Publications/01%20-%20Rapports%20du%20COR/Droits%20familiaux%20et%20conjugaux/Documentation/D&#233;mographie/2025-01%20Insee%20ICF_age_moyen_femmes%20s&#233;rie%20longue%20FrMetro.xlsx"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file:///F:\03%20-%20Publications\01%20-%20Rapports%20du%20COR\Droits%20familiaux%20et%20conjugaux\Documentation\D&#233;mographie\2025-01%20Insee%20Bilan%20d&#233;mo%20ip2033%20donn&#233;es.xlsx" TargetMode="External"/><Relationship Id="rId1" Type="http://schemas.openxmlformats.org/officeDocument/2006/relationships/externalLinkPath" Target="/03%20-%20Publications/01%20-%20Rapports%20du%20COR/Droits%20familiaux%20et%20conjugaux/Documentation/D&#233;mographie/2025-01%20Insee%20Bilan%20d&#233;mo%20ip2033%20donn&#233;es.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file:///F:\08%20-%20Documentation\D&#233;l&#233;gation_permanente_paritaire\Travaux_COR\Niveau_vie_MAR\Du_RdB_au_nivvie_2022.xlsx" TargetMode="External"/><Relationship Id="rId1" Type="http://schemas.openxmlformats.org/officeDocument/2006/relationships/externalLinkPath" Target="/08%20-%20Documentation/D&#233;l&#233;gation_permanente_paritaire/Travaux_COR/Niveau_vie_MAR/Du_RdB_au_nivvie_2022.xlsx"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file:///F:\08%20-%20Documentation\D&#233;l&#233;gation_permanente_paritaire\Travaux_COR\Niveau_vie_MAR\Evol_niveau_vie_1996_2022.xlsx" TargetMode="External"/><Relationship Id="rId1" Type="http://schemas.openxmlformats.org/officeDocument/2006/relationships/externalLinkPath" Target="/08%20-%20Documentation/D&#233;l&#233;gation_permanente_paritaire/Travaux_COR/Niveau_vie_MAR/Evol_niveau_vie_1996_2022.xlsx"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file:///F:\03%20-%20Publications\01%20-%20Rapports%20du%20COR\Droits%20familiaux%20et%20conjugaux\Documentation\Niveau%20de%20vie\Demande%20Insee\2025-10-08%20Niv%20vie%20pauv%20des%20actifs%20selon%20type%20men%20sexe%20sit%20conjug%20ERFS%202023_reponseInsee.xlsx" TargetMode="External"/><Relationship Id="rId1" Type="http://schemas.openxmlformats.org/officeDocument/2006/relationships/externalLinkPath" Target="/03%20-%20Publications/01%20-%20Rapports%20du%20COR/Droits%20familiaux%20et%20conjugaux/Documentation/Niveau%20de%20vie/Demande%20Insee/2025-10-08%20Niv%20vie%20pauv%20des%20actifs%20selon%20type%20men%20sexe%20sit%20conjug%20ERFS%202023_reponseInsee.xlsx"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file:///F:\03%20-%20Publications\01%20-%20Rapports%20du%20COR\Droits%20familiaux%20et%20conjugaux\Documentation\Niveau%20de%20vie\Demande%20Insee\COR_configuration_familiale.xlsx" TargetMode="External"/><Relationship Id="rId1" Type="http://schemas.openxmlformats.org/officeDocument/2006/relationships/externalLinkPath" Target="/03%20-%20Publications/01%20-%20Rapports%20du%20COR/Droits%20familiaux%20et%20conjugaux/Documentation/Niveau%20de%20vie/Demande%20Insee/COR_configuration_familiale.xlsx"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file:///\\Commun.cas.pm.gouv.fr\cor-commun$\03%20-%20Publications\01%20-%20Rapports%20du%20COR\Droits%20familiaux%20et%20conjugaux\Documentation\Opinions\data_opinions.xlsx" TargetMode="External"/><Relationship Id="rId1" Type="http://schemas.openxmlformats.org/officeDocument/2006/relationships/externalLinkPath" Target="/03%20-%20Publications/01%20-%20Rapports%20du%20COR/Droits%20familiaux%20et%20conjugaux/Documentation/Opinions/data_opinion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s"/>
      <sheetName val="input"/>
      <sheetName val="logit_donnees"/>
      <sheetName val="reg93_08"/>
      <sheetName val="logistic93_08"/>
      <sheetName val="mef_1"/>
      <sheetName val="output"/>
      <sheetName val="mef_graph"/>
      <sheetName val="graphi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1.1"/>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efreshError="1">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efreshError="1">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rier"/>
      <sheetName val="ACTUEL"/>
      <sheetName val="prest-réf"/>
      <sheetName val="écart dû à variante"/>
      <sheetName val="PRECEDENT"/>
      <sheetName val="ECART"/>
      <sheetName val="FSV"/>
      <sheetName val="ACOMPTES"/>
      <sheetName val="REGULARISATIONS"/>
      <sheetName val="passage CA"/>
      <sheetName val="résultats mal"/>
      <sheetName val="MSA mal"/>
      <sheetName val="CANAM mal"/>
      <sheetName val="calage population mal"/>
      <sheetName val="écart avec l'ancienne méthode"/>
      <sheetName val="Commentaires"/>
      <sheetName val="point sur changement de méthode"/>
    </sheetNames>
    <sheetDataSet>
      <sheetData sheetId="0" refreshError="1"/>
      <sheetData sheetId="1" refreshError="1">
        <row r="3">
          <cell r="A3" t="str">
            <v>CALCULS 2005</v>
          </cell>
          <cell r="L3" t="str">
            <v>PREMIERS CALCULS - 20/11/2006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UR 2022"/>
      <sheetName val="SYNTHESE"/>
      <sheetName val="0,7%"/>
      <sheetName val="1,0%"/>
      <sheetName val="1,3%"/>
      <sheetName val="1,6%"/>
      <sheetName val="ASPA"/>
      <sheetName val="Prix"/>
      <sheetName val="data_Caliper"/>
    </sheetNames>
    <sheetDataSet>
      <sheetData sheetId="0" refreshError="1"/>
      <sheetData sheetId="1" refreshError="1"/>
      <sheetData sheetId="2" refreshError="1"/>
      <sheetData sheetId="3">
        <row r="5">
          <cell r="C5">
            <v>8054.2083946695393</v>
          </cell>
        </row>
      </sheetData>
      <sheetData sheetId="4" refreshError="1"/>
      <sheetData sheetId="5" refreshError="1"/>
      <sheetData sheetId="6" refreshError="1"/>
      <sheetData sheetId="7">
        <row r="79">
          <cell r="G79">
            <v>4.9800000000000004E-2</v>
          </cell>
        </row>
      </sheetData>
      <sheetData sheetId="8">
        <row r="4">
          <cell r="B4" t="str">
            <v>Pens brute</v>
          </cell>
          <cell r="C4">
            <v>1940</v>
          </cell>
          <cell r="D4">
            <v>1941</v>
          </cell>
          <cell r="E4">
            <v>1942</v>
          </cell>
          <cell r="F4">
            <v>1943</v>
          </cell>
          <cell r="G4">
            <v>1944</v>
          </cell>
          <cell r="H4">
            <v>1945</v>
          </cell>
          <cell r="I4">
            <v>1946</v>
          </cell>
          <cell r="J4">
            <v>1947</v>
          </cell>
          <cell r="K4">
            <v>1948</v>
          </cell>
          <cell r="L4">
            <v>1949</v>
          </cell>
          <cell r="M4">
            <v>1950</v>
          </cell>
          <cell r="N4">
            <v>1951</v>
          </cell>
          <cell r="O4">
            <v>1952</v>
          </cell>
          <cell r="P4">
            <v>1953</v>
          </cell>
          <cell r="Q4">
            <v>1954</v>
          </cell>
          <cell r="R4">
            <v>1955</v>
          </cell>
          <cell r="S4">
            <v>1956</v>
          </cell>
          <cell r="T4">
            <v>1957</v>
          </cell>
          <cell r="U4">
            <v>1958</v>
          </cell>
          <cell r="V4">
            <v>1959</v>
          </cell>
          <cell r="W4">
            <v>1960</v>
          </cell>
          <cell r="X4">
            <v>1961</v>
          </cell>
          <cell r="Y4">
            <v>1962</v>
          </cell>
          <cell r="Z4">
            <v>1963</v>
          </cell>
          <cell r="AA4">
            <v>1964</v>
          </cell>
          <cell r="AB4">
            <v>1965</v>
          </cell>
          <cell r="AC4">
            <v>1966</v>
          </cell>
          <cell r="AD4">
            <v>1967</v>
          </cell>
          <cell r="AE4">
            <v>1968</v>
          </cell>
          <cell r="AF4">
            <v>1969</v>
          </cell>
          <cell r="AG4">
            <v>1970</v>
          </cell>
          <cell r="AH4">
            <v>1971</v>
          </cell>
          <cell r="AI4">
            <v>1972</v>
          </cell>
          <cell r="AJ4">
            <v>1973</v>
          </cell>
          <cell r="AK4">
            <v>1974</v>
          </cell>
          <cell r="AL4">
            <v>1975</v>
          </cell>
          <cell r="AM4">
            <v>1976</v>
          </cell>
          <cell r="AN4">
            <v>1977</v>
          </cell>
          <cell r="AO4">
            <v>1978</v>
          </cell>
          <cell r="AP4">
            <v>1979</v>
          </cell>
          <cell r="AQ4">
            <v>1980</v>
          </cell>
          <cell r="AR4">
            <v>1981</v>
          </cell>
          <cell r="AS4">
            <v>1982</v>
          </cell>
          <cell r="AT4">
            <v>1983</v>
          </cell>
          <cell r="AU4">
            <v>1984</v>
          </cell>
          <cell r="AV4">
            <v>1985</v>
          </cell>
          <cell r="AW4">
            <v>1986</v>
          </cell>
          <cell r="AX4">
            <v>1987</v>
          </cell>
          <cell r="AY4">
            <v>1988</v>
          </cell>
          <cell r="AZ4">
            <v>1989</v>
          </cell>
          <cell r="BA4">
            <v>1990</v>
          </cell>
          <cell r="BB4">
            <v>1991</v>
          </cell>
          <cell r="BC4">
            <v>1992</v>
          </cell>
          <cell r="BD4">
            <v>1993</v>
          </cell>
          <cell r="BE4">
            <v>1994</v>
          </cell>
          <cell r="BF4">
            <v>1995</v>
          </cell>
          <cell r="BG4">
            <v>1996</v>
          </cell>
          <cell r="BH4">
            <v>1997</v>
          </cell>
          <cell r="BI4">
            <v>1998</v>
          </cell>
          <cell r="BJ4">
            <v>1999</v>
          </cell>
          <cell r="BK4">
            <v>2000</v>
          </cell>
        </row>
        <row r="5">
          <cell r="B5" t="str">
            <v>_Sc1_6</v>
          </cell>
          <cell r="C5">
            <v>8054.1796980713243</v>
          </cell>
          <cell r="D5">
            <v>8263.8098927024676</v>
          </cell>
          <cell r="E5">
            <v>8473.9928142315985</v>
          </cell>
          <cell r="F5">
            <v>8644.0781755483695</v>
          </cell>
          <cell r="G5">
            <v>9010.0984398548899</v>
          </cell>
          <cell r="H5">
            <v>9222.0409533982929</v>
          </cell>
          <cell r="I5">
            <v>9617.2971379562005</v>
          </cell>
          <cell r="J5">
            <v>9822.3060208239767</v>
          </cell>
          <cell r="K5">
            <v>10210.078319837849</v>
          </cell>
          <cell r="L5">
            <v>10373.542823431195</v>
          </cell>
          <cell r="M5">
            <v>10513.822887654056</v>
          </cell>
          <cell r="N5">
            <v>10736.797351250136</v>
          </cell>
          <cell r="O5">
            <v>11148.454669557057</v>
          </cell>
          <cell r="P5">
            <v>11273.180074210046</v>
          </cell>
          <cell r="Q5">
            <v>11299.271273524912</v>
          </cell>
          <cell r="R5">
            <v>11367.138908032597</v>
          </cell>
          <cell r="S5">
            <v>11463.975410814923</v>
          </cell>
          <cell r="T5">
            <v>11508.177658619226</v>
          </cell>
          <cell r="U5">
            <v>11664.823240905716</v>
          </cell>
          <cell r="V5">
            <v>11830.292433329671</v>
          </cell>
          <cell r="W5">
            <v>12286.652912593381</v>
          </cell>
          <cell r="X5">
            <v>12740.070233169825</v>
          </cell>
          <cell r="Y5">
            <v>13070.399393240234</v>
          </cell>
          <cell r="Z5">
            <v>13361.409297350432</v>
          </cell>
          <cell r="AA5">
            <v>13670.207894500232</v>
          </cell>
          <cell r="AB5">
            <v>13941.215972306803</v>
          </cell>
          <cell r="AC5">
            <v>14219.78128789199</v>
          </cell>
          <cell r="AD5">
            <v>14598.156900100443</v>
          </cell>
          <cell r="AE5">
            <v>14956.261687762413</v>
          </cell>
          <cell r="AF5">
            <v>15320.455353411526</v>
          </cell>
          <cell r="AG5">
            <v>15703.862796606039</v>
          </cell>
          <cell r="AH5">
            <v>16070.851375087597</v>
          </cell>
          <cell r="AI5">
            <v>16442.881666091067</v>
          </cell>
          <cell r="AJ5">
            <v>16849.769283137673</v>
          </cell>
          <cell r="AK5">
            <v>17252.532176517205</v>
          </cell>
          <cell r="AL5">
            <v>17666.373089276109</v>
          </cell>
          <cell r="AM5">
            <v>18093.226150462018</v>
          </cell>
          <cell r="AN5">
            <v>18535.663079936538</v>
          </cell>
          <cell r="AO5">
            <v>18994.618484006431</v>
          </cell>
          <cell r="AP5">
            <v>19477.943675459268</v>
          </cell>
          <cell r="AQ5">
            <v>19979.339708413645</v>
          </cell>
          <cell r="AR5">
            <v>20501.271020170509</v>
          </cell>
          <cell r="AS5">
            <v>21048.056901333061</v>
          </cell>
          <cell r="AT5">
            <v>21613.688364025504</v>
          </cell>
          <cell r="AU5">
            <v>22207.533000750471</v>
          </cell>
          <cell r="AV5">
            <v>22813.994662405446</v>
          </cell>
          <cell r="AW5">
            <v>23429.451706924505</v>
          </cell>
          <cell r="AX5">
            <v>24078.050737618854</v>
          </cell>
          <cell r="AY5">
            <v>24756.112663579352</v>
          </cell>
          <cell r="AZ5">
            <v>25470.914481648877</v>
          </cell>
          <cell r="BA5">
            <v>26214.177784282569</v>
          </cell>
          <cell r="BB5">
            <v>26994.934792172658</v>
          </cell>
          <cell r="BC5">
            <v>27806.084369199696</v>
          </cell>
          <cell r="BD5">
            <v>28649.17625485763</v>
          </cell>
          <cell r="BE5">
            <v>29532.771926095553</v>
          </cell>
          <cell r="BF5">
            <v>30449.694498399076</v>
          </cell>
          <cell r="BG5">
            <v>31397.340091834289</v>
          </cell>
          <cell r="BH5">
            <v>32376.949507405599</v>
          </cell>
          <cell r="BI5">
            <v>33397.298628382479</v>
          </cell>
          <cell r="BJ5">
            <v>34450.68440577211</v>
          </cell>
          <cell r="BK5">
            <v>35557.881387913876</v>
          </cell>
        </row>
        <row r="6">
          <cell r="B6" t="str">
            <v>_Sc1_3</v>
          </cell>
          <cell r="C6">
            <v>8054.1960144180102</v>
          </cell>
          <cell r="D6">
            <v>8263.8172991345109</v>
          </cell>
          <cell r="E6">
            <v>8474.0239158313816</v>
          </cell>
          <cell r="F6">
            <v>8644.0747172817446</v>
          </cell>
          <cell r="G6">
            <v>9010.1012541205309</v>
          </cell>
          <cell r="H6">
            <v>9222.0453524556269</v>
          </cell>
          <cell r="I6">
            <v>9617.3209006068901</v>
          </cell>
          <cell r="J6">
            <v>9822.2982549358749</v>
          </cell>
          <cell r="K6">
            <v>10210.106265208233</v>
          </cell>
          <cell r="L6">
            <v>10373.566725154229</v>
          </cell>
          <cell r="M6">
            <v>10513.82138727639</v>
          </cell>
          <cell r="N6">
            <v>10736.798945831095</v>
          </cell>
          <cell r="O6">
            <v>11148.460401492914</v>
          </cell>
          <cell r="P6">
            <v>11273.165260036847</v>
          </cell>
          <cell r="Q6">
            <v>11299.289076432953</v>
          </cell>
          <cell r="R6">
            <v>11367.133349991673</v>
          </cell>
          <cell r="S6">
            <v>11463.974362938879</v>
          </cell>
          <cell r="T6">
            <v>11508.160642822335</v>
          </cell>
          <cell r="U6">
            <v>11664.85496552238</v>
          </cell>
          <cell r="V6">
            <v>11830.282730777044</v>
          </cell>
          <cell r="W6">
            <v>12286.65591630487</v>
          </cell>
          <cell r="X6">
            <v>12740.102310685972</v>
          </cell>
          <cell r="Y6">
            <v>13070.427056513796</v>
          </cell>
          <cell r="Z6">
            <v>13361.507292103332</v>
          </cell>
          <cell r="AA6">
            <v>13670.474756849158</v>
          </cell>
          <cell r="AB6">
            <v>13941.760652535468</v>
          </cell>
          <cell r="AC6">
            <v>14219.800643188011</v>
          </cell>
          <cell r="AD6">
            <v>14593.383020266399</v>
          </cell>
          <cell r="AE6">
            <v>14946.974826174599</v>
          </cell>
          <cell r="AF6">
            <v>15305.90123936045</v>
          </cell>
          <cell r="AG6">
            <v>15678.744586457778</v>
          </cell>
          <cell r="AH6">
            <v>16026.829131909743</v>
          </cell>
          <cell r="AI6">
            <v>16385.478448754788</v>
          </cell>
          <cell r="AJ6">
            <v>16771.615848767717</v>
          </cell>
          <cell r="AK6">
            <v>17153.550754932192</v>
          </cell>
          <cell r="AL6">
            <v>17545.602367592481</v>
          </cell>
          <cell r="AM6">
            <v>17943.398654829653</v>
          </cell>
          <cell r="AN6">
            <v>18362.453041425382</v>
          </cell>
          <cell r="AO6">
            <v>18790.544257098107</v>
          </cell>
          <cell r="AP6">
            <v>19241.771892576005</v>
          </cell>
          <cell r="AQ6">
            <v>19702.767056217897</v>
          </cell>
          <cell r="AR6">
            <v>20182.873471999166</v>
          </cell>
          <cell r="AS6">
            <v>20686.159293418983</v>
          </cell>
          <cell r="AT6">
            <v>21199.542951850941</v>
          </cell>
          <cell r="AU6">
            <v>21739.36191998731</v>
          </cell>
          <cell r="AV6">
            <v>22289.935519994578</v>
          </cell>
          <cell r="AW6">
            <v>22847.418656501177</v>
          </cell>
          <cell r="AX6">
            <v>23427.971301225232</v>
          </cell>
          <cell r="AY6">
            <v>24027.056597501632</v>
          </cell>
          <cell r="AZ6">
            <v>24668.658435653946</v>
          </cell>
          <cell r="BA6">
            <v>25327.407509575536</v>
          </cell>
          <cell r="BB6">
            <v>26011.903925567145</v>
          </cell>
          <cell r="BC6">
            <v>26723.593776747701</v>
          </cell>
          <cell r="BD6">
            <v>27472.673965235394</v>
          </cell>
          <cell r="BE6">
            <v>28240.445769062611</v>
          </cell>
          <cell r="BF6">
            <v>29037.775067261035</v>
          </cell>
          <cell r="BG6">
            <v>29852.46381499746</v>
          </cell>
          <cell r="BH6">
            <v>30704.230660947273</v>
          </cell>
          <cell r="BI6">
            <v>31582.391242245612</v>
          </cell>
          <cell r="BJ6">
            <v>32488.375349049576</v>
          </cell>
          <cell r="BK6">
            <v>33432.458388115745</v>
          </cell>
        </row>
        <row r="7">
          <cell r="B7" t="str">
            <v>_Sc1_0</v>
          </cell>
          <cell r="C7">
            <v>8054.2083946695393</v>
          </cell>
          <cell r="D7">
            <v>8263.8010596668937</v>
          </cell>
          <cell r="E7">
            <v>8474.0022967945897</v>
          </cell>
          <cell r="F7">
            <v>8644.1008365811431</v>
          </cell>
          <cell r="G7">
            <v>9010.1045699899059</v>
          </cell>
          <cell r="H7">
            <v>9222.04076887872</v>
          </cell>
          <cell r="I7">
            <v>9617.3278099080835</v>
          </cell>
          <cell r="J7">
            <v>9822.3157709941879</v>
          </cell>
          <cell r="K7">
            <v>10210.103362655769</v>
          </cell>
          <cell r="L7">
            <v>10373.54130155325</v>
          </cell>
          <cell r="M7">
            <v>10513.837006267247</v>
          </cell>
          <cell r="N7">
            <v>10736.818954908325</v>
          </cell>
          <cell r="O7">
            <v>11148.432199516514</v>
          </cell>
          <cell r="P7">
            <v>11273.158135194835</v>
          </cell>
          <cell r="Q7">
            <v>11299.300276223534</v>
          </cell>
          <cell r="R7">
            <v>11367.146388981666</v>
          </cell>
          <cell r="S7">
            <v>11463.9823090153</v>
          </cell>
          <cell r="T7">
            <v>11508.176402588853</v>
          </cell>
          <cell r="U7">
            <v>11664.846505618312</v>
          </cell>
          <cell r="V7">
            <v>11830.290379348235</v>
          </cell>
          <cell r="W7">
            <v>12286.663480474173</v>
          </cell>
          <cell r="X7">
            <v>12740.096016190397</v>
          </cell>
          <cell r="Y7">
            <v>13070.470359932842</v>
          </cell>
          <cell r="Z7">
            <v>13361.581594784486</v>
          </cell>
          <cell r="AA7">
            <v>13670.662908142322</v>
          </cell>
          <cell r="AB7">
            <v>13942.123312878703</v>
          </cell>
          <cell r="AC7">
            <v>14219.610633240787</v>
          </cell>
          <cell r="AD7">
            <v>14588.332295179956</v>
          </cell>
          <cell r="AE7">
            <v>14937.215702084472</v>
          </cell>
          <cell r="AF7">
            <v>15290.551609074466</v>
          </cell>
          <cell r="AG7">
            <v>15646.262370436236</v>
          </cell>
          <cell r="AH7">
            <v>15980.85554713509</v>
          </cell>
          <cell r="AI7">
            <v>16319.290256680781</v>
          </cell>
          <cell r="AJ7">
            <v>16690.589490128288</v>
          </cell>
          <cell r="AK7">
            <v>17051.067428607457</v>
          </cell>
          <cell r="AL7">
            <v>17420.926847134928</v>
          </cell>
          <cell r="AM7">
            <v>17795.609530343143</v>
          </cell>
          <cell r="AN7">
            <v>18184.065455778775</v>
          </cell>
          <cell r="AO7">
            <v>18580.239146924403</v>
          </cell>
          <cell r="AP7">
            <v>18998.669385031546</v>
          </cell>
          <cell r="AQ7">
            <v>19425.528039383385</v>
          </cell>
          <cell r="AR7">
            <v>19855.631512781882</v>
          </cell>
          <cell r="AS7">
            <v>20314.487329022588</v>
          </cell>
          <cell r="AT7">
            <v>20781.740672217988</v>
          </cell>
          <cell r="AU7">
            <v>21266.184046818587</v>
          </cell>
          <cell r="AV7">
            <v>21767.519957542521</v>
          </cell>
          <cell r="AW7">
            <v>22258.025090918771</v>
          </cell>
          <cell r="AX7">
            <v>22769.097053703255</v>
          </cell>
          <cell r="AY7">
            <v>23304.249579108106</v>
          </cell>
          <cell r="AZ7">
            <v>23853.942456282712</v>
          </cell>
          <cell r="BA7">
            <v>24434.791831489321</v>
          </cell>
          <cell r="BB7">
            <v>25029.895436150877</v>
          </cell>
          <cell r="BC7">
            <v>25648.835943352613</v>
          </cell>
          <cell r="BD7">
            <v>26283.805611134165</v>
          </cell>
          <cell r="BE7">
            <v>26942.722788678271</v>
          </cell>
          <cell r="BF7">
            <v>27627.003104453572</v>
          </cell>
          <cell r="BG7">
            <v>28325.160605642683</v>
          </cell>
          <cell r="BH7">
            <v>29037.537952081373</v>
          </cell>
          <cell r="BI7">
            <v>29780.770596257746</v>
          </cell>
          <cell r="BJ7">
            <v>30546.52237891611</v>
          </cell>
          <cell r="BK7">
            <v>31345.21526438315</v>
          </cell>
        </row>
        <row r="8">
          <cell r="B8" t="str">
            <v>_Sc0_7</v>
          </cell>
          <cell r="C8">
            <v>8054.2126321687883</v>
          </cell>
          <cell r="D8">
            <v>8263.8042859472625</v>
          </cell>
          <cell r="E8">
            <v>8473.9902834993845</v>
          </cell>
          <cell r="F8">
            <v>8644.0647070768282</v>
          </cell>
          <cell r="G8">
            <v>9010.1281738996895</v>
          </cell>
          <cell r="H8">
            <v>9222.0330324645747</v>
          </cell>
          <cell r="I8">
            <v>9617.310188150559</v>
          </cell>
          <cell r="J8">
            <v>9822.3010509045125</v>
          </cell>
          <cell r="K8">
            <v>10210.116650125907</v>
          </cell>
          <cell r="L8">
            <v>10373.533377698004</v>
          </cell>
          <cell r="M8">
            <v>10513.81677560091</v>
          </cell>
          <cell r="N8">
            <v>10736.805831832306</v>
          </cell>
          <cell r="O8">
            <v>11148.429599471972</v>
          </cell>
          <cell r="P8">
            <v>11273.147649483275</v>
          </cell>
          <cell r="Q8">
            <v>11299.259820432393</v>
          </cell>
          <cell r="R8">
            <v>11367.116525403711</v>
          </cell>
          <cell r="S8">
            <v>11463.975388427867</v>
          </cell>
          <cell r="T8">
            <v>11508.184558324137</v>
          </cell>
          <cell r="U8">
            <v>11664.81377886912</v>
          </cell>
          <cell r="V8">
            <v>11830.259171577938</v>
          </cell>
          <cell r="W8">
            <v>12286.673673751155</v>
          </cell>
          <cell r="X8">
            <v>12740.071046589404</v>
          </cell>
          <cell r="Y8">
            <v>13070.453416818133</v>
          </cell>
          <cell r="Z8">
            <v>13361.696378974579</v>
          </cell>
          <cell r="AA8">
            <v>13670.926845771433</v>
          </cell>
          <cell r="AB8">
            <v>13942.654103929286</v>
          </cell>
          <cell r="AC8">
            <v>14219.681460096783</v>
          </cell>
          <cell r="AD8">
            <v>14583.747596338244</v>
          </cell>
          <cell r="AE8">
            <v>14928.213640203205</v>
          </cell>
          <cell r="AF8">
            <v>15276.580137535453</v>
          </cell>
          <cell r="AG8">
            <v>15622.077599178603</v>
          </cell>
          <cell r="AH8">
            <v>15937.830946676393</v>
          </cell>
          <cell r="AI8">
            <v>16263.523835740027</v>
          </cell>
          <cell r="AJ8">
            <v>16615.030294847955</v>
          </cell>
          <cell r="AK8">
            <v>16955.511496343301</v>
          </cell>
          <cell r="AL8">
            <v>17304.51042950511</v>
          </cell>
          <cell r="AM8">
            <v>17657.896250658487</v>
          </cell>
          <cell r="AN8">
            <v>18017.675059482306</v>
          </cell>
          <cell r="AO8">
            <v>18391.370547424842</v>
          </cell>
          <cell r="AP8">
            <v>18772.457971990971</v>
          </cell>
          <cell r="AQ8">
            <v>19160.938900399451</v>
          </cell>
          <cell r="AR8">
            <v>19558.889310200539</v>
          </cell>
          <cell r="AS8">
            <v>19976.877583451995</v>
          </cell>
          <cell r="AT8">
            <v>20402.103750026625</v>
          </cell>
          <cell r="AU8">
            <v>20835.482389404198</v>
          </cell>
          <cell r="AV8">
            <v>21284.372567452025</v>
          </cell>
          <cell r="AW8">
            <v>21720.691294836797</v>
          </cell>
          <cell r="AX8">
            <v>22167.685197806641</v>
          </cell>
          <cell r="AY8">
            <v>22636.703255414919</v>
          </cell>
          <cell r="AZ8">
            <v>23126.343075763063</v>
          </cell>
          <cell r="BA8">
            <v>23628.189749315028</v>
          </cell>
          <cell r="BB8">
            <v>24141.573532689625</v>
          </cell>
          <cell r="BC8">
            <v>24676.217762888082</v>
          </cell>
          <cell r="BD8">
            <v>25223.952729337085</v>
          </cell>
          <cell r="BE8">
            <v>25792.800711406926</v>
          </cell>
          <cell r="BF8">
            <v>26365.849543571057</v>
          </cell>
          <cell r="BG8">
            <v>26958.649005289517</v>
          </cell>
          <cell r="BH8">
            <v>27562.499991022254</v>
          </cell>
          <cell r="BI8">
            <v>28193.510539693325</v>
          </cell>
          <cell r="BJ8">
            <v>28832.933599755997</v>
          </cell>
          <cell r="BK8">
            <v>29500.860754910951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row r="1">
          <cell r="A1">
            <v>0.38</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9 calcul"/>
      <sheetName val="Données DSS octobre 2020"/>
      <sheetName val="Données DB juin 2020"/>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sheetData sheetId="9"/>
      <sheetData sheetId="10"/>
      <sheetData sheetId="11">
        <row r="1">
          <cell r="A1">
            <v>0.38</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  "/>
      <sheetName val="Figure 2"/>
      <sheetName val="Figure 3a"/>
      <sheetName val="Figure 3b"/>
      <sheetName val="Figure 4"/>
      <sheetName val="Figure 5"/>
      <sheetName val="Figure 6a"/>
      <sheetName val="Figure 6b"/>
      <sheetName val="Figure 7"/>
      <sheetName val="Figure 8a"/>
      <sheetName val="Figure 8b"/>
      <sheetName val="Figure 9a"/>
      <sheetName val="Figure 9b"/>
      <sheetName val="Figure 10"/>
      <sheetName val="Figure 11"/>
      <sheetName val="Figure encadré 2"/>
      <sheetName val="Figure complémentaire"/>
    </sheetNames>
    <sheetDataSet>
      <sheetData sheetId="0"/>
      <sheetData sheetId="1"/>
      <sheetData sheetId="2">
        <row r="5">
          <cell r="A5" t="str">
            <v>Aucun diplôme</v>
          </cell>
        </row>
        <row r="6">
          <cell r="A6" t="str">
            <v>CEP</v>
          </cell>
        </row>
        <row r="7">
          <cell r="A7" t="str">
            <v>Brevet</v>
          </cell>
        </row>
        <row r="8">
          <cell r="A8" t="str">
            <v>CAP-BEP</v>
          </cell>
        </row>
        <row r="9">
          <cell r="A9" t="str">
            <v>Bac</v>
          </cell>
        </row>
        <row r="10">
          <cell r="A10" t="str">
            <v>Bac+3, BTS, DUT</v>
          </cell>
        </row>
        <row r="11">
          <cell r="A11" t="str">
            <v>Bac+5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EC_2024_situation_maritale"/>
    </sheetNames>
    <sheetDataSet>
      <sheetData sheetId="0">
        <row r="35">
          <cell r="E35">
            <v>87.230286066365494</v>
          </cell>
        </row>
        <row r="41">
          <cell r="I41">
            <v>14.484966986550701</v>
          </cell>
          <cell r="J41">
            <v>5.6465516082677301</v>
          </cell>
        </row>
        <row r="42">
          <cell r="I42">
            <v>27.8880490007639</v>
          </cell>
          <cell r="J42">
            <v>5.1102838018621801</v>
          </cell>
        </row>
        <row r="43">
          <cell r="I43">
            <v>27.056390512955598</v>
          </cell>
          <cell r="J43">
            <v>6.3769881288735002</v>
          </cell>
        </row>
        <row r="44">
          <cell r="I44">
            <v>22.4764295088967</v>
          </cell>
          <cell r="J44">
            <v>4.7196086498744103</v>
          </cell>
        </row>
        <row r="45">
          <cell r="I45">
            <v>34.944609810717097</v>
          </cell>
          <cell r="J45">
            <v>6.5004213733737304</v>
          </cell>
        </row>
        <row r="46">
          <cell r="I46">
            <v>26.366154592874999</v>
          </cell>
          <cell r="J46">
            <v>3.7234999602141299</v>
          </cell>
        </row>
        <row r="47">
          <cell r="I47">
            <v>35.512183213598</v>
          </cell>
          <cell r="J47">
            <v>6.0562609048147804</v>
          </cell>
        </row>
        <row r="48">
          <cell r="I48">
            <v>33.858331195168702</v>
          </cell>
          <cell r="J48">
            <v>6.4673395666542204</v>
          </cell>
        </row>
        <row r="49">
          <cell r="I49">
            <v>23.656788785745199</v>
          </cell>
          <cell r="J49">
            <v>5.9316529268829798</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7">
          <cell r="N117">
            <v>7.8247230089616773E-2</v>
          </cell>
        </row>
      </sheetData>
      <sheetData sheetId="16">
        <row r="117">
          <cell r="N117">
            <v>7.7707633842133667E-2</v>
          </cell>
        </row>
      </sheetData>
      <sheetData sheetId="17">
        <row r="117">
          <cell r="N117">
            <v>7.7206142778716805E-2</v>
          </cell>
        </row>
      </sheetData>
      <sheetData sheetId="18">
        <row r="117">
          <cell r="N117">
            <v>7.644492863998352E-2</v>
          </cell>
        </row>
      </sheetData>
      <sheetData sheetId="19">
        <row r="117">
          <cell r="N117">
            <v>7.5927394061062234E-2</v>
          </cell>
        </row>
      </sheetData>
      <sheetData sheetId="20">
        <row r="117">
          <cell r="N117">
            <v>7.5521173528969907E-2</v>
          </cell>
        </row>
      </sheetData>
      <sheetData sheetId="21">
        <row r="118">
          <cell r="N118">
            <v>7.5164832127821005E-2</v>
          </cell>
        </row>
      </sheetData>
      <sheetData sheetId="22">
        <row r="112">
          <cell r="N112">
            <v>7.5471335445699075E-2</v>
          </cell>
        </row>
      </sheetData>
      <sheetData sheetId="23">
        <row r="112">
          <cell r="N112">
            <v>7.5547488262417417E-2</v>
          </cell>
        </row>
      </sheetData>
      <sheetData sheetId="24">
        <row r="112">
          <cell r="N112">
            <v>7.5831682353288354E-2</v>
          </cell>
        </row>
      </sheetData>
      <sheetData sheetId="25">
        <row r="112">
          <cell r="N112">
            <v>7.5077119023043315E-2</v>
          </cell>
        </row>
      </sheetData>
      <sheetData sheetId="26">
        <row r="112">
          <cell r="N112">
            <v>7.5102149771374541E-2</v>
          </cell>
        </row>
      </sheetData>
      <sheetData sheetId="27">
        <row r="112">
          <cell r="N112">
            <v>7.4056168202489212E-2</v>
          </cell>
        </row>
      </sheetData>
      <sheetData sheetId="28">
        <row r="112">
          <cell r="N112">
            <v>7.2718919850115096E-2</v>
          </cell>
        </row>
      </sheetData>
      <sheetData sheetId="29">
        <row r="112">
          <cell r="N112">
            <v>7.0156703036291651E-2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CF-âge moyen-mères"/>
    </sheetNames>
    <sheetDataSet>
      <sheetData sheetId="0">
        <row r="5">
          <cell r="B5">
            <v>290</v>
          </cell>
        </row>
        <row r="6">
          <cell r="B6">
            <v>285</v>
          </cell>
        </row>
        <row r="7">
          <cell r="B7">
            <v>278</v>
          </cell>
        </row>
        <row r="8">
          <cell r="B8">
            <v>275</v>
          </cell>
        </row>
        <row r="9">
          <cell r="B9">
            <v>271</v>
          </cell>
        </row>
        <row r="10">
          <cell r="B10">
            <v>270</v>
          </cell>
        </row>
        <row r="11">
          <cell r="B11">
            <v>258</v>
          </cell>
        </row>
        <row r="12">
          <cell r="B12">
            <v>264</v>
          </cell>
        </row>
        <row r="13">
          <cell r="B13">
            <v>256</v>
          </cell>
        </row>
        <row r="14">
          <cell r="B14">
            <v>257</v>
          </cell>
        </row>
        <row r="15">
          <cell r="B15">
            <v>246</v>
          </cell>
        </row>
        <row r="16">
          <cell r="B16">
            <v>249</v>
          </cell>
        </row>
        <row r="17">
          <cell r="B17">
            <v>247</v>
          </cell>
        </row>
        <row r="18">
          <cell r="B18">
            <v>234</v>
          </cell>
        </row>
        <row r="19">
          <cell r="B19">
            <v>152</v>
          </cell>
        </row>
        <row r="20">
          <cell r="B20">
            <v>123</v>
          </cell>
        </row>
        <row r="21">
          <cell r="B21">
            <v>134</v>
          </cell>
        </row>
        <row r="22">
          <cell r="B22">
            <v>156</v>
          </cell>
        </row>
        <row r="23">
          <cell r="B23">
            <v>159</v>
          </cell>
        </row>
        <row r="24">
          <cell r="B24">
            <v>269</v>
          </cell>
        </row>
        <row r="25">
          <cell r="B25">
            <v>260</v>
          </cell>
        </row>
        <row r="26">
          <cell r="B26">
            <v>242</v>
          </cell>
        </row>
        <row r="27">
          <cell r="B27">
            <v>241</v>
          </cell>
        </row>
        <row r="28">
          <cell r="B28">
            <v>236</v>
          </cell>
        </row>
        <row r="29">
          <cell r="B29">
            <v>239</v>
          </cell>
        </row>
        <row r="30">
          <cell r="B30">
            <v>237</v>
          </cell>
        </row>
        <row r="31">
          <cell r="B31">
            <v>229</v>
          </cell>
        </row>
        <row r="32">
          <cell r="B32">
            <v>231</v>
          </cell>
        </row>
        <row r="33">
          <cell r="B33">
            <v>224</v>
          </cell>
        </row>
        <row r="34">
          <cell r="B34">
            <v>230</v>
          </cell>
        </row>
        <row r="35">
          <cell r="B35">
            <v>225</v>
          </cell>
        </row>
        <row r="36">
          <cell r="B36">
            <v>223</v>
          </cell>
        </row>
        <row r="37">
          <cell r="B37">
            <v>211</v>
          </cell>
        </row>
        <row r="38">
          <cell r="B38">
            <v>214</v>
          </cell>
        </row>
        <row r="39">
          <cell r="B39">
            <v>207</v>
          </cell>
        </row>
        <row r="40">
          <cell r="B40">
            <v>209</v>
          </cell>
        </row>
        <row r="41">
          <cell r="B41">
            <v>210</v>
          </cell>
        </row>
        <row r="42">
          <cell r="B42">
            <v>213</v>
          </cell>
        </row>
        <row r="43">
          <cell r="B43">
            <v>217</v>
          </cell>
        </row>
        <row r="44">
          <cell r="B44">
            <v>200</v>
          </cell>
        </row>
        <row r="45">
          <cell r="B45">
            <v>185</v>
          </cell>
        </row>
        <row r="46">
          <cell r="B46">
            <v>204</v>
          </cell>
        </row>
        <row r="47">
          <cell r="B47">
            <v>219</v>
          </cell>
        </row>
        <row r="48">
          <cell r="B48">
            <v>225</v>
          </cell>
        </row>
        <row r="49">
          <cell r="B49">
            <v>231</v>
          </cell>
        </row>
        <row r="50">
          <cell r="B50">
            <v>300</v>
          </cell>
        </row>
        <row r="51">
          <cell r="B51">
            <v>304</v>
          </cell>
        </row>
        <row r="52">
          <cell r="B52">
            <v>302</v>
          </cell>
        </row>
        <row r="53">
          <cell r="B53">
            <v>300</v>
          </cell>
        </row>
        <row r="54">
          <cell r="B54">
            <v>295</v>
          </cell>
        </row>
        <row r="55">
          <cell r="B55">
            <v>281</v>
          </cell>
        </row>
        <row r="56">
          <cell r="B56">
            <v>278</v>
          </cell>
        </row>
        <row r="57">
          <cell r="B57">
            <v>270</v>
          </cell>
        </row>
        <row r="58">
          <cell r="B58">
            <v>271</v>
          </cell>
        </row>
        <row r="59">
          <cell r="B59">
            <v>268</v>
          </cell>
        </row>
        <row r="60">
          <cell r="B60">
            <v>267</v>
          </cell>
        </row>
        <row r="61">
          <cell r="B61">
            <v>269</v>
          </cell>
        </row>
        <row r="62">
          <cell r="B62">
            <v>268</v>
          </cell>
        </row>
        <row r="63">
          <cell r="B63">
            <v>275</v>
          </cell>
        </row>
        <row r="64">
          <cell r="B64">
            <v>274</v>
          </cell>
        </row>
        <row r="65">
          <cell r="B65">
            <v>282</v>
          </cell>
        </row>
        <row r="66">
          <cell r="B66">
            <v>280</v>
          </cell>
        </row>
        <row r="67">
          <cell r="B67">
            <v>290</v>
          </cell>
        </row>
        <row r="68">
          <cell r="B68">
            <v>291</v>
          </cell>
        </row>
        <row r="69">
          <cell r="B69">
            <v>285</v>
          </cell>
        </row>
        <row r="70">
          <cell r="B70">
            <v>280</v>
          </cell>
        </row>
        <row r="71">
          <cell r="B71">
            <v>267</v>
          </cell>
        </row>
        <row r="72">
          <cell r="B72">
            <v>259</v>
          </cell>
        </row>
        <row r="73">
          <cell r="B73">
            <v>253</v>
          </cell>
        </row>
        <row r="74">
          <cell r="B74">
            <v>248</v>
          </cell>
        </row>
        <row r="75">
          <cell r="B75">
            <v>250</v>
          </cell>
        </row>
        <row r="76">
          <cell r="B76">
            <v>242</v>
          </cell>
        </row>
        <row r="77">
          <cell r="B77">
            <v>231</v>
          </cell>
        </row>
        <row r="78">
          <cell r="B78">
            <v>211</v>
          </cell>
        </row>
        <row r="79">
          <cell r="B79">
            <v>193</v>
          </cell>
        </row>
        <row r="80">
          <cell r="B80">
            <v>183</v>
          </cell>
        </row>
        <row r="81">
          <cell r="B81">
            <v>186</v>
          </cell>
        </row>
        <row r="82">
          <cell r="B82">
            <v>182</v>
          </cell>
        </row>
        <row r="83">
          <cell r="B83">
            <v>186</v>
          </cell>
        </row>
        <row r="84">
          <cell r="B84">
            <v>195</v>
          </cell>
        </row>
        <row r="85">
          <cell r="B85">
            <v>195</v>
          </cell>
        </row>
        <row r="86">
          <cell r="B86">
            <v>191</v>
          </cell>
        </row>
        <row r="87">
          <cell r="B87">
            <v>178</v>
          </cell>
        </row>
        <row r="88">
          <cell r="B88">
            <v>180</v>
          </cell>
        </row>
        <row r="89">
          <cell r="B89">
            <v>181</v>
          </cell>
        </row>
        <row r="90">
          <cell r="B90">
            <v>183</v>
          </cell>
        </row>
        <row r="91">
          <cell r="B91">
            <v>180</v>
          </cell>
        </row>
        <row r="92">
          <cell r="B92">
            <v>181</v>
          </cell>
        </row>
        <row r="93">
          <cell r="B93">
            <v>179</v>
          </cell>
        </row>
        <row r="94">
          <cell r="B94">
            <v>178</v>
          </cell>
        </row>
        <row r="95">
          <cell r="B95">
            <v>177</v>
          </cell>
        </row>
        <row r="96">
          <cell r="B96">
            <v>173</v>
          </cell>
        </row>
        <row r="97">
          <cell r="B97">
            <v>166</v>
          </cell>
        </row>
        <row r="98">
          <cell r="B98">
            <v>166</v>
          </cell>
          <cell r="D98">
            <v>168</v>
          </cell>
        </row>
        <row r="99">
          <cell r="B99">
            <v>171</v>
          </cell>
        </row>
        <row r="100">
          <cell r="B100">
            <v>173</v>
          </cell>
        </row>
        <row r="101">
          <cell r="B101">
            <v>173</v>
          </cell>
        </row>
        <row r="102">
          <cell r="B102">
            <v>176</v>
          </cell>
        </row>
        <row r="103">
          <cell r="B103">
            <v>179</v>
          </cell>
        </row>
        <row r="104">
          <cell r="B104">
            <v>187</v>
          </cell>
        </row>
        <row r="105">
          <cell r="B105">
            <v>188</v>
          </cell>
        </row>
        <row r="106">
          <cell r="B106">
            <v>186</v>
          </cell>
        </row>
        <row r="107">
          <cell r="B107">
            <v>187</v>
          </cell>
        </row>
        <row r="108">
          <cell r="B108">
            <v>190</v>
          </cell>
        </row>
        <row r="109">
          <cell r="B109">
            <v>192</v>
          </cell>
        </row>
        <row r="110">
          <cell r="B110">
            <v>198</v>
          </cell>
        </row>
        <row r="111">
          <cell r="B111">
            <v>196</v>
          </cell>
        </row>
        <row r="112">
          <cell r="B112">
            <v>199</v>
          </cell>
        </row>
        <row r="113">
          <cell r="B113">
            <v>199</v>
          </cell>
        </row>
        <row r="114">
          <cell r="B114">
            <v>202</v>
          </cell>
        </row>
        <row r="115">
          <cell r="B115">
            <v>200</v>
          </cell>
        </row>
        <row r="116">
          <cell r="B116">
            <v>199</v>
          </cell>
        </row>
        <row r="117">
          <cell r="B117">
            <v>197</v>
          </cell>
        </row>
        <row r="118">
          <cell r="B118">
            <v>197</v>
          </cell>
        </row>
        <row r="119">
          <cell r="B119">
            <v>193</v>
          </cell>
        </row>
        <row r="120">
          <cell r="B120">
            <v>189</v>
          </cell>
        </row>
        <row r="121">
          <cell r="B121">
            <v>186</v>
          </cell>
        </row>
        <row r="122">
          <cell r="B122">
            <v>184</v>
          </cell>
        </row>
        <row r="123">
          <cell r="B123">
            <v>183</v>
          </cell>
        </row>
        <row r="124">
          <cell r="B124">
            <v>178</v>
          </cell>
        </row>
        <row r="125">
          <cell r="B125">
            <v>179</v>
          </cell>
        </row>
        <row r="126">
          <cell r="B126">
            <v>174</v>
          </cell>
        </row>
        <row r="127">
          <cell r="B127">
            <v>162</v>
          </cell>
        </row>
        <row r="128">
          <cell r="B128">
            <v>159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Figure 1"/>
      <sheetName val="Figure 2a"/>
      <sheetName val="Figure 2b"/>
      <sheetName val="Figure 3"/>
      <sheetName val="Figure 4a"/>
      <sheetName val="Figure 4b"/>
      <sheetName val="Figure 5a"/>
      <sheetName val="Figure 5b"/>
      <sheetName val="Figure 6a"/>
      <sheetName val="Figure 6b"/>
      <sheetName val="Figure 7"/>
      <sheetName val="Tableau complémentaire 1"/>
      <sheetName val="Tableau complémentaire 2"/>
      <sheetName val="Tableau complémentaire 3"/>
      <sheetName val="Tableau complémentaire 4"/>
      <sheetName val="Tableau complémentaire 5"/>
    </sheetNames>
    <sheetDataSet>
      <sheetData sheetId="0"/>
      <sheetData sheetId="1"/>
      <sheetData sheetId="2"/>
      <sheetData sheetId="3"/>
      <sheetData sheetId="4">
        <row r="5">
          <cell r="E5">
            <v>173</v>
          </cell>
        </row>
        <row r="6">
          <cell r="E6">
            <v>175</v>
          </cell>
        </row>
        <row r="7">
          <cell r="E7">
            <v>174.5</v>
          </cell>
        </row>
        <row r="8">
          <cell r="E8">
            <v>177.9</v>
          </cell>
        </row>
        <row r="9">
          <cell r="E9">
            <v>180.8</v>
          </cell>
        </row>
        <row r="10">
          <cell r="E10">
            <v>189.3</v>
          </cell>
        </row>
        <row r="11">
          <cell r="E11">
            <v>189.5</v>
          </cell>
        </row>
        <row r="12">
          <cell r="E12">
            <v>188.1</v>
          </cell>
        </row>
        <row r="13">
          <cell r="E13">
            <v>189.1</v>
          </cell>
        </row>
        <row r="14">
          <cell r="E14">
            <v>191.5</v>
          </cell>
        </row>
        <row r="15">
          <cell r="E15">
            <v>193.8</v>
          </cell>
        </row>
        <row r="16">
          <cell r="E16">
            <v>199.7</v>
          </cell>
        </row>
        <row r="17">
          <cell r="E17">
            <v>197.7</v>
          </cell>
        </row>
        <row r="18">
          <cell r="E18">
            <v>200.7</v>
          </cell>
        </row>
        <row r="19">
          <cell r="E19">
            <v>200.4</v>
          </cell>
        </row>
        <row r="20">
          <cell r="E20">
            <v>202.9</v>
          </cell>
        </row>
        <row r="21">
          <cell r="E21">
            <v>201</v>
          </cell>
        </row>
        <row r="22">
          <cell r="E22">
            <v>200.8</v>
          </cell>
        </row>
        <row r="23">
          <cell r="E23">
            <v>198.8</v>
          </cell>
        </row>
        <row r="24">
          <cell r="E24">
            <v>199.9</v>
          </cell>
        </row>
        <row r="25">
          <cell r="E25">
            <v>195.5</v>
          </cell>
        </row>
        <row r="26">
          <cell r="E26">
            <v>192.4</v>
          </cell>
        </row>
        <row r="27">
          <cell r="E27">
            <v>189.3</v>
          </cell>
        </row>
        <row r="28">
          <cell r="E28">
            <v>187</v>
          </cell>
        </row>
        <row r="29">
          <cell r="E29">
            <v>186.3</v>
          </cell>
        </row>
        <row r="30">
          <cell r="E30">
            <v>181.7</v>
          </cell>
        </row>
        <row r="31">
          <cell r="E31">
            <v>182.5</v>
          </cell>
        </row>
        <row r="32">
          <cell r="E32">
            <v>178</v>
          </cell>
        </row>
        <row r="33">
          <cell r="E33">
            <v>165.9</v>
          </cell>
        </row>
        <row r="34">
          <cell r="E34">
            <v>162</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de_Emploi"/>
      <sheetName val="Calculs_RDB_2022"/>
      <sheetName val="NV_loyers_imputés"/>
      <sheetName val="Nvvie_catégories"/>
      <sheetName val="UC_1996_2022"/>
      <sheetName val="Décompo_RdB_2002_2022"/>
    </sheetNames>
    <sheetDataSet>
      <sheetData sheetId="0"/>
      <sheetData sheetId="1">
        <row r="12">
          <cell r="C12">
            <v>2754.9753423200304</v>
          </cell>
        </row>
        <row r="14">
          <cell r="D14">
            <v>4071.0828748977492</v>
          </cell>
          <cell r="E14">
            <v>3520.1365026604958</v>
          </cell>
        </row>
      </sheetData>
      <sheetData sheetId="2"/>
      <sheetData sheetId="3"/>
      <sheetData sheetId="4"/>
      <sheetData sheetId="5"/>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DE_EMPLOI"/>
      <sheetName val="Niv_vie"/>
      <sheetName val="Évolutions"/>
      <sheetName val="Ruptures_séries"/>
      <sheetName val="ERFS_COR"/>
    </sheetNames>
    <sheetDataSet>
      <sheetData sheetId="0"/>
      <sheetData sheetId="1">
        <row r="3">
          <cell r="AF3">
            <v>2337.5</v>
          </cell>
        </row>
        <row r="4">
          <cell r="AF4">
            <v>2560</v>
          </cell>
        </row>
        <row r="5">
          <cell r="AF5">
            <v>2268.3333333333335</v>
          </cell>
        </row>
        <row r="25">
          <cell r="AF25">
            <v>2580.2861674116575</v>
          </cell>
        </row>
        <row r="26">
          <cell r="AF26">
            <v>2704.88497183662</v>
          </cell>
        </row>
        <row r="27">
          <cell r="AF27">
            <v>2761.816093167713</v>
          </cell>
        </row>
      </sheetData>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tifs de 18 ans ou plus"/>
      <sheetName val="Actifs de 18 à 49 ans"/>
      <sheetName val="Actifs de 50 ans ou plus"/>
    </sheetNames>
    <sheetDataSet>
      <sheetData sheetId="0">
        <row r="5">
          <cell r="C5">
            <v>28540</v>
          </cell>
        </row>
        <row r="11">
          <cell r="C11">
            <v>28950</v>
          </cell>
          <cell r="D11">
            <v>14</v>
          </cell>
        </row>
        <row r="16">
          <cell r="C16">
            <v>25050</v>
          </cell>
          <cell r="D16">
            <v>17</v>
          </cell>
        </row>
        <row r="17">
          <cell r="C17">
            <v>22920</v>
          </cell>
          <cell r="D17">
            <v>23</v>
          </cell>
        </row>
        <row r="18">
          <cell r="C18">
            <v>20230</v>
          </cell>
          <cell r="D18">
            <v>32.299999999999997</v>
          </cell>
        </row>
        <row r="19">
          <cell r="C19">
            <v>17250</v>
          </cell>
          <cell r="D19">
            <v>38.799999999999997</v>
          </cell>
        </row>
        <row r="21">
          <cell r="C21">
            <v>40260</v>
          </cell>
          <cell r="D21">
            <v>5.0999999999999996</v>
          </cell>
        </row>
        <row r="22">
          <cell r="C22">
            <v>35000</v>
          </cell>
          <cell r="D22">
            <v>5.5</v>
          </cell>
        </row>
        <row r="23">
          <cell r="C23">
            <v>31920</v>
          </cell>
          <cell r="D23">
            <v>7.2</v>
          </cell>
        </row>
        <row r="24">
          <cell r="C24">
            <v>27970</v>
          </cell>
          <cell r="D24">
            <v>13.9</v>
          </cell>
        </row>
        <row r="25">
          <cell r="C25">
            <v>21920</v>
          </cell>
          <cell r="D25">
            <v>30.2</v>
          </cell>
        </row>
        <row r="28">
          <cell r="C28">
            <v>32320</v>
          </cell>
          <cell r="D28">
            <v>10.4</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t_config_tous"/>
      <sheetName val="pat_config_actif"/>
      <sheetName val="pat_config_retraite"/>
      <sheetName val="pat_config_retraite_et_actif"/>
      <sheetName val="pat_enfant_tous"/>
      <sheetName val="pat_enfant_actif"/>
      <sheetName val="pat_enfant_retraite"/>
      <sheetName val="pat_enfant_retraite_et_actif"/>
      <sheetName val="pat_seul_tous"/>
      <sheetName val="pat_seul_actif"/>
      <sheetName val="pat_seul_retraite"/>
      <sheetName val="pat_seul_retraite_et_actif"/>
      <sheetName val="nb_enfant_moy_tous"/>
      <sheetName val="nb_enfant_moy_actif"/>
      <sheetName val="nb_enfant_moy_retraite"/>
      <sheetName val="nb_enfant_moy_retraite_et_actif"/>
      <sheetName val="nb_enfant_moy_plus50"/>
      <sheetName val="nb_enfant_moy_moins50"/>
    </sheetNames>
    <sheetDataSet>
      <sheetData sheetId="0"/>
      <sheetData sheetId="1"/>
      <sheetData sheetId="2">
        <row r="2">
          <cell r="C2">
            <v>3.7</v>
          </cell>
          <cell r="D2">
            <v>440200</v>
          </cell>
        </row>
        <row r="3">
          <cell r="C3">
            <v>10.199999999999999</v>
          </cell>
          <cell r="D3">
            <v>234000</v>
          </cell>
        </row>
        <row r="4">
          <cell r="C4">
            <v>7.1</v>
          </cell>
          <cell r="D4">
            <v>474800</v>
          </cell>
        </row>
        <row r="5">
          <cell r="C5">
            <v>11.7</v>
          </cell>
          <cell r="D5">
            <v>241300</v>
          </cell>
        </row>
        <row r="6">
          <cell r="C6">
            <v>19.3</v>
          </cell>
          <cell r="D6">
            <v>469300</v>
          </cell>
        </row>
        <row r="7">
          <cell r="C7">
            <v>17.600000000000001</v>
          </cell>
          <cell r="D7">
            <v>247300</v>
          </cell>
        </row>
        <row r="8">
          <cell r="C8">
            <v>9.6999999999999993</v>
          </cell>
          <cell r="D8">
            <v>482400</v>
          </cell>
        </row>
        <row r="9">
          <cell r="C9">
            <v>8.8000000000000007</v>
          </cell>
          <cell r="D9">
            <v>222200</v>
          </cell>
        </row>
        <row r="10">
          <cell r="C10">
            <v>6.2</v>
          </cell>
          <cell r="D10">
            <v>411500</v>
          </cell>
        </row>
        <row r="11">
          <cell r="C11">
            <v>5.7</v>
          </cell>
          <cell r="D11">
            <v>157800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_07_CD"/>
      <sheetName val="RE_08"/>
      <sheetName val="RE_18"/>
      <sheetName val="RE_18 (2021)"/>
    </sheetNames>
    <sheetDataSet>
      <sheetData sheetId="0">
        <row r="6">
          <cell r="C6" t="str">
            <v>RE07_CD. Pensez-vous que le fait d’avoir élevé des enfants doit conduire à des avantages au moment de la retraite ?</v>
          </cell>
        </row>
        <row r="9">
          <cell r="C9" t="str">
            <v>S/T Oui</v>
          </cell>
          <cell r="D9" t="str">
            <v xml:space="preserve">      Oui, pour les deux parents</v>
          </cell>
          <cell r="E9" t="str">
            <v xml:space="preserve">      Oui, mais seulement pour les mères</v>
          </cell>
          <cell r="F9" t="str">
            <v xml:space="preserve">      Oui, mais seulement pour les mères et pères qui ont interrompu ou réduit leur activité professionnelle pour élever leur(s) enfant(s)</v>
          </cell>
          <cell r="G9" t="str">
            <v xml:space="preserve">      Non</v>
          </cell>
          <cell r="H9" t="str">
            <v>(NSP)</v>
          </cell>
        </row>
        <row r="10">
          <cell r="B10" t="str">
            <v>Total Echantillon</v>
          </cell>
          <cell r="C10">
            <v>90.934571115160495</v>
          </cell>
          <cell r="D10">
            <v>39.975007562842578</v>
          </cell>
          <cell r="E10">
            <v>26.151333703587277</v>
          </cell>
          <cell r="F10">
            <v>24.80822984873053</v>
          </cell>
          <cell r="G10">
            <v>8.2491112824708566</v>
          </cell>
          <cell r="H10">
            <v>0.8163176023690738</v>
          </cell>
        </row>
        <row r="11">
          <cell r="B11" t="str">
            <v>Sexe</v>
          </cell>
          <cell r="E11">
            <v>0.28758406602554876</v>
          </cell>
          <cell r="F11">
            <v>0.27281406339194286</v>
          </cell>
        </row>
        <row r="12">
          <cell r="B12" t="str">
            <v>Hommes</v>
          </cell>
          <cell r="C12">
            <v>89.485979552790738</v>
          </cell>
          <cell r="D12">
            <v>42.749036967845406</v>
          </cell>
          <cell r="E12">
            <v>21.942889823452589</v>
          </cell>
          <cell r="F12">
            <v>24.794052761492662</v>
          </cell>
          <cell r="G12">
            <v>9.7006500122387909</v>
          </cell>
          <cell r="H12">
            <v>0.81337043496999029</v>
          </cell>
        </row>
        <row r="13">
          <cell r="B13" t="str">
            <v>Femmes</v>
          </cell>
          <cell r="C13">
            <v>92.254376272220526</v>
          </cell>
          <cell r="D13">
            <v>37.447602040356145</v>
          </cell>
          <cell r="E13">
            <v>29.985627703695084</v>
          </cell>
          <cell r="F13">
            <v>24.821146528169059</v>
          </cell>
          <cell r="G13">
            <v>6.9266209746529546</v>
          </cell>
          <cell r="H13">
            <v>0.81900275312727766</v>
          </cell>
        </row>
      </sheetData>
      <sheetData sheetId="1">
        <row r="8">
          <cell r="C8" t="str">
            <v>RE08. Pensez-vous que certains des avantages liés au fait d’avoir élevé des enfants doivent être réservés aux parents de famille nombreuse (au moins 3 enfants)?</v>
          </cell>
        </row>
        <row r="9">
          <cell r="C9" t="str">
            <v>Base redressée</v>
          </cell>
          <cell r="D9" t="str">
            <v>Oui</v>
          </cell>
          <cell r="E9" t="str">
            <v>Oui</v>
          </cell>
          <cell r="F9" t="str">
            <v xml:space="preserve">      Oui, tout à fait</v>
          </cell>
          <cell r="G9" t="str">
            <v xml:space="preserve">      Oui, tout à fait</v>
          </cell>
          <cell r="H9" t="str">
            <v>Oui, plutôt</v>
          </cell>
          <cell r="I9" t="str">
            <v>Oui, plutôt</v>
          </cell>
          <cell r="J9" t="str">
            <v>Non</v>
          </cell>
          <cell r="K9" t="str">
            <v>Non</v>
          </cell>
          <cell r="L9" t="str">
            <v xml:space="preserve">      Non, plutôt pas</v>
          </cell>
          <cell r="M9" t="str">
            <v xml:space="preserve">      Non, plutôt pas</v>
          </cell>
          <cell r="N9" t="str">
            <v xml:space="preserve">      Non, pas du tout</v>
          </cell>
          <cell r="O9" t="str">
            <v xml:space="preserve">      Non, pas du tout</v>
          </cell>
          <cell r="P9" t="str">
            <v>(NSP)</v>
          </cell>
          <cell r="Q9" t="str">
            <v>(NSP)</v>
          </cell>
        </row>
        <row r="10">
          <cell r="B10" t="str">
            <v>Total Echantillon</v>
          </cell>
          <cell r="C10">
            <v>3571.8868442677845</v>
          </cell>
          <cell r="D10">
            <v>1161.5992709208485</v>
          </cell>
          <cell r="E10">
            <v>32.520606658774753</v>
          </cell>
          <cell r="F10">
            <v>309.26688925144691</v>
          </cell>
          <cell r="G10">
            <v>8.6583618892564544</v>
          </cell>
          <cell r="H10">
            <v>852.33238166940077</v>
          </cell>
          <cell r="I10">
            <v>23.862244769518277</v>
          </cell>
          <cell r="J10">
            <v>2356.9168683269686</v>
          </cell>
          <cell r="K10">
            <v>65.985205329485254</v>
          </cell>
          <cell r="L10">
            <v>960.49125467980957</v>
          </cell>
          <cell r="M10">
            <v>26.890304664080269</v>
          </cell>
          <cell r="N10">
            <v>1396.4256136471647</v>
          </cell>
          <cell r="O10">
            <v>39.094900665405142</v>
          </cell>
          <cell r="P10">
            <v>53.37070501996984</v>
          </cell>
          <cell r="Q10">
            <v>1.4941880117400672</v>
          </cell>
        </row>
        <row r="73">
          <cell r="B73" t="str">
            <v>Nombre d’enfants à charge au foyer</v>
          </cell>
        </row>
        <row r="74">
          <cell r="B74" t="str">
            <v>Aucun enfant</v>
          </cell>
          <cell r="C74">
            <v>2521.2444098271935</v>
          </cell>
          <cell r="D74">
            <v>806.10874595525991</v>
          </cell>
          <cell r="E74">
            <v>31.972653774193621</v>
          </cell>
          <cell r="F74">
            <v>218.50009554876172</v>
          </cell>
          <cell r="G74">
            <v>8.6663591477724982</v>
          </cell>
          <cell r="H74">
            <v>587.60865040649742</v>
          </cell>
          <cell r="I74">
            <v>23.306294626421092</v>
          </cell>
          <cell r="J74">
            <v>1675.7917879688516</v>
          </cell>
          <cell r="K74">
            <v>66.466851902061748</v>
          </cell>
          <cell r="L74">
            <v>675.98702352792282</v>
          </cell>
          <cell r="M74">
            <v>26.811641937334237</v>
          </cell>
          <cell r="N74">
            <v>999.80476444093074</v>
          </cell>
          <cell r="O74">
            <v>39.655209964727597</v>
          </cell>
          <cell r="P74">
            <v>39.343875903081553</v>
          </cell>
          <cell r="Q74">
            <v>1.5604943237446063</v>
          </cell>
        </row>
        <row r="75">
          <cell r="B75" t="str">
            <v>1 enfant</v>
          </cell>
          <cell r="C75">
            <v>509.92131004611025</v>
          </cell>
          <cell r="D75">
            <v>161.40391351805806</v>
          </cell>
          <cell r="E75">
            <v>31.652710004110812</v>
          </cell>
          <cell r="F75">
            <v>42.470205930437793</v>
          </cell>
          <cell r="G75">
            <v>8.3287764393681396</v>
          </cell>
          <cell r="H75">
            <v>118.93370758762038</v>
          </cell>
          <cell r="I75">
            <v>23.323933564742696</v>
          </cell>
          <cell r="J75">
            <v>341.48229088526705</v>
          </cell>
          <cell r="K75">
            <v>66.9676446458745</v>
          </cell>
          <cell r="L75">
            <v>135.41048092054697</v>
          </cell>
          <cell r="M75">
            <v>26.555171994734312</v>
          </cell>
          <cell r="N75">
            <v>206.07180996472002</v>
          </cell>
          <cell r="O75">
            <v>40.412472651140178</v>
          </cell>
          <cell r="P75">
            <v>7.0351056427844982</v>
          </cell>
          <cell r="Q75">
            <v>1.3796453500145622</v>
          </cell>
        </row>
        <row r="76">
          <cell r="B76" t="str">
            <v>2 enfants</v>
          </cell>
          <cell r="C76">
            <v>392.46039627910591</v>
          </cell>
          <cell r="D76">
            <v>120.37070504466014</v>
          </cell>
          <cell r="E76">
            <v>30.6707902723148</v>
          </cell>
          <cell r="F76">
            <v>28.954881989452481</v>
          </cell>
          <cell r="G76">
            <v>7.3777844246125284</v>
          </cell>
          <cell r="H76">
            <v>91.415823055207682</v>
          </cell>
          <cell r="I76">
            <v>23.293005847702279</v>
          </cell>
          <cell r="J76">
            <v>269.08249884009996</v>
          </cell>
          <cell r="K76">
            <v>68.562968745701582</v>
          </cell>
          <cell r="L76">
            <v>117.68897063606813</v>
          </cell>
          <cell r="M76">
            <v>29.987476889864656</v>
          </cell>
          <cell r="N76">
            <v>151.3935282040319</v>
          </cell>
          <cell r="O76">
            <v>38.575491855836944</v>
          </cell>
          <cell r="P76">
            <v>3.0071923943461476</v>
          </cell>
          <cell r="Q76">
            <v>0.7662409819837015</v>
          </cell>
        </row>
        <row r="77">
          <cell r="B77" t="str">
            <v>3 enfants et plus</v>
          </cell>
          <cell r="C77">
            <v>148.26072811537998</v>
          </cell>
          <cell r="D77">
            <v>73.715906402869237</v>
          </cell>
          <cell r="E77">
            <v>49.720453514501692</v>
          </cell>
          <cell r="F77">
            <v>19.341705782794772</v>
          </cell>
          <cell r="G77">
            <v>13.045737754466311</v>
          </cell>
          <cell r="H77">
            <v>54.374200620074483</v>
          </cell>
          <cell r="I77">
            <v>36.67471576003539</v>
          </cell>
          <cell r="J77">
            <v>70.560290632753137</v>
          </cell>
          <cell r="K77">
            <v>47.592030289937242</v>
          </cell>
          <cell r="L77">
            <v>31.404779595269765</v>
          </cell>
          <cell r="M77">
            <v>21.182129613467048</v>
          </cell>
          <cell r="N77">
            <v>39.155511037483336</v>
          </cell>
          <cell r="O77">
            <v>26.409900676470173</v>
          </cell>
          <cell r="P77">
            <v>3.9845310797576454</v>
          </cell>
          <cell r="Q77">
            <v>2.6875161955610993</v>
          </cell>
        </row>
        <row r="78">
          <cell r="B78" t="str">
            <v>2 enfants et moins</v>
          </cell>
          <cell r="C78">
            <v>3423.6261161524098</v>
          </cell>
          <cell r="D78">
            <v>1087.8833645179782</v>
          </cell>
          <cell r="E78">
            <v>31.775764280609572</v>
          </cell>
          <cell r="F78">
            <v>289.92518346865199</v>
          </cell>
          <cell r="G78">
            <v>8.4683658095960546</v>
          </cell>
          <cell r="H78">
            <v>797.9581810493255</v>
          </cell>
          <cell r="I78">
            <v>23.307398471013496</v>
          </cell>
          <cell r="J78">
            <v>2286.3565776942187</v>
          </cell>
          <cell r="K78">
            <v>66.7817249934904</v>
          </cell>
          <cell r="L78">
            <v>929.08647508453794</v>
          </cell>
          <cell r="M78">
            <v>27.13749818361234</v>
          </cell>
          <cell r="N78">
            <v>1357.2701026096825</v>
          </cell>
          <cell r="O78">
            <v>39.644226809878113</v>
          </cell>
          <cell r="P78">
            <v>49.386173940212203</v>
          </cell>
          <cell r="Q78">
            <v>1.442510725900003</v>
          </cell>
        </row>
      </sheetData>
      <sheetData sheetId="2">
        <row r="8">
          <cell r="C8" t="str">
            <v>RE18. Lors du décès d’une personne, son conjoint peut bénéficier d’une pension de réversion, c’est-à-dire d’une partie de la pension du conjoint décédé. Selon vous, l’objectif principal de cette pension devrait être d’apporter une aide :</v>
          </cell>
        </row>
        <row r="9">
          <cell r="C9" t="str">
            <v>Base redressée</v>
          </cell>
          <cell r="D9" t="str">
            <v>Aux veufs et veuves qui ont des ressources faibles ou moyennes</v>
          </cell>
          <cell r="E9" t="str">
            <v>Aux veufs et veuves qui ont des ressources faibles ou moyennes</v>
          </cell>
          <cell r="F9" t="str">
            <v>À tous les veufs et veuves</v>
          </cell>
          <cell r="G9" t="str">
            <v>À tous les veufs et veuves</v>
          </cell>
          <cell r="H9" t="str">
            <v>(NSP)</v>
          </cell>
          <cell r="I9" t="str">
            <v>(NSP)</v>
          </cell>
        </row>
        <row r="10">
          <cell r="B10" t="str">
            <v>Total Echantillon</v>
          </cell>
          <cell r="C10">
            <v>4001.9999999999995</v>
          </cell>
          <cell r="D10">
            <v>1100.9614916507037</v>
          </cell>
          <cell r="E10">
            <v>27.510282150192499</v>
          </cell>
          <cell r="F10">
            <v>2853.3049141177635</v>
          </cell>
          <cell r="G10">
            <v>71.296974365761216</v>
          </cell>
          <cell r="H10">
            <v>47.73359423153569</v>
          </cell>
          <cell r="I10">
            <v>1.1927434840463693</v>
          </cell>
        </row>
        <row r="88">
          <cell r="B88" t="str">
            <v>Niveau de vie</v>
          </cell>
        </row>
        <row r="89">
          <cell r="B89" t="str">
            <v>Moins de 900 euros</v>
          </cell>
          <cell r="C89">
            <v>238.94499589393189</v>
          </cell>
          <cell r="D89">
            <v>77.07306634062715</v>
          </cell>
          <cell r="E89">
            <v>32.255568296077655</v>
          </cell>
          <cell r="F89">
            <v>154.76814022346801</v>
          </cell>
          <cell r="G89">
            <v>64.771450703311601</v>
          </cell>
          <cell r="H89">
            <v>7.1037893298366939</v>
          </cell>
          <cell r="I89">
            <v>2.9729810006107344</v>
          </cell>
        </row>
        <row r="90">
          <cell r="B90" t="str">
            <v>De 900 à 1399 euros</v>
          </cell>
          <cell r="C90">
            <v>720.12280785506312</v>
          </cell>
          <cell r="D90">
            <v>222.89512941254057</v>
          </cell>
          <cell r="E90">
            <v>30.95237742524078</v>
          </cell>
          <cell r="F90">
            <v>496.3839125011952</v>
          </cell>
          <cell r="G90">
            <v>68.930452845912484</v>
          </cell>
          <cell r="H90">
            <v>0.84376594132705485</v>
          </cell>
          <cell r="I90">
            <v>0.11716972884670486</v>
          </cell>
        </row>
        <row r="91">
          <cell r="B91" t="str">
            <v>De 1400 à 1999 euros</v>
          </cell>
          <cell r="C91">
            <v>1076.7237187785088</v>
          </cell>
          <cell r="D91">
            <v>311.44134387737705</v>
          </cell>
          <cell r="E91">
            <v>28.924907889155843</v>
          </cell>
          <cell r="F91">
            <v>757.38253931539657</v>
          </cell>
          <cell r="G91">
            <v>70.341400129516103</v>
          </cell>
          <cell r="H91">
            <v>7.8998355857345599</v>
          </cell>
          <cell r="I91">
            <v>0.73369198132799962</v>
          </cell>
        </row>
        <row r="92">
          <cell r="B92" t="str">
            <v>2000 euros et plus</v>
          </cell>
          <cell r="C92">
            <v>1434.0327705696548</v>
          </cell>
          <cell r="D92">
            <v>367.43809151136742</v>
          </cell>
          <cell r="E92">
            <v>25.622712329328877</v>
          </cell>
          <cell r="F92">
            <v>1050.3232969305054</v>
          </cell>
          <cell r="G92">
            <v>73.242628654383907</v>
          </cell>
          <cell r="H92">
            <v>16.271382127780406</v>
          </cell>
          <cell r="I92">
            <v>1.1346590162871082</v>
          </cell>
        </row>
      </sheetData>
      <sheetData sheetId="3">
        <row r="7">
          <cell r="C7" t="str">
            <v>RE18. Lors du décès d’une personne, son conjoint peut bénéficier d’une pension de réversion, c’est-à-dire d’une partie de la pension du conjoint décédé. Selon vous, l’objectif principal de cette pension devrait être d’apporter une aide :</v>
          </cell>
        </row>
        <row r="21">
          <cell r="B21" t="str">
            <v>Aux veufs et veuves qui ont des ressources faibles ou moyennes</v>
          </cell>
          <cell r="C21">
            <v>0.18040979510244878</v>
          </cell>
        </row>
        <row r="22">
          <cell r="B22" t="str">
            <v>Aux veufs et veuves qui ont encore des enfants à charge</v>
          </cell>
          <cell r="C22">
            <v>9.3453273363318337E-2</v>
          </cell>
        </row>
        <row r="23">
          <cell r="B23" t="str">
            <v>À tous les veufs et veuves pendant une période limitée suivant le décès du conjoint</v>
          </cell>
          <cell r="C23">
            <v>7.8960519740129936E-2</v>
          </cell>
        </row>
        <row r="24">
          <cell r="B24" t="str">
            <v>À tous les veufs et veuves sans limitation de durée</v>
          </cell>
          <cell r="C24">
            <v>0.62118940529735134</v>
          </cell>
        </row>
        <row r="25">
          <cell r="B25" t="str">
            <v>(NSP)</v>
          </cell>
          <cell r="C25">
            <v>2.5987006496751622E-2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insee.fr/fr/metadonnees/source/serie/s1223"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insee.fr/fr/statistiques/8569212?sommaire=8583023&amp;geo=FE-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www.insee.fr/fr/statistiques/8560677?sommaire=8560708"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2.bin"/><Relationship Id="rId1" Type="http://schemas.openxmlformats.org/officeDocument/2006/relationships/hyperlink" Target="https://www.insee.fr/fr/statistiques/4503158?sommaire=4503178"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file:///C:\Users\abrunschamme\Application%20Data\Microsoft\Excel\irsocsd2021_t6_fe.xlsx"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3.xml.rels><?xml version="1.0" encoding="UTF-8" standalone="yes"?>
<Relationships xmlns="http://schemas.openxmlformats.org/package/2006/relationships"><Relationship Id="rId1" Type="http://schemas.openxmlformats.org/officeDocument/2006/relationships/hyperlink" Target="..\Patrimoine\COR_configuration_familiale.xlsx"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hyperlink" Target="https://www.insee.fr/fr/metadonnees/source/serie/s1223"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857E-BAA2-428F-AF20-C94BCAE59422}">
  <dimension ref="A1:A835"/>
  <sheetViews>
    <sheetView topLeftCell="A32" workbookViewId="0">
      <selection activeCell="A41" sqref="A41"/>
    </sheetView>
  </sheetViews>
  <sheetFormatPr baseColWidth="10" defaultColWidth="10.625" defaultRowHeight="14.25"/>
  <cols>
    <col min="1" max="16384" width="10.625" style="50"/>
  </cols>
  <sheetData>
    <row r="1" spans="1:1" s="214" customFormat="1" ht="15.75">
      <c r="A1" s="225" t="s">
        <v>0</v>
      </c>
    </row>
    <row r="2" spans="1:1" s="214" customFormat="1"/>
    <row r="3" spans="1:1" s="214" customFormat="1" ht="18.75">
      <c r="A3" s="226" t="s">
        <v>1</v>
      </c>
    </row>
    <row r="4" spans="1:1" s="214" customFormat="1"/>
    <row r="5" spans="1:1" s="214" customFormat="1" ht="18.75">
      <c r="A5" s="227" t="s">
        <v>2</v>
      </c>
    </row>
    <row r="6" spans="1:1" s="214" customFormat="1"/>
    <row r="7" spans="1:1" s="214" customFormat="1" ht="15">
      <c r="A7" s="1" t="s">
        <v>3</v>
      </c>
    </row>
    <row r="8" spans="1:1" s="214" customFormat="1" ht="15">
      <c r="A8" s="228" t="str">
        <f>'Fig 2.1'!A1</f>
        <v>Figure 2.1 - Part de personnes inactives selon le genre depuis 1968</v>
      </c>
    </row>
    <row r="9" spans="1:1" s="214" customFormat="1" ht="15">
      <c r="A9" s="228" t="str">
        <f>'Fig 2.2'!A1</f>
        <v>Figure 2.2 – Part des femmes n’ayant jamais travaillé par tranche d’âge</v>
      </c>
    </row>
    <row r="10" spans="1:1" s="214" customFormat="1" ht="15">
      <c r="A10" s="228" t="str">
        <f>'Fig 2.3'!A1</f>
        <v>Figure 2.3 - Diplôme le plus élevé obtenu selon l'âge et le sexe en 2024 - en %</v>
      </c>
    </row>
    <row r="11" spans="1:1" s="214" customFormat="1" ht="15">
      <c r="A11" s="228" t="str">
        <f>'Fig 2.4a'!A1</f>
        <v>Figure 2.4a - Part d'inactifs selon leur niveau de diplôme en 1968, 1990 et 2018 - En % FEMMES</v>
      </c>
    </row>
    <row r="12" spans="1:1" s="214" customFormat="1" ht="15">
      <c r="A12" s="228" t="str">
        <f>'Fig 2.4b'!A1</f>
        <v>Figure 2.4b - Part d'inactifs selon leur niveau de diplôme en 1968, 1990 et 2018 - En % HOMMES</v>
      </c>
    </row>
    <row r="13" spans="1:1" s="214" customFormat="1" ht="15">
      <c r="A13" s="228" t="str">
        <f>'Fig 2.5'!A1</f>
        <v>Figure 2.5 – Part de femmes inactives à différents âges selon leur année de naissance (en %)</v>
      </c>
    </row>
    <row r="14" spans="1:1" s="214" customFormat="1" ht="15">
      <c r="A14" s="228" t="str">
        <f>'Fig 2.6'!A1</f>
        <v>Figure 2.6 - Taux de chômage par genre et part des femmes parmi les chômeurs, depuis 1975</v>
      </c>
    </row>
    <row r="15" spans="1:1" s="214" customFormat="1" ht="15">
      <c r="A15" s="228" t="str">
        <f>'Fig 2.7'!A1</f>
        <v>Figure 2.7 – Taux d’emploi par genre de la population âgée de 15 à 64 ans, depuis 1975 – En %</v>
      </c>
    </row>
    <row r="16" spans="1:1" s="214" customFormat="1" ht="15">
      <c r="A16" s="228" t="str">
        <f>'Fig 2.8'!A1</f>
        <v>Figure 2.8 – Taux d’emploi des adultes de 25 à 49 ans selon le genre, le nombre d’enfants et le niveau de diplôme en France en 2024 – En %</v>
      </c>
    </row>
    <row r="17" spans="1:1" s="214" customFormat="1" ht="15">
      <c r="A17" s="228" t="str">
        <f>'tab 2.1'!A1</f>
        <v>Tableau 2.1 - Taux d'activité, taux de chômage et part de temps partiel des 25-49 ans, selon le genre et la situation familiale en 2024 – En %</v>
      </c>
    </row>
    <row r="18" spans="1:1" s="214" customFormat="1" ht="15">
      <c r="A18" s="228" t="str">
        <f>'Fig 2.9'!A1</f>
        <v>Figure 2.9 – Évolution de la part de temps partiel selon le genre – En %</v>
      </c>
    </row>
    <row r="19" spans="1:1" s="214" customFormat="1" ht="15">
      <c r="A19" s="228" t="str">
        <f>'Fig 2.10'!A1</f>
        <v>Figure 2.10 - Part de temps partiel des couples de 25-49 ans, selon le genre et 
le nombre d’enfant en 2024 – En %</v>
      </c>
    </row>
    <row r="20" spans="1:1" s="214" customFormat="1" ht="15">
      <c r="A20" s="228" t="str">
        <f>'Fig 2.11'!$A$1</f>
        <v>Figure 2.11 - Ecarts de rémunération nette moyenne femmes-hommes dans le secteur privé</v>
      </c>
    </row>
    <row r="21" spans="1:1" s="214" customFormat="1" ht="15">
      <c r="A21" s="228" t="str">
        <f>'Fig 2.12'!A1</f>
        <v>Figure 2.12 - Part des femmes dans les différentes formations d'enseignement supérieur en 2020-2021</v>
      </c>
    </row>
    <row r="22" spans="1:1" s="214" customFormat="1" ht="15">
      <c r="A22" s="228" t="str">
        <f>'Fig 2.13'!A1</f>
        <v>Figure 2.13 – Rémunération nette moyenne des femmes et des hommes en fonction de la situation familiale en 2022 – En %</v>
      </c>
    </row>
    <row r="23" spans="1:1" s="214" customFormat="1" ht="15">
      <c r="A23" s="228" t="str">
        <f>'Fig 2.14'!A1</f>
        <v>Figure 2.14 – Impact de la naissance du premier enfant sur le revenu salarial total et ses composantes</v>
      </c>
    </row>
    <row r="24" spans="1:1" s="214" customFormat="1"/>
    <row r="25" spans="1:1" s="214" customFormat="1" ht="15">
      <c r="A25" s="1" t="s">
        <v>4</v>
      </c>
    </row>
    <row r="26" spans="1:1" s="214" customFormat="1" ht="15">
      <c r="A26" s="228" t="str">
        <f>'Fig 2.15'!A1</f>
        <v>Figure 2.15 - La dissociation du statut matrimonial légal, de la présence d’enfants et de la cohabitation de fait</v>
      </c>
    </row>
    <row r="27" spans="1:1" s="228" customFormat="1" ht="15">
      <c r="A27" s="228" t="str">
        <f>'Tab 2.2'!A1</f>
        <v>Tableau 2.2 - Couples cohabitant selon le type d’union en 2022</v>
      </c>
    </row>
    <row r="28" spans="1:1" s="228" customFormat="1" ht="15">
      <c r="A28" s="228" t="str">
        <f>'Fig 2.16'!A1</f>
        <v>Figure 2.16 - Évolution du nombre annuel de mariages et de Pacs entre 1957 et 2024</v>
      </c>
    </row>
    <row r="29" spans="1:1" s="214" customFormat="1" ht="15">
      <c r="A29" s="228" t="str">
        <f>'Fig 2.17'!A1</f>
        <v>Figure 2.17 - Nombre de mariages déjà rompus suivant la durée et l’année du mariage</v>
      </c>
    </row>
    <row r="30" spans="1:1" s="214" customFormat="1" ht="15">
      <c r="A30" s="228" t="str">
        <f>'Fig 2.18'!A1</f>
        <v>Figure 2.18 - Répartition du statut marital légal par âge en 2020</v>
      </c>
    </row>
    <row r="31" spans="1:1" s="214" customFormat="1" ht="15">
      <c r="A31" s="228" t="str">
        <f>'Fig 2.19'!_Hlk202889240</f>
        <v>Figure 2.19 - Part des veufs et veuves non remariés dans la population des plus de 15 ans entre 2006 et 2022</v>
      </c>
    </row>
    <row r="32" spans="1:1" s="214" customFormat="1" ht="15">
      <c r="A32" s="228" t="str">
        <f>'Fig 2.20'!A1</f>
        <v>Figure 2.20 - Évolution de l’indicateur conjoncturel de fécondité depuis 1901</v>
      </c>
    </row>
    <row r="33" spans="1:1" s="214" customFormat="1" ht="15">
      <c r="A33" s="228" t="str">
        <f>'Fig 2.21'!A1</f>
        <v>Figure 2.21 - Répartition des familles avec enfants, selon le nombre d’enfants de moins de 18 ans de 1975 à 2019</v>
      </c>
    </row>
    <row r="34" spans="1:1" s="214" customFormat="1" ht="15">
      <c r="A34" s="228" t="str">
        <f>'Fig 2.22'!A1</f>
        <v>Figure 2.22 - Âge moyen des femmes à la maternité en France, par génération</v>
      </c>
    </row>
    <row r="35" spans="1:1" s="214" customFormat="1" ht="15">
      <c r="A35" s="228" t="str">
        <f>'Fig 2.23'!A1</f>
        <v>Figure 2.23 - Nombre idéal d’enfants, nombre d’enfants souhaités selon l’âge et l’année, et descendance finale selon l’année de naissance des femmes</v>
      </c>
    </row>
    <row r="36" spans="1:1" s="214" customFormat="1"/>
    <row r="37" spans="1:1" s="214" customFormat="1" ht="15">
      <c r="A37" s="1" t="s">
        <v>5</v>
      </c>
    </row>
    <row r="38" spans="1:1" s="214" customFormat="1" ht="15">
      <c r="A38" s="228" t="str">
        <f>'Fig 2.24'!A1</f>
        <v>Figure 2.24 - Niveau de vie individuel moyen relatif des retraités et des actifs en 2022 par rapport à l’ensemble de la population</v>
      </c>
    </row>
    <row r="39" spans="1:1" s="214" customFormat="1" ht="15">
      <c r="A39" s="228" t="str">
        <f>'Tab 2.3'!A1</f>
        <v>Tableau 2.3 - Effectifs, niveau de vie moyen et taux de pauvreté des femmes et des hommes retraités selon les situations matrimoniales en 2023</v>
      </c>
    </row>
    <row r="40" spans="1:1" s="214" customFormat="1" ht="15">
      <c r="A40" s="228" t="str">
        <f>'Fig 2.25'!A1</f>
        <v>Figure 2.25 - Variations des niveaux de vie après le veuvage, entre 2011 et 2016</v>
      </c>
    </row>
    <row r="41" spans="1:1" s="214" customFormat="1" ht="15">
      <c r="A41" s="228" t="str">
        <f>'Fig 2.26'!A1</f>
        <v>Figure 2.26 - Ratio médian entre la pension totale (y compris réversion potentielle) du conjoint survivant et la somme des pensions du couple avant décès (rapportée au nombre d'UC)</v>
      </c>
    </row>
    <row r="42" spans="1:1" s="214" customFormat="1" ht="15">
      <c r="A42" s="228" t="str">
        <f>'Fig 2.27'!A1</f>
        <v>Figure 2.27 - Niveau de vie moyen et taux de pauvreté des ménages actifs 
selon le nombre d’enfants en 2023</v>
      </c>
    </row>
    <row r="43" spans="1:1" s="214" customFormat="1" ht="15">
      <c r="A43" s="228" t="str">
        <f>'Tab 2.4'!A1</f>
        <v>Tableau 2.4 - Patrimoine des ménages retraités selon la configuration du ménage, 2021</v>
      </c>
    </row>
    <row r="44" spans="1:1" s="214" customFormat="1" ht="15">
      <c r="A44" s="228" t="str">
        <f>'Tab 2.5'!A1</f>
        <v>Tableau 2.5 - Évolution du patrimoine en fonction de la descendance finale en 2021</v>
      </c>
    </row>
    <row r="45" spans="1:1" s="214" customFormat="1"/>
    <row r="46" spans="1:1" s="214" customFormat="1" ht="15">
      <c r="A46" s="1" t="s">
        <v>6</v>
      </c>
    </row>
    <row r="47" spans="1:1" s="214" customFormat="1" ht="15">
      <c r="A47" s="228" t="str">
        <f>'Fig 2.28'!A1</f>
        <v>Figure 2.28 - Part des enquêtés estimant que le fait d'avoir élevé des enfants doit conduire à des avantages au moment de la retraite, selon le genre (2023)</v>
      </c>
    </row>
    <row r="48" spans="1:1" s="214" customFormat="1" ht="15">
      <c r="A48" s="228" t="str">
        <f>'Fig 2.29'!A1</f>
        <v>Figure 2.29 - Part des enquêtés qui pensent que certains avantages doivent être accordés exclusivement aux parents de familles nombreuses, selon le nombre d’enfants (2023)</v>
      </c>
    </row>
    <row r="49" spans="1:1" s="214" customFormat="1" ht="15">
      <c r="A49" s="228" t="str">
        <f>'Fig 2.30'!A1</f>
        <v xml:space="preserve">Figure 2.30 - Part des soutiens à la pension de réversion selon le niveau de vie (2023) </v>
      </c>
    </row>
    <row r="50" spans="1:1" s="214" customFormat="1" ht="15">
      <c r="A50" s="228" t="str">
        <f>'Fig 2.31'!A1</f>
        <v>Figure 2.31 - Répartition des réponses concernant la situation financière des destinataires de la pension de réversion (2021)</v>
      </c>
    </row>
    <row r="51" spans="1:1" s="214" customFormat="1"/>
    <row r="52" spans="1:1" s="214" customFormat="1"/>
    <row r="53" spans="1:1" s="214" customFormat="1"/>
    <row r="54" spans="1:1" s="214" customFormat="1"/>
    <row r="55" spans="1:1" s="214" customFormat="1"/>
    <row r="56" spans="1:1" s="214" customFormat="1"/>
    <row r="57" spans="1:1" s="214" customFormat="1"/>
    <row r="58" spans="1:1" s="214" customFormat="1"/>
    <row r="59" spans="1:1" s="214" customFormat="1"/>
    <row r="60" spans="1:1" s="214" customFormat="1"/>
    <row r="61" spans="1:1" s="214" customFormat="1"/>
    <row r="62" spans="1:1" s="214" customFormat="1"/>
    <row r="63" spans="1:1" s="214" customFormat="1"/>
    <row r="64" spans="1:1" s="214" customFormat="1"/>
    <row r="65" s="214" customFormat="1"/>
    <row r="66" s="214" customFormat="1"/>
    <row r="67" s="214" customFormat="1"/>
    <row r="68" s="214" customFormat="1"/>
    <row r="69" s="214" customFormat="1"/>
    <row r="70" s="214" customFormat="1"/>
    <row r="71" s="214" customFormat="1"/>
    <row r="72" s="214" customFormat="1"/>
    <row r="73" s="214" customFormat="1"/>
    <row r="74" s="214" customFormat="1"/>
    <row r="75" s="214" customFormat="1"/>
    <row r="76" s="214" customFormat="1"/>
    <row r="77" s="214" customFormat="1"/>
    <row r="78" s="214" customFormat="1"/>
    <row r="79" s="214" customFormat="1"/>
    <row r="80" s="214" customFormat="1"/>
    <row r="81" s="214" customFormat="1"/>
    <row r="82" s="214" customFormat="1"/>
    <row r="83" s="214" customFormat="1"/>
    <row r="84" s="214" customFormat="1"/>
    <row r="85" s="214" customFormat="1"/>
    <row r="86" s="214" customFormat="1"/>
    <row r="87" s="214" customFormat="1"/>
    <row r="88" s="214" customFormat="1"/>
    <row r="89" s="214" customFormat="1"/>
    <row r="90" s="214" customFormat="1"/>
    <row r="91" s="214" customFormat="1"/>
    <row r="92" s="214" customFormat="1"/>
    <row r="93" s="214" customFormat="1"/>
    <row r="94" s="214" customFormat="1"/>
    <row r="95" s="214" customFormat="1"/>
    <row r="96" s="214" customFormat="1"/>
    <row r="97" s="214" customFormat="1"/>
    <row r="98" s="214" customFormat="1"/>
    <row r="99" s="214" customFormat="1"/>
    <row r="100" s="214" customFormat="1"/>
    <row r="101" s="214" customFormat="1"/>
    <row r="102" s="214" customFormat="1"/>
    <row r="103" s="214" customFormat="1"/>
    <row r="104" s="214" customFormat="1"/>
    <row r="105" s="214" customFormat="1"/>
    <row r="106" s="214" customFormat="1"/>
    <row r="107" s="214" customFormat="1"/>
    <row r="108" s="214" customFormat="1"/>
    <row r="109" s="214" customFormat="1"/>
    <row r="110" s="214" customFormat="1"/>
    <row r="111" s="214" customFormat="1"/>
    <row r="112" s="214" customFormat="1"/>
    <row r="113" s="214" customFormat="1"/>
    <row r="114" s="214" customFormat="1"/>
    <row r="115" s="214" customFormat="1"/>
    <row r="116" s="214" customFormat="1"/>
    <row r="117" s="214" customFormat="1"/>
    <row r="118" s="214" customFormat="1"/>
    <row r="119" s="214" customFormat="1"/>
    <row r="120" s="214" customFormat="1"/>
    <row r="121" s="214" customFormat="1"/>
    <row r="122" s="214" customFormat="1"/>
    <row r="123" s="214" customFormat="1"/>
    <row r="124" s="214" customFormat="1"/>
    <row r="125" s="214" customFormat="1"/>
    <row r="126" s="214" customFormat="1"/>
    <row r="127" s="214" customFormat="1"/>
    <row r="128" s="214" customFormat="1"/>
    <row r="129" s="214" customFormat="1"/>
    <row r="130" s="214" customFormat="1"/>
    <row r="131" s="214" customFormat="1"/>
    <row r="132" s="214" customFormat="1"/>
    <row r="133" s="214" customFormat="1"/>
    <row r="134" s="214" customFormat="1"/>
    <row r="135" s="214" customFormat="1"/>
    <row r="136" s="214" customFormat="1"/>
    <row r="137" s="214" customFormat="1"/>
    <row r="138" s="214" customFormat="1"/>
    <row r="139" s="214" customFormat="1"/>
    <row r="140" s="214" customFormat="1"/>
    <row r="141" s="214" customFormat="1"/>
    <row r="142" s="214" customFormat="1"/>
    <row r="143" s="214" customFormat="1"/>
    <row r="144" s="214" customFormat="1"/>
    <row r="145" s="214" customFormat="1"/>
    <row r="146" s="214" customFormat="1"/>
    <row r="147" s="214" customFormat="1"/>
    <row r="148" s="214" customFormat="1"/>
    <row r="149" s="214" customFormat="1"/>
    <row r="150" s="214" customFormat="1"/>
    <row r="151" s="214" customFormat="1"/>
    <row r="152" s="214" customFormat="1"/>
    <row r="153" s="214" customFormat="1"/>
    <row r="154" s="214" customFormat="1"/>
    <row r="155" s="214" customFormat="1"/>
    <row r="156" s="214" customFormat="1"/>
    <row r="157" s="214" customFormat="1"/>
    <row r="158" s="214" customFormat="1"/>
    <row r="159" s="214" customFormat="1"/>
    <row r="160" s="214" customFormat="1"/>
    <row r="161" s="214" customFormat="1"/>
    <row r="162" s="214" customFormat="1"/>
    <row r="163" s="214" customFormat="1"/>
    <row r="164" s="214" customFormat="1"/>
    <row r="165" s="214" customFormat="1"/>
    <row r="166" s="214" customFormat="1"/>
    <row r="167" s="214" customFormat="1"/>
    <row r="168" s="214" customFormat="1"/>
    <row r="169" s="214" customFormat="1"/>
    <row r="170" s="214" customFormat="1"/>
    <row r="171" s="214" customFormat="1"/>
    <row r="172" s="214" customFormat="1"/>
    <row r="173" s="214" customFormat="1"/>
    <row r="174" s="214" customFormat="1"/>
    <row r="175" s="214" customFormat="1"/>
    <row r="176" s="214" customFormat="1"/>
    <row r="177" s="214" customFormat="1"/>
    <row r="178" s="214" customFormat="1"/>
    <row r="179" s="214" customFormat="1"/>
    <row r="180" s="214" customFormat="1"/>
    <row r="181" s="214" customFormat="1"/>
    <row r="182" s="214" customFormat="1"/>
    <row r="183" s="214" customFormat="1"/>
    <row r="184" s="214" customFormat="1"/>
    <row r="185" s="214" customFormat="1"/>
    <row r="186" s="214" customFormat="1"/>
    <row r="187" s="214" customFormat="1"/>
    <row r="188" s="214" customFormat="1"/>
    <row r="189" s="214" customFormat="1"/>
    <row r="190" s="214" customFormat="1"/>
    <row r="191" s="214" customFormat="1"/>
    <row r="192" s="214" customFormat="1"/>
    <row r="193" s="214" customFormat="1"/>
    <row r="194" s="214" customFormat="1"/>
    <row r="195" s="214" customFormat="1"/>
    <row r="196" s="214" customFormat="1"/>
    <row r="197" s="214" customFormat="1"/>
    <row r="198" s="214" customFormat="1"/>
    <row r="199" s="214" customFormat="1"/>
    <row r="200" s="214" customFormat="1"/>
    <row r="201" s="214" customFormat="1"/>
    <row r="202" s="214" customFormat="1"/>
    <row r="203" s="214" customFormat="1"/>
    <row r="204" s="214" customFormat="1"/>
    <row r="205" s="214" customFormat="1"/>
    <row r="206" s="214" customFormat="1"/>
    <row r="207" s="214" customFormat="1"/>
    <row r="208" s="214" customFormat="1"/>
    <row r="209" s="214" customFormat="1"/>
    <row r="210" s="214" customFormat="1"/>
    <row r="211" s="214" customFormat="1"/>
    <row r="212" s="214" customFormat="1"/>
    <row r="213" s="214" customFormat="1"/>
    <row r="214" s="214" customFormat="1"/>
    <row r="215" s="214" customFormat="1"/>
    <row r="216" s="214" customFormat="1"/>
    <row r="217" s="214" customFormat="1"/>
    <row r="218" s="214" customFormat="1"/>
    <row r="219" s="214" customFormat="1"/>
    <row r="220" s="214" customFormat="1"/>
    <row r="221" s="214" customFormat="1"/>
    <row r="222" s="214" customFormat="1"/>
    <row r="223" s="214" customFormat="1"/>
    <row r="224" s="214" customFormat="1"/>
    <row r="225" s="214" customFormat="1"/>
    <row r="226" s="214" customFormat="1"/>
    <row r="227" s="214" customFormat="1"/>
    <row r="228" s="214" customFormat="1"/>
    <row r="229" s="214" customFormat="1"/>
    <row r="230" s="214" customFormat="1"/>
    <row r="231" s="214" customFormat="1"/>
    <row r="232" s="214" customFormat="1"/>
    <row r="233" s="214" customFormat="1"/>
    <row r="234" s="214" customFormat="1"/>
    <row r="235" s="214" customFormat="1"/>
    <row r="236" s="214" customFormat="1"/>
    <row r="237" s="214" customFormat="1"/>
    <row r="238" s="214" customFormat="1"/>
    <row r="239" s="214" customFormat="1"/>
    <row r="240" s="214" customFormat="1"/>
    <row r="241" s="214" customFormat="1"/>
    <row r="242" s="214" customFormat="1"/>
    <row r="243" s="214" customFormat="1"/>
    <row r="244" s="214" customFormat="1"/>
    <row r="245" s="214" customFormat="1"/>
    <row r="246" s="214" customFormat="1"/>
    <row r="247" s="214" customFormat="1"/>
    <row r="248" s="214" customFormat="1"/>
    <row r="249" s="214" customFormat="1"/>
    <row r="250" s="214" customFormat="1"/>
    <row r="251" s="214" customFormat="1"/>
    <row r="252" s="214" customFormat="1"/>
    <row r="253" s="214" customFormat="1"/>
    <row r="254" s="214" customFormat="1"/>
    <row r="255" s="214" customFormat="1"/>
    <row r="256" s="214" customFormat="1"/>
    <row r="257" s="214" customFormat="1"/>
    <row r="258" s="214" customFormat="1"/>
    <row r="259" s="214" customFormat="1"/>
    <row r="260" s="214" customFormat="1"/>
    <row r="261" s="214" customFormat="1"/>
    <row r="262" s="214" customFormat="1"/>
    <row r="263" s="214" customFormat="1"/>
    <row r="264" s="214" customFormat="1"/>
    <row r="265" s="214" customFormat="1"/>
    <row r="266" s="214" customFormat="1"/>
    <row r="267" s="214" customFormat="1"/>
    <row r="268" s="214" customFormat="1"/>
    <row r="269" s="214" customFormat="1"/>
    <row r="270" s="214" customFormat="1"/>
    <row r="271" s="214" customFormat="1"/>
    <row r="272" s="214" customFormat="1"/>
    <row r="273" s="214" customFormat="1"/>
    <row r="274" s="214" customFormat="1"/>
    <row r="275" s="214" customFormat="1"/>
    <row r="276" s="214" customFormat="1"/>
    <row r="277" s="214" customFormat="1"/>
    <row r="278" s="214" customFormat="1"/>
    <row r="279" s="214" customFormat="1"/>
    <row r="280" s="214" customFormat="1"/>
    <row r="281" s="214" customFormat="1"/>
    <row r="282" s="214" customFormat="1"/>
    <row r="283" s="214" customFormat="1"/>
    <row r="284" s="214" customFormat="1"/>
    <row r="285" s="214" customFormat="1"/>
    <row r="286" s="214" customFormat="1"/>
    <row r="287" s="214" customFormat="1"/>
    <row r="288" s="214" customFormat="1"/>
    <row r="289" s="214" customFormat="1"/>
    <row r="290" s="214" customFormat="1"/>
    <row r="291" s="214" customFormat="1"/>
    <row r="292" s="214" customFormat="1"/>
    <row r="293" s="214" customFormat="1"/>
    <row r="294" s="214" customFormat="1"/>
    <row r="295" s="214" customFormat="1"/>
    <row r="296" s="214" customFormat="1"/>
    <row r="297" s="214" customFormat="1"/>
    <row r="298" s="214" customFormat="1"/>
    <row r="299" s="214" customFormat="1"/>
    <row r="300" s="214" customFormat="1"/>
    <row r="301" s="214" customFormat="1"/>
    <row r="302" s="214" customFormat="1"/>
    <row r="303" s="214" customFormat="1"/>
    <row r="304" s="214" customFormat="1"/>
    <row r="305" s="214" customFormat="1"/>
    <row r="306" s="214" customFormat="1"/>
    <row r="307" s="214" customFormat="1"/>
    <row r="308" s="214" customFormat="1"/>
    <row r="309" s="214" customFormat="1"/>
    <row r="310" s="214" customFormat="1"/>
    <row r="311" s="214" customFormat="1"/>
    <row r="312" s="214" customFormat="1"/>
    <row r="313" s="214" customFormat="1"/>
    <row r="314" s="214" customFormat="1"/>
    <row r="315" s="214" customFormat="1"/>
    <row r="316" s="214" customFormat="1"/>
    <row r="317" s="214" customFormat="1"/>
    <row r="318" s="214" customFormat="1"/>
    <row r="319" s="214" customFormat="1"/>
    <row r="320" s="214" customFormat="1"/>
    <row r="321" s="214" customFormat="1"/>
    <row r="322" s="214" customFormat="1"/>
    <row r="323" s="214" customFormat="1"/>
    <row r="324" s="214" customFormat="1"/>
    <row r="325" s="214" customFormat="1"/>
    <row r="326" s="214" customFormat="1"/>
    <row r="327" s="214" customFormat="1"/>
    <row r="328" s="214" customFormat="1"/>
    <row r="329" s="214" customFormat="1"/>
    <row r="330" s="214" customFormat="1"/>
    <row r="331" s="214" customFormat="1"/>
    <row r="332" s="214" customFormat="1"/>
    <row r="333" s="214" customFormat="1"/>
    <row r="334" s="214" customFormat="1"/>
    <row r="335" s="214" customFormat="1"/>
    <row r="336" s="214" customFormat="1"/>
    <row r="337" s="214" customFormat="1"/>
    <row r="338" s="214" customFormat="1"/>
    <row r="339" s="214" customFormat="1"/>
    <row r="340" s="214" customFormat="1"/>
    <row r="341" s="214" customFormat="1"/>
    <row r="342" s="214" customFormat="1"/>
    <row r="343" s="214" customFormat="1"/>
    <row r="344" s="214" customFormat="1"/>
    <row r="345" s="214" customFormat="1"/>
    <row r="346" s="214" customFormat="1"/>
    <row r="347" s="214" customFormat="1"/>
    <row r="348" s="214" customFormat="1"/>
    <row r="349" s="214" customFormat="1"/>
    <row r="350" s="214" customFormat="1"/>
    <row r="351" s="214" customFormat="1"/>
    <row r="352" s="214" customFormat="1"/>
    <row r="353" s="214" customFormat="1"/>
    <row r="354" s="214" customFormat="1"/>
    <row r="355" s="214" customFormat="1"/>
    <row r="356" s="214" customFormat="1"/>
    <row r="357" s="214" customFormat="1"/>
    <row r="358" s="214" customFormat="1"/>
    <row r="359" s="214" customFormat="1"/>
    <row r="360" s="214" customFormat="1"/>
    <row r="361" s="214" customFormat="1"/>
    <row r="362" s="214" customFormat="1"/>
    <row r="363" s="214" customFormat="1"/>
    <row r="364" s="214" customFormat="1"/>
    <row r="365" s="214" customFormat="1"/>
    <row r="366" s="214" customFormat="1"/>
    <row r="367" s="214" customFormat="1"/>
    <row r="368" s="214" customFormat="1"/>
    <row r="369" s="214" customFormat="1"/>
    <row r="370" s="214" customFormat="1"/>
    <row r="371" s="214" customFormat="1"/>
    <row r="372" s="214" customFormat="1"/>
    <row r="373" s="214" customFormat="1"/>
    <row r="374" s="214" customFormat="1"/>
    <row r="375" s="214" customFormat="1"/>
    <row r="376" s="214" customFormat="1"/>
    <row r="377" s="214" customFormat="1"/>
    <row r="378" s="214" customFormat="1"/>
    <row r="379" s="214" customFormat="1"/>
    <row r="380" s="214" customFormat="1"/>
    <row r="381" s="214" customFormat="1"/>
    <row r="382" s="214" customFormat="1"/>
    <row r="383" s="214" customFormat="1"/>
    <row r="384" s="214" customFormat="1"/>
    <row r="385" s="214" customFormat="1"/>
    <row r="386" s="214" customFormat="1"/>
    <row r="387" s="214" customFormat="1"/>
    <row r="388" s="214" customFormat="1"/>
    <row r="389" s="214" customFormat="1"/>
    <row r="390" s="214" customFormat="1"/>
    <row r="391" s="214" customFormat="1"/>
    <row r="392" s="214" customFormat="1"/>
    <row r="393" s="214" customFormat="1"/>
    <row r="394" s="214" customFormat="1"/>
    <row r="395" s="214" customFormat="1"/>
    <row r="396" s="214" customFormat="1"/>
    <row r="397" s="214" customFormat="1"/>
    <row r="398" s="214" customFormat="1"/>
    <row r="399" s="214" customFormat="1"/>
    <row r="400" s="214" customFormat="1"/>
    <row r="401" s="214" customFormat="1"/>
    <row r="402" s="214" customFormat="1"/>
    <row r="403" s="214" customFormat="1"/>
    <row r="404" s="214" customFormat="1"/>
    <row r="405" s="214" customFormat="1"/>
    <row r="406" s="214" customFormat="1"/>
    <row r="407" s="214" customFormat="1"/>
    <row r="408" s="214" customFormat="1"/>
    <row r="409" s="214" customFormat="1"/>
    <row r="410" s="214" customFormat="1"/>
    <row r="411" s="214" customFormat="1"/>
    <row r="412" s="214" customFormat="1"/>
    <row r="413" s="214" customFormat="1"/>
    <row r="414" s="214" customFormat="1"/>
    <row r="415" s="214" customFormat="1"/>
    <row r="416" s="214" customFormat="1"/>
    <row r="417" s="214" customFormat="1"/>
    <row r="418" s="214" customFormat="1"/>
    <row r="419" s="214" customFormat="1"/>
    <row r="420" s="214" customFormat="1"/>
    <row r="421" s="214" customFormat="1"/>
    <row r="422" s="214" customFormat="1"/>
    <row r="423" s="214" customFormat="1"/>
    <row r="424" s="214" customFormat="1"/>
    <row r="425" s="214" customFormat="1"/>
    <row r="426" s="214" customFormat="1"/>
    <row r="427" s="214" customFormat="1"/>
    <row r="428" s="214" customFormat="1"/>
    <row r="429" s="214" customFormat="1"/>
    <row r="430" s="214" customFormat="1"/>
    <row r="431" s="214" customFormat="1"/>
    <row r="432" s="214" customFormat="1"/>
    <row r="433" s="214" customFormat="1"/>
    <row r="434" s="214" customFormat="1"/>
    <row r="435" s="214" customFormat="1"/>
    <row r="436" s="214" customFormat="1"/>
    <row r="437" s="214" customFormat="1"/>
    <row r="438" s="214" customFormat="1"/>
    <row r="439" s="214" customFormat="1"/>
    <row r="440" s="214" customFormat="1"/>
    <row r="441" s="214" customFormat="1"/>
    <row r="442" s="214" customFormat="1"/>
    <row r="443" s="214" customFormat="1"/>
    <row r="444" s="214" customFormat="1"/>
    <row r="445" s="214" customFormat="1"/>
    <row r="446" s="214" customFormat="1"/>
    <row r="447" s="214" customFormat="1"/>
    <row r="448" s="214" customFormat="1"/>
    <row r="449" s="214" customFormat="1"/>
    <row r="450" s="214" customFormat="1"/>
    <row r="451" s="214" customFormat="1"/>
    <row r="452" s="214" customFormat="1"/>
    <row r="453" s="214" customFormat="1"/>
    <row r="454" s="214" customFormat="1"/>
    <row r="455" s="214" customFormat="1"/>
    <row r="456" s="214" customFormat="1"/>
    <row r="457" s="214" customFormat="1"/>
    <row r="458" s="214" customFormat="1"/>
    <row r="459" s="214" customFormat="1"/>
    <row r="460" s="214" customFormat="1"/>
    <row r="461" s="214" customFormat="1"/>
    <row r="462" s="214" customFormat="1"/>
    <row r="463" s="214" customFormat="1"/>
    <row r="464" s="214" customFormat="1"/>
    <row r="465" s="214" customFormat="1"/>
    <row r="466" s="214" customFormat="1"/>
    <row r="467" s="214" customFormat="1"/>
    <row r="468" s="214" customFormat="1"/>
    <row r="469" s="214" customFormat="1"/>
    <row r="470" s="214" customFormat="1"/>
    <row r="471" s="214" customFormat="1"/>
    <row r="472" s="214" customFormat="1"/>
    <row r="473" s="214" customFormat="1"/>
    <row r="474" s="214" customFormat="1"/>
    <row r="475" s="214" customFormat="1"/>
    <row r="476" s="214" customFormat="1"/>
    <row r="477" s="214" customFormat="1"/>
    <row r="478" s="214" customFormat="1"/>
    <row r="479" s="214" customFormat="1"/>
    <row r="480" s="214" customFormat="1"/>
    <row r="481" s="214" customFormat="1"/>
    <row r="482" s="214" customFormat="1"/>
    <row r="483" s="214" customFormat="1"/>
    <row r="484" s="214" customFormat="1"/>
    <row r="485" s="214" customFormat="1"/>
    <row r="486" s="214" customFormat="1"/>
    <row r="487" s="214" customFormat="1"/>
    <row r="488" s="214" customFormat="1"/>
    <row r="489" s="214" customFormat="1"/>
    <row r="490" s="214" customFormat="1"/>
    <row r="491" s="214" customFormat="1"/>
    <row r="492" s="214" customFormat="1"/>
    <row r="493" s="214" customFormat="1"/>
    <row r="494" s="214" customFormat="1"/>
    <row r="495" s="214" customFormat="1"/>
    <row r="496" s="214" customFormat="1"/>
    <row r="497" s="214" customFormat="1"/>
    <row r="498" s="214" customFormat="1"/>
    <row r="499" s="214" customFormat="1"/>
    <row r="500" s="214" customFormat="1"/>
    <row r="501" s="214" customFormat="1"/>
    <row r="502" s="214" customFormat="1"/>
    <row r="503" s="214" customFormat="1"/>
    <row r="504" s="214" customFormat="1"/>
    <row r="505" s="214" customFormat="1"/>
    <row r="506" s="214" customFormat="1"/>
    <row r="507" s="214" customFormat="1"/>
    <row r="508" s="214" customFormat="1"/>
    <row r="509" s="214" customFormat="1"/>
    <row r="510" s="214" customFormat="1"/>
    <row r="511" s="214" customFormat="1"/>
    <row r="512" s="214" customFormat="1"/>
    <row r="513" s="214" customFormat="1"/>
    <row r="514" s="214" customFormat="1"/>
    <row r="515" s="214" customFormat="1"/>
    <row r="516" s="214" customFormat="1"/>
    <row r="517" s="214" customFormat="1"/>
    <row r="518" s="214" customFormat="1"/>
    <row r="519" s="214" customFormat="1"/>
    <row r="520" s="214" customFormat="1"/>
    <row r="521" s="214" customFormat="1"/>
    <row r="522" s="214" customFormat="1"/>
    <row r="523" s="214" customFormat="1"/>
    <row r="524" s="214" customFormat="1"/>
    <row r="525" s="214" customFormat="1"/>
    <row r="526" s="214" customFormat="1"/>
    <row r="527" s="214" customFormat="1"/>
    <row r="528" s="214" customFormat="1"/>
    <row r="529" s="214" customFormat="1"/>
    <row r="530" s="214" customFormat="1"/>
    <row r="531" s="214" customFormat="1"/>
    <row r="532" s="214" customFormat="1"/>
    <row r="533" s="214" customFormat="1"/>
    <row r="534" s="214" customFormat="1"/>
    <row r="535" s="214" customFormat="1"/>
    <row r="536" s="214" customFormat="1"/>
    <row r="537" s="214" customFormat="1"/>
    <row r="538" s="214" customFormat="1"/>
    <row r="539" s="214" customFormat="1"/>
    <row r="540" s="214" customFormat="1"/>
    <row r="541" s="214" customFormat="1"/>
    <row r="542" s="214" customFormat="1"/>
    <row r="543" s="214" customFormat="1"/>
    <row r="544" s="214" customFormat="1"/>
    <row r="545" s="214" customFormat="1"/>
    <row r="546" s="214" customFormat="1"/>
    <row r="547" s="214" customFormat="1"/>
    <row r="548" s="214" customFormat="1"/>
    <row r="549" s="214" customFormat="1"/>
    <row r="550" s="214" customFormat="1"/>
    <row r="551" s="214" customFormat="1"/>
    <row r="552" s="214" customFormat="1"/>
    <row r="553" s="214" customFormat="1"/>
    <row r="554" s="214" customFormat="1"/>
    <row r="555" s="214" customFormat="1"/>
    <row r="556" s="214" customFormat="1"/>
    <row r="557" s="214" customFormat="1"/>
    <row r="558" s="214" customFormat="1"/>
    <row r="559" s="214" customFormat="1"/>
    <row r="560" s="214" customFormat="1"/>
    <row r="561" s="214" customFormat="1"/>
    <row r="562" s="214" customFormat="1"/>
    <row r="563" s="214" customFormat="1"/>
    <row r="564" s="214" customFormat="1"/>
    <row r="565" s="214" customFormat="1"/>
    <row r="566" s="214" customFormat="1"/>
    <row r="567" s="214" customFormat="1"/>
    <row r="568" s="214" customFormat="1"/>
    <row r="569" s="214" customFormat="1"/>
    <row r="570" s="214" customFormat="1"/>
    <row r="571" s="214" customFormat="1"/>
    <row r="572" s="214" customFormat="1"/>
    <row r="573" s="214" customFormat="1"/>
    <row r="574" s="214" customFormat="1"/>
    <row r="575" s="214" customFormat="1"/>
    <row r="576" s="214" customFormat="1"/>
    <row r="577" s="214" customFormat="1"/>
    <row r="578" s="214" customFormat="1"/>
    <row r="579" s="214" customFormat="1"/>
    <row r="580" s="214" customFormat="1"/>
    <row r="581" s="214" customFormat="1"/>
    <row r="582" s="214" customFormat="1"/>
    <row r="583" s="214" customFormat="1"/>
    <row r="584" s="214" customFormat="1"/>
    <row r="585" s="214" customFormat="1"/>
    <row r="586" s="214" customFormat="1"/>
    <row r="587" s="214" customFormat="1"/>
    <row r="588" s="214" customFormat="1"/>
    <row r="589" s="214" customFormat="1"/>
    <row r="590" s="214" customFormat="1"/>
    <row r="591" s="214" customFormat="1"/>
    <row r="592" s="214" customFormat="1"/>
    <row r="593" s="214" customFormat="1"/>
    <row r="594" s="214" customFormat="1"/>
    <row r="595" s="214" customFormat="1"/>
    <row r="596" s="214" customFormat="1"/>
    <row r="597" s="214" customFormat="1"/>
    <row r="598" s="214" customFormat="1"/>
    <row r="599" s="214" customFormat="1"/>
    <row r="600" s="214" customFormat="1"/>
    <row r="601" s="214" customFormat="1"/>
    <row r="602" s="214" customFormat="1"/>
    <row r="603" s="214" customFormat="1"/>
    <row r="604" s="214" customFormat="1"/>
    <row r="605" s="214" customFormat="1"/>
    <row r="606" s="214" customFormat="1"/>
    <row r="607" s="214" customFormat="1"/>
    <row r="608" s="214" customFormat="1"/>
    <row r="609" s="214" customFormat="1"/>
    <row r="610" s="214" customFormat="1"/>
    <row r="611" s="214" customFormat="1"/>
    <row r="612" s="214" customFormat="1"/>
    <row r="613" s="214" customFormat="1"/>
    <row r="614" s="214" customFormat="1"/>
    <row r="615" s="214" customFormat="1"/>
    <row r="616" s="214" customFormat="1"/>
    <row r="617" s="214" customFormat="1"/>
    <row r="618" s="214" customFormat="1"/>
    <row r="619" s="214" customFormat="1"/>
    <row r="620" s="214" customFormat="1"/>
    <row r="621" s="214" customFormat="1"/>
    <row r="622" s="214" customFormat="1"/>
    <row r="623" s="214" customFormat="1"/>
    <row r="624" s="214" customFormat="1"/>
    <row r="625" s="214" customFormat="1"/>
    <row r="626" s="214" customFormat="1"/>
    <row r="627" s="214" customFormat="1"/>
    <row r="628" s="214" customFormat="1"/>
    <row r="629" s="214" customFormat="1"/>
    <row r="630" s="214" customFormat="1"/>
    <row r="631" s="214" customFormat="1"/>
    <row r="632" s="214" customFormat="1"/>
    <row r="633" s="214" customFormat="1"/>
    <row r="634" s="214" customFormat="1"/>
    <row r="635" s="214" customFormat="1"/>
    <row r="636" s="214" customFormat="1"/>
    <row r="637" s="214" customFormat="1"/>
    <row r="638" s="214" customFormat="1"/>
    <row r="639" s="214" customFormat="1"/>
    <row r="640" s="214" customFormat="1"/>
    <row r="641" s="214" customFormat="1"/>
    <row r="642" s="214" customFormat="1"/>
    <row r="643" s="214" customFormat="1"/>
    <row r="644" s="214" customFormat="1"/>
    <row r="645" s="214" customFormat="1"/>
    <row r="646" s="214" customFormat="1"/>
    <row r="647" s="214" customFormat="1"/>
    <row r="648" s="214" customFormat="1"/>
    <row r="649" s="214" customFormat="1"/>
    <row r="650" s="214" customFormat="1"/>
    <row r="651" s="214" customFormat="1"/>
    <row r="652" s="214" customFormat="1"/>
    <row r="653" s="214" customFormat="1"/>
    <row r="654" s="214" customFormat="1"/>
    <row r="655" s="214" customFormat="1"/>
    <row r="656" s="214" customFormat="1"/>
    <row r="657" s="214" customFormat="1"/>
    <row r="658" s="214" customFormat="1"/>
    <row r="659" s="214" customFormat="1"/>
    <row r="660" s="214" customFormat="1"/>
    <row r="661" s="214" customFormat="1"/>
    <row r="662" s="214" customFormat="1"/>
    <row r="663" s="214" customFormat="1"/>
    <row r="664" s="214" customFormat="1"/>
    <row r="665" s="214" customFormat="1"/>
    <row r="666" s="214" customFormat="1"/>
    <row r="667" s="214" customFormat="1"/>
    <row r="668" s="214" customFormat="1"/>
    <row r="669" s="214" customFormat="1"/>
    <row r="670" s="214" customFormat="1"/>
    <row r="671" s="214" customFormat="1"/>
    <row r="672" s="214" customFormat="1"/>
    <row r="673" s="214" customFormat="1"/>
    <row r="674" s="214" customFormat="1"/>
    <row r="675" s="214" customFormat="1"/>
    <row r="676" s="214" customFormat="1"/>
    <row r="677" s="214" customFormat="1"/>
    <row r="678" s="214" customFormat="1"/>
    <row r="679" s="214" customFormat="1"/>
    <row r="680" s="214" customFormat="1"/>
    <row r="681" s="214" customFormat="1"/>
    <row r="682" s="214" customFormat="1"/>
    <row r="683" s="214" customFormat="1"/>
    <row r="684" s="214" customFormat="1"/>
    <row r="685" s="214" customFormat="1"/>
    <row r="686" s="214" customFormat="1"/>
    <row r="687" s="214" customFormat="1"/>
    <row r="688" s="214" customFormat="1"/>
    <row r="689" s="214" customFormat="1"/>
    <row r="690" s="214" customFormat="1"/>
    <row r="691" s="214" customFormat="1"/>
    <row r="692" s="214" customFormat="1"/>
    <row r="693" s="214" customFormat="1"/>
    <row r="694" s="214" customFormat="1"/>
    <row r="695" s="214" customFormat="1"/>
    <row r="696" s="214" customFormat="1"/>
    <row r="697" s="214" customFormat="1"/>
    <row r="698" s="214" customFormat="1"/>
    <row r="699" s="214" customFormat="1"/>
    <row r="700" s="214" customFormat="1"/>
    <row r="701" s="214" customFormat="1"/>
    <row r="702" s="214" customFormat="1"/>
    <row r="703" s="214" customFormat="1"/>
    <row r="704" s="214" customFormat="1"/>
    <row r="705" s="214" customFormat="1"/>
    <row r="706" s="214" customFormat="1"/>
    <row r="707" s="214" customFormat="1"/>
    <row r="708" s="214" customFormat="1"/>
    <row r="709" s="214" customFormat="1"/>
    <row r="710" s="214" customFormat="1"/>
    <row r="711" s="214" customFormat="1"/>
    <row r="712" s="214" customFormat="1"/>
    <row r="713" s="214" customFormat="1"/>
    <row r="714" s="214" customFormat="1"/>
    <row r="715" s="214" customFormat="1"/>
    <row r="716" s="214" customFormat="1"/>
    <row r="717" s="214" customFormat="1"/>
    <row r="718" s="214" customFormat="1"/>
    <row r="719" s="214" customFormat="1"/>
    <row r="720" s="214" customFormat="1"/>
    <row r="721" s="214" customFormat="1"/>
    <row r="722" s="214" customFormat="1"/>
    <row r="723" s="214" customFormat="1"/>
    <row r="724" s="214" customFormat="1"/>
    <row r="725" s="214" customFormat="1"/>
    <row r="726" s="214" customFormat="1"/>
    <row r="727" s="214" customFormat="1"/>
    <row r="728" s="214" customFormat="1"/>
    <row r="729" s="214" customFormat="1"/>
    <row r="730" s="214" customFormat="1"/>
    <row r="731" s="214" customFormat="1"/>
    <row r="732" s="214" customFormat="1"/>
    <row r="733" s="214" customFormat="1"/>
    <row r="734" s="214" customFormat="1"/>
    <row r="735" s="214" customFormat="1"/>
    <row r="736" s="214" customFormat="1"/>
    <row r="737" s="214" customFormat="1"/>
    <row r="738" s="214" customFormat="1"/>
    <row r="739" s="214" customFormat="1"/>
    <row r="740" s="214" customFormat="1"/>
    <row r="741" s="214" customFormat="1"/>
    <row r="742" s="214" customFormat="1"/>
    <row r="743" s="214" customFormat="1"/>
    <row r="744" s="214" customFormat="1"/>
    <row r="745" s="214" customFormat="1"/>
    <row r="746" s="214" customFormat="1"/>
    <row r="747" s="214" customFormat="1"/>
    <row r="748" s="214" customFormat="1"/>
    <row r="749" s="214" customFormat="1"/>
    <row r="750" s="214" customFormat="1"/>
    <row r="751" s="214" customFormat="1"/>
    <row r="752" s="214" customFormat="1"/>
    <row r="753" s="214" customFormat="1"/>
    <row r="754" s="214" customFormat="1"/>
    <row r="755" s="214" customFormat="1"/>
    <row r="756" s="214" customFormat="1"/>
    <row r="757" s="214" customFormat="1"/>
    <row r="758" s="214" customFormat="1"/>
    <row r="759" s="214" customFormat="1"/>
    <row r="760" s="214" customFormat="1"/>
    <row r="761" s="214" customFormat="1"/>
    <row r="762" s="214" customFormat="1"/>
    <row r="763" s="214" customFormat="1"/>
    <row r="764" s="214" customFormat="1"/>
    <row r="765" s="214" customFormat="1"/>
    <row r="766" s="214" customFormat="1"/>
    <row r="767" s="214" customFormat="1"/>
    <row r="768" s="214" customFormat="1"/>
    <row r="769" s="214" customFormat="1"/>
    <row r="770" s="214" customFormat="1"/>
    <row r="771" s="214" customFormat="1"/>
    <row r="772" s="214" customFormat="1"/>
    <row r="773" s="214" customFormat="1"/>
    <row r="774" s="214" customFormat="1"/>
    <row r="775" s="214" customFormat="1"/>
    <row r="776" s="214" customFormat="1"/>
    <row r="777" s="214" customFormat="1"/>
    <row r="778" s="214" customFormat="1"/>
    <row r="779" s="214" customFormat="1"/>
    <row r="780" s="214" customFormat="1"/>
    <row r="781" s="214" customFormat="1"/>
    <row r="782" s="214" customFormat="1"/>
    <row r="783" s="214" customFormat="1"/>
    <row r="784" s="214" customFormat="1"/>
    <row r="785" s="214" customFormat="1"/>
    <row r="786" s="214" customFormat="1"/>
    <row r="787" s="214" customFormat="1"/>
    <row r="788" s="214" customFormat="1"/>
    <row r="789" s="214" customFormat="1"/>
    <row r="790" s="214" customFormat="1"/>
    <row r="791" s="214" customFormat="1"/>
    <row r="792" s="214" customFormat="1"/>
    <row r="793" s="214" customFormat="1"/>
    <row r="794" s="214" customFormat="1"/>
    <row r="795" s="214" customFormat="1"/>
    <row r="796" s="214" customFormat="1"/>
    <row r="797" s="214" customFormat="1"/>
    <row r="798" s="214" customFormat="1"/>
    <row r="799" s="214" customFormat="1"/>
    <row r="800" s="214" customFormat="1"/>
    <row r="801" s="214" customFormat="1"/>
    <row r="802" s="214" customFormat="1"/>
    <row r="803" s="214" customFormat="1"/>
    <row r="804" s="214" customFormat="1"/>
    <row r="805" s="214" customFormat="1"/>
    <row r="806" s="214" customFormat="1"/>
    <row r="807" s="214" customFormat="1"/>
    <row r="808" s="214" customFormat="1"/>
    <row r="809" s="214" customFormat="1"/>
    <row r="810" s="214" customFormat="1"/>
    <row r="811" s="214" customFormat="1"/>
    <row r="812" s="214" customFormat="1"/>
    <row r="813" s="214" customFormat="1"/>
    <row r="814" s="214" customFormat="1"/>
    <row r="815" s="214" customFormat="1"/>
    <row r="816" s="214" customFormat="1"/>
    <row r="817" s="214" customFormat="1"/>
    <row r="818" s="214" customFormat="1"/>
    <row r="819" s="214" customFormat="1"/>
    <row r="820" s="214" customFormat="1"/>
    <row r="821" s="214" customFormat="1"/>
    <row r="822" s="214" customFormat="1"/>
    <row r="823" s="214" customFormat="1"/>
    <row r="824" s="214" customFormat="1"/>
    <row r="825" s="214" customFormat="1"/>
    <row r="826" s="214" customFormat="1"/>
    <row r="827" s="214" customFormat="1"/>
    <row r="828" s="214" customFormat="1"/>
    <row r="829" s="214" customFormat="1"/>
    <row r="830" s="214" customFormat="1"/>
    <row r="831" s="214" customFormat="1"/>
    <row r="832" s="214" customFormat="1"/>
    <row r="833" s="214" customFormat="1"/>
    <row r="834" s="214" customFormat="1"/>
    <row r="835" s="214" customFormat="1"/>
  </sheetData>
  <hyperlinks>
    <hyperlink ref="A27" location="'Tab 2.2'!A1" display="'Tab 2.2'!A1" xr:uid="{A6C984C1-704B-4C03-9A47-FFE757BF5252}"/>
    <hyperlink ref="A28" location="'Fig 2.16'!A1" display="'Fig 2.16'!A1" xr:uid="{24D4A862-2673-46CD-AF58-AC191DBD5D57}"/>
    <hyperlink ref="A29" location="'Fig 2.17'!A1" display="'Fig 2.17'!A1" xr:uid="{3E3A6BF1-4C5B-439A-A94F-A020B8BEDF56}"/>
    <hyperlink ref="A30" location="'Fig 2.18'!A1" display="'Fig 2.18'!A1" xr:uid="{AF4B7DCF-DC68-4B97-B45F-1B43AED4CD06}"/>
    <hyperlink ref="A31" location="'Fig 2.19'!A1" display="'Fig 2.19'!A1" xr:uid="{69CE1687-50BB-456F-A1DF-17A7B9178EA2}"/>
    <hyperlink ref="A32" location="'Fig 2.20'!A1" display="'Fig 2.20'!A1" xr:uid="{E3731058-11E4-40E1-8437-C0B42A763699}"/>
    <hyperlink ref="A33" location="'Fig 2.21'!A1" display="'Fig 2.21'!A1" xr:uid="{8F758FFC-301E-4C3A-A2D4-97083EEF16DB}"/>
    <hyperlink ref="A34" location="'Fig 2.22'!A1" display="'Fig 2.22'!A1" xr:uid="{F802D151-217E-4A15-A2E9-90DBD98415EE}"/>
    <hyperlink ref="A35" location="'Fig 2.23'!A1" display="'Fig 2.23'!A1" xr:uid="{4261C4FA-302C-4CCA-AD49-EA1609EC0376}"/>
    <hyperlink ref="A8" location="'Fig 2.1'!A1" display="'Fig 2.1'!A1" xr:uid="{8E9DB9CA-6F8C-411A-BE49-69F5F1F9A0E0}"/>
    <hyperlink ref="A9" location="'Fig 2.2'!A1" display="'Fig 2.2'!A1" xr:uid="{A6155CDD-993F-4010-B0E7-DD6C22DCFB3E}"/>
    <hyperlink ref="A10" location="'Fig 2.3'!A1" display="'Fig 2.3'!A1" xr:uid="{FC5F0A21-6A57-4B90-9F8A-B1FF306739CE}"/>
    <hyperlink ref="A11" location="'Fig 2.4a'!A1" display="'Fig 2.4a'!A1" xr:uid="{A28BCC06-CA2C-42B0-8A78-B68AF24BA824}"/>
    <hyperlink ref="A13" location="'Fig 2.5'!A1" display="'Fig 2.5'!A1" xr:uid="{98BD22EF-3F0E-4603-BC04-6A7FCB89A83A}"/>
    <hyperlink ref="A14" location="'Fig 2.6'!A1" display="'Fig 2.6'!A1" xr:uid="{5FCC84AD-2F5B-44F2-8B34-36655F2ABB21}"/>
    <hyperlink ref="A15" location="'Fig 2.7'!A1" display="'Fig 2.7'!A1" xr:uid="{9C7EE6BC-1FC9-40C0-90EE-15A3FF381765}"/>
    <hyperlink ref="A17" location="'tab 2.1'!A1" display="'tab 2.1'!A1" xr:uid="{A70ED35D-7445-4B20-970F-8815413E949E}"/>
    <hyperlink ref="A18" location="'Fig 2.9'!A1" display="'Fig 2.9'!A1" xr:uid="{4279F168-38F6-4E76-9723-3A8ED7D8BE7F}"/>
    <hyperlink ref="A19" location="'Fig 2.10'!A1" display="'Fig 2.10'!A1" xr:uid="{3A42ACEF-D132-444A-83D0-2A8EAC66B838}"/>
    <hyperlink ref="A20" location="'Fig 2.11'!A1" display="'Fig 2.11'!A1" xr:uid="{CD93E4E0-1664-4E14-858A-B46FCAE7194F}"/>
    <hyperlink ref="A21" location="'Fig 2.12'!A1" display="'Fig 2.12'!A1" xr:uid="{C2F30AD0-B14E-4395-AD7D-279D216581C0}"/>
    <hyperlink ref="A22" location="'Fig 2.13'!A1" display="'Fig 2.13'!A1" xr:uid="{270D87E9-B93A-4309-9F71-FA62000C99A1}"/>
    <hyperlink ref="A42" location="'Fig 2.27'!A1" display="'Fig 2.27'!A1" xr:uid="{5C7AAE4C-E8C1-4197-877C-4AFD71EF7B05}"/>
    <hyperlink ref="A38" location="'Fig 2.24'!A1" display="'Fig 2.24'!A1" xr:uid="{8C2D686B-BAC5-4A2B-BFE6-E1E08D6FB8BC}"/>
    <hyperlink ref="A39" location="'Tab 2.3'!A1" display="'Tab 2.3'!A1" xr:uid="{1727C798-42D7-48CF-B72C-8FF823A824ED}"/>
    <hyperlink ref="A40" location="'Fig 2.25'!A1" display="'Fig 2.25'!A1" xr:uid="{DCDCEC56-420F-4F31-8F90-B615B0B40281}"/>
    <hyperlink ref="A41" location="'Fig 2.26'!A1" display="'Fig 2.26'!A1" xr:uid="{DE17E70C-D1D1-4AB6-892B-5C103C0C7717}"/>
    <hyperlink ref="A43" location="'Tab 2.4'!A1" display="'Tab 2.4'!A1" xr:uid="{6FB41133-BADB-425A-AFD6-7BBF1ACCA3FF}"/>
    <hyperlink ref="A44" location="'tab 2.5'!A1" display="'tab 2.5'!A1" xr:uid="{E8029A20-67C7-41B0-9A5B-6590924610D7}"/>
    <hyperlink ref="A47" location="'Fig 2.28'!A1" display="'Fig 2.28'!A1" xr:uid="{AAEFD5E6-D004-443C-9720-FDFEE78A9D47}"/>
    <hyperlink ref="A48:A50" location="'Fig 3.1'!A1" display="'Fig 3.1'!A1" xr:uid="{999A5524-381E-4430-BC43-8C4261E23C75}"/>
    <hyperlink ref="A48" location="'Fig 2.29'!A1" display="'Fig 2.29'!A1" xr:uid="{DBE2969D-A6D4-4D01-B081-D21A93C3CEB0}"/>
    <hyperlink ref="A49" location="'Fig 2.30'!A1" display="'Fig 2.30'!A1" xr:uid="{710E0E8D-01E1-48D5-8C17-395DF3511302}"/>
    <hyperlink ref="A50" location="'Fig 2.31'!A1" display="'Fig 2.31'!A1" xr:uid="{B0A08674-8B69-4293-B3A7-0932647108ED}"/>
    <hyperlink ref="A12" location="'Fig 2.4b'!A1" display="'Fig 2.4b'!A1" xr:uid="{1A8EC247-1B0F-4E4C-A634-AC2184990FBD}"/>
    <hyperlink ref="A23" location="'Fig 2.14'!A1" display="'Fig 2.14'!A1" xr:uid="{7227BFF4-8906-49F1-8CA0-7972BAA2AD87}"/>
    <hyperlink ref="A26" location="'Fig 2.15'!A1" display="'Fig 2.15'!A1" xr:uid="{F28F78B5-8DB6-4FA8-B064-7EBC7849FD22}"/>
    <hyperlink ref="A16" location="'Fig 2.8'!A1" display="Figure 2.8 – Taux d’emploi des adultes de 25 à 49 ans selon le genre, le nombre d’enfants et le niveau de diplôme en France en 2024 – En %" xr:uid="{6ADD7893-77A6-4FFB-BAB3-22CF368FE46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6DBE-2E90-4E25-AEF6-CEF5E48CA426}">
  <sheetPr>
    <tabColor rgb="FFACB9CA"/>
  </sheetPr>
  <dimension ref="A1:H63"/>
  <sheetViews>
    <sheetView workbookViewId="0">
      <selection activeCell="C1" sqref="C1:C1048576"/>
    </sheetView>
  </sheetViews>
  <sheetFormatPr baseColWidth="10" defaultColWidth="11.125" defaultRowHeight="14.25"/>
  <cols>
    <col min="1" max="1" width="11.125" style="223"/>
    <col min="2" max="2" width="8.625" style="51" customWidth="1"/>
    <col min="3" max="4" width="11.125" style="51" customWidth="1"/>
    <col min="5" max="8" width="12.625" style="51" customWidth="1"/>
    <col min="9" max="16384" width="11.125" style="51"/>
  </cols>
  <sheetData>
    <row r="1" spans="1:6" ht="12.75" customHeight="1">
      <c r="A1" s="104" t="s">
        <v>465</v>
      </c>
      <c r="C1" s="110"/>
      <c r="D1" s="110"/>
      <c r="E1" s="39"/>
      <c r="F1" s="39"/>
    </row>
    <row r="2" spans="1:6" ht="12.75" customHeight="1">
      <c r="A2" s="48" t="s">
        <v>135</v>
      </c>
    </row>
    <row r="3" spans="1:6" s="223" customFormat="1" ht="12.75" customHeight="1" thickBot="1">
      <c r="A3" s="48"/>
      <c r="D3" s="233" t="s">
        <v>100</v>
      </c>
    </row>
    <row r="4" spans="1:6" ht="12.75" customHeight="1" thickBot="1">
      <c r="B4" s="340"/>
      <c r="C4" s="341" t="s">
        <v>136</v>
      </c>
      <c r="D4" s="342" t="s">
        <v>137</v>
      </c>
    </row>
    <row r="5" spans="1:6" ht="12.75" customHeight="1">
      <c r="B5" s="343">
        <v>1975</v>
      </c>
      <c r="C5" s="344">
        <v>51.6</v>
      </c>
      <c r="D5" s="345">
        <v>81.599999999999994</v>
      </c>
    </row>
    <row r="6" spans="1:6" ht="12.75" customHeight="1">
      <c r="B6" s="346">
        <v>1976</v>
      </c>
      <c r="C6" s="347">
        <v>52.1</v>
      </c>
      <c r="D6" s="348">
        <v>81.3</v>
      </c>
    </row>
    <row r="7" spans="1:6" ht="12.75" customHeight="1">
      <c r="B7" s="346">
        <v>1977</v>
      </c>
      <c r="C7" s="347">
        <v>52.8</v>
      </c>
      <c r="D7" s="348">
        <v>80.8</v>
      </c>
    </row>
    <row r="8" spans="1:6" ht="12.75" customHeight="1">
      <c r="B8" s="346">
        <v>1978</v>
      </c>
      <c r="C8" s="347">
        <v>52.7</v>
      </c>
      <c r="D8" s="348">
        <v>80.2</v>
      </c>
    </row>
    <row r="9" spans="1:6" ht="12.75" customHeight="1">
      <c r="B9" s="346">
        <v>1979</v>
      </c>
      <c r="C9" s="347">
        <v>53.4</v>
      </c>
      <c r="D9" s="348">
        <v>80.099999999999994</v>
      </c>
    </row>
    <row r="10" spans="1:6" ht="12.75" customHeight="1">
      <c r="B10" s="346">
        <v>1980</v>
      </c>
      <c r="C10" s="347">
        <v>53.3</v>
      </c>
      <c r="D10" s="348">
        <v>80</v>
      </c>
    </row>
    <row r="11" spans="1:6" ht="12.75" customHeight="1">
      <c r="B11" s="346">
        <v>1981</v>
      </c>
      <c r="C11" s="347">
        <v>52.8</v>
      </c>
      <c r="D11" s="348">
        <v>78.099999999999994</v>
      </c>
    </row>
    <row r="12" spans="1:6" ht="12.75" customHeight="1">
      <c r="B12" s="346">
        <v>1982</v>
      </c>
      <c r="C12" s="347">
        <v>52.6</v>
      </c>
      <c r="D12" s="348">
        <v>76.7</v>
      </c>
    </row>
    <row r="13" spans="1:6" ht="12.75" customHeight="1">
      <c r="B13" s="346">
        <v>1983</v>
      </c>
      <c r="C13" s="347">
        <v>52.3</v>
      </c>
      <c r="D13" s="348">
        <v>75.3</v>
      </c>
    </row>
    <row r="14" spans="1:6" ht="12.75" customHeight="1">
      <c r="B14" s="346">
        <v>1984</v>
      </c>
      <c r="C14" s="347">
        <v>51.7</v>
      </c>
      <c r="D14" s="348">
        <v>73</v>
      </c>
    </row>
    <row r="15" spans="1:6" ht="12.75" customHeight="1">
      <c r="B15" s="346">
        <v>1985</v>
      </c>
      <c r="C15" s="347">
        <v>51.6</v>
      </c>
      <c r="D15" s="348">
        <v>72.3</v>
      </c>
    </row>
    <row r="16" spans="1:6" ht="12.75" customHeight="1">
      <c r="B16" s="346">
        <v>1986</v>
      </c>
      <c r="C16" s="347">
        <v>52.4</v>
      </c>
      <c r="D16" s="348">
        <v>72.099999999999994</v>
      </c>
    </row>
    <row r="17" spans="2:6" ht="12.75" customHeight="1">
      <c r="B17" s="346">
        <v>1987</v>
      </c>
      <c r="C17" s="347">
        <v>52.3</v>
      </c>
      <c r="D17" s="348">
        <v>71.599999999999994</v>
      </c>
    </row>
    <row r="18" spans="2:6" ht="12.75" customHeight="1">
      <c r="B18" s="346">
        <v>1988</v>
      </c>
      <c r="C18" s="347">
        <v>52.5</v>
      </c>
      <c r="D18" s="348">
        <v>71.2</v>
      </c>
    </row>
    <row r="19" spans="2:6" ht="12.75" customHeight="1">
      <c r="B19" s="346">
        <v>1989</v>
      </c>
      <c r="C19" s="347">
        <v>53.1</v>
      </c>
      <c r="D19" s="348">
        <v>71.5</v>
      </c>
    </row>
    <row r="20" spans="2:6" ht="12.75" customHeight="1">
      <c r="B20" s="346">
        <v>1990</v>
      </c>
      <c r="C20" s="347">
        <v>53.5</v>
      </c>
      <c r="D20" s="348">
        <v>71</v>
      </c>
    </row>
    <row r="21" spans="2:6" ht="12.75" customHeight="1">
      <c r="B21" s="346">
        <v>1991</v>
      </c>
      <c r="C21" s="347">
        <v>53.7</v>
      </c>
      <c r="D21" s="348">
        <v>70.400000000000006</v>
      </c>
    </row>
    <row r="22" spans="2:6" ht="12.75" customHeight="1">
      <c r="B22" s="346">
        <v>1992</v>
      </c>
      <c r="C22" s="347">
        <v>53.8</v>
      </c>
      <c r="D22" s="348">
        <v>69.7</v>
      </c>
    </row>
    <row r="23" spans="2:6" ht="12.75" customHeight="1">
      <c r="B23" s="346">
        <v>1993</v>
      </c>
      <c r="C23" s="347">
        <v>54.1</v>
      </c>
      <c r="D23" s="348">
        <v>68.3</v>
      </c>
    </row>
    <row r="24" spans="2:6" ht="12.75" customHeight="1">
      <c r="B24" s="346">
        <v>1994</v>
      </c>
      <c r="C24" s="347">
        <v>54.1</v>
      </c>
      <c r="D24" s="348">
        <v>67.7</v>
      </c>
    </row>
    <row r="25" spans="2:6" ht="12.75" customHeight="1">
      <c r="B25" s="346">
        <v>1995</v>
      </c>
      <c r="C25" s="347">
        <v>54.8</v>
      </c>
      <c r="D25" s="348">
        <v>68.2</v>
      </c>
    </row>
    <row r="26" spans="2:6" ht="12.75" customHeight="1">
      <c r="B26" s="346">
        <v>1996</v>
      </c>
      <c r="C26" s="347">
        <v>55.2</v>
      </c>
      <c r="D26" s="348">
        <v>68.2</v>
      </c>
    </row>
    <row r="27" spans="2:6" ht="12.75" customHeight="1">
      <c r="B27" s="346">
        <v>1997</v>
      </c>
      <c r="C27" s="347">
        <v>55</v>
      </c>
      <c r="D27" s="348">
        <v>67.8</v>
      </c>
    </row>
    <row r="28" spans="2:6" ht="12.75" customHeight="1">
      <c r="B28" s="346">
        <v>1998</v>
      </c>
      <c r="C28" s="347">
        <v>55.7</v>
      </c>
      <c r="D28" s="348">
        <v>68</v>
      </c>
      <c r="F28" s="111" t="s">
        <v>511</v>
      </c>
    </row>
    <row r="29" spans="2:6" ht="12.75" customHeight="1">
      <c r="B29" s="346">
        <v>1999</v>
      </c>
      <c r="C29" s="347">
        <v>56.5</v>
      </c>
      <c r="D29" s="348">
        <v>68.400000000000006</v>
      </c>
      <c r="F29" s="111" t="s">
        <v>512</v>
      </c>
    </row>
    <row r="30" spans="2:6" ht="12.75" customHeight="1">
      <c r="B30" s="346">
        <v>2000</v>
      </c>
      <c r="C30" s="347">
        <v>57.7</v>
      </c>
      <c r="D30" s="348">
        <v>69.599999999999994</v>
      </c>
      <c r="F30" s="334" t="s">
        <v>513</v>
      </c>
    </row>
    <row r="31" spans="2:6" ht="12.75" customHeight="1">
      <c r="B31" s="346">
        <v>2001</v>
      </c>
      <c r="C31" s="347">
        <v>58.3</v>
      </c>
      <c r="D31" s="348">
        <v>70.099999999999994</v>
      </c>
    </row>
    <row r="32" spans="2:6" ht="12.75" customHeight="1">
      <c r="B32" s="346">
        <v>2002</v>
      </c>
      <c r="C32" s="347">
        <v>58.8</v>
      </c>
      <c r="D32" s="348">
        <v>69.900000000000006</v>
      </c>
    </row>
    <row r="33" spans="2:4" ht="12.75" customHeight="1">
      <c r="B33" s="346">
        <v>2003</v>
      </c>
      <c r="C33" s="347">
        <v>59.2</v>
      </c>
      <c r="D33" s="348">
        <v>69.599999999999994</v>
      </c>
    </row>
    <row r="34" spans="2:4" ht="12.75" customHeight="1">
      <c r="B34" s="346">
        <v>2004</v>
      </c>
      <c r="C34" s="347">
        <v>59.2</v>
      </c>
      <c r="D34" s="348">
        <v>69.2</v>
      </c>
    </row>
    <row r="35" spans="2:4" ht="12.75" customHeight="1">
      <c r="B35" s="346">
        <v>2005</v>
      </c>
      <c r="C35" s="347">
        <v>59.4</v>
      </c>
      <c r="D35" s="348">
        <v>69</v>
      </c>
    </row>
    <row r="36" spans="2:4" ht="12.75" customHeight="1">
      <c r="B36" s="346">
        <v>2006</v>
      </c>
      <c r="C36" s="347">
        <v>59.6</v>
      </c>
      <c r="D36" s="348">
        <v>68.7</v>
      </c>
    </row>
    <row r="37" spans="2:4" ht="12.75" customHeight="1">
      <c r="B37" s="346">
        <v>2007</v>
      </c>
      <c r="C37" s="347">
        <v>60.6</v>
      </c>
      <c r="D37" s="348">
        <v>68.900000000000006</v>
      </c>
    </row>
    <row r="38" spans="2:4" ht="12.75" customHeight="1">
      <c r="B38" s="346">
        <v>2008</v>
      </c>
      <c r="C38" s="347">
        <v>61.2</v>
      </c>
      <c r="D38" s="348">
        <v>69.400000000000006</v>
      </c>
    </row>
    <row r="39" spans="2:4" ht="12.75" customHeight="1">
      <c r="B39" s="346">
        <v>2009</v>
      </c>
      <c r="C39" s="347">
        <v>60.8</v>
      </c>
      <c r="D39" s="348">
        <v>68.099999999999994</v>
      </c>
    </row>
    <row r="40" spans="2:4" ht="12.75" customHeight="1">
      <c r="B40" s="346">
        <v>2010</v>
      </c>
      <c r="C40" s="347">
        <v>60.6</v>
      </c>
      <c r="D40" s="348">
        <v>68.099999999999994</v>
      </c>
    </row>
    <row r="41" spans="2:4" ht="12.75" customHeight="1">
      <c r="B41" s="346">
        <v>2011</v>
      </c>
      <c r="C41" s="347">
        <v>60.5</v>
      </c>
      <c r="D41" s="348">
        <v>68</v>
      </c>
    </row>
    <row r="42" spans="2:4" ht="12.75" customHeight="1">
      <c r="B42" s="346">
        <v>2012</v>
      </c>
      <c r="C42" s="347">
        <v>60.9</v>
      </c>
      <c r="D42" s="348">
        <v>67.8</v>
      </c>
    </row>
    <row r="43" spans="2:4" ht="12.75" customHeight="1">
      <c r="B43" s="346">
        <v>2013</v>
      </c>
      <c r="C43" s="347">
        <v>61.2</v>
      </c>
      <c r="D43" s="348">
        <v>67.599999999999994</v>
      </c>
    </row>
    <row r="44" spans="2:4" ht="12.75" customHeight="1">
      <c r="B44" s="346">
        <v>2014</v>
      </c>
      <c r="C44" s="347">
        <v>61.7</v>
      </c>
      <c r="D44" s="348">
        <v>67.3</v>
      </c>
    </row>
    <row r="45" spans="2:4" ht="12.75" customHeight="1">
      <c r="B45" s="349">
        <v>2015</v>
      </c>
      <c r="C45" s="347">
        <v>62</v>
      </c>
      <c r="D45" s="348">
        <v>67.3</v>
      </c>
    </row>
    <row r="46" spans="2:4" ht="12.75" customHeight="1">
      <c r="B46" s="346">
        <v>2016</v>
      </c>
      <c r="C46" s="347">
        <v>62.2</v>
      </c>
      <c r="D46" s="348">
        <v>67.7</v>
      </c>
    </row>
    <row r="47" spans="2:4" ht="12.75" customHeight="1">
      <c r="B47" s="346">
        <v>2017</v>
      </c>
      <c r="C47" s="347">
        <v>62.5</v>
      </c>
      <c r="D47" s="348">
        <v>68.5</v>
      </c>
    </row>
    <row r="48" spans="2:4" ht="12.75" customHeight="1">
      <c r="B48" s="346">
        <v>2018</v>
      </c>
      <c r="C48" s="347">
        <v>63.1</v>
      </c>
      <c r="D48" s="348">
        <v>69</v>
      </c>
    </row>
    <row r="49" spans="2:8" ht="12.75" customHeight="1">
      <c r="B49" s="346">
        <v>2019</v>
      </c>
      <c r="C49" s="347">
        <v>63.7</v>
      </c>
      <c r="D49" s="348">
        <v>68.900000000000006</v>
      </c>
    </row>
    <row r="50" spans="2:8" ht="12.75" customHeight="1">
      <c r="B50" s="346">
        <v>2020</v>
      </c>
      <c r="C50" s="347">
        <v>63.5</v>
      </c>
      <c r="D50" s="348">
        <v>68.599999999999994</v>
      </c>
    </row>
    <row r="51" spans="2:8">
      <c r="B51" s="346">
        <v>2021</v>
      </c>
      <c r="C51" s="350">
        <v>64.5</v>
      </c>
      <c r="D51" s="351">
        <v>70</v>
      </c>
    </row>
    <row r="52" spans="2:8">
      <c r="B52" s="346">
        <v>2022</v>
      </c>
      <c r="C52" s="350">
        <v>65.5</v>
      </c>
      <c r="D52" s="351">
        <v>70.8</v>
      </c>
    </row>
    <row r="53" spans="2:8">
      <c r="B53" s="346">
        <v>2023</v>
      </c>
      <c r="C53" s="350">
        <v>65.900000000000006</v>
      </c>
      <c r="D53" s="351">
        <v>70.900000000000006</v>
      </c>
    </row>
    <row r="54" spans="2:8" ht="12.75" customHeight="1" thickBot="1">
      <c r="B54" s="352">
        <v>2024</v>
      </c>
      <c r="C54" s="353">
        <v>66.2</v>
      </c>
      <c r="D54" s="354">
        <v>71.5</v>
      </c>
    </row>
    <row r="55" spans="2:8" s="223" customFormat="1" ht="12.75" customHeight="1">
      <c r="B55" s="338"/>
      <c r="C55" s="337"/>
      <c r="D55" s="337"/>
    </row>
    <row r="56" spans="2:8" ht="12.75" customHeight="1">
      <c r="B56" s="335" t="s">
        <v>319</v>
      </c>
    </row>
    <row r="57" spans="2:8" ht="12.75" customHeight="1">
      <c r="B57" s="335" t="s">
        <v>320</v>
      </c>
    </row>
    <row r="58" spans="2:8" ht="12.75" customHeight="1">
      <c r="B58" s="336" t="s">
        <v>321</v>
      </c>
    </row>
    <row r="59" spans="2:8" ht="12.75" customHeight="1">
      <c r="B59" s="339"/>
      <c r="C59" s="339"/>
      <c r="D59" s="339"/>
      <c r="E59" s="64"/>
      <c r="F59" s="65"/>
      <c r="G59" s="65"/>
      <c r="H59" s="65"/>
    </row>
    <row r="60" spans="2:8" ht="12.75" customHeight="1"/>
    <row r="61" spans="2:8" ht="12.75" customHeight="1"/>
    <row r="62" spans="2:8" ht="12.75" customHeight="1"/>
    <row r="63" spans="2:8" ht="12.75" customHeight="1"/>
  </sheetData>
  <hyperlinks>
    <hyperlink ref="B58" r:id="rId1" xr:uid="{448C5364-2E31-471C-8CBA-502542AA341F}"/>
    <hyperlink ref="A2" location="SOMMAIRE!A1" display="Retour au sommaire" xr:uid="{8C2CF20B-2086-4D74-8C33-FDF425CE2A35}"/>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9DD1C-33B1-469C-A2E3-FA28B62B1267}">
  <sheetPr>
    <tabColor rgb="FFACB9CA"/>
  </sheetPr>
  <dimension ref="A1:H25"/>
  <sheetViews>
    <sheetView workbookViewId="0">
      <selection sqref="A1:A2"/>
    </sheetView>
  </sheetViews>
  <sheetFormatPr baseColWidth="10" defaultRowHeight="14.25"/>
  <cols>
    <col min="1" max="1" width="11" style="223"/>
    <col min="2" max="2" width="47.375" customWidth="1"/>
  </cols>
  <sheetData>
    <row r="1" spans="1:8" ht="15.75">
      <c r="A1" s="104" t="s">
        <v>467</v>
      </c>
    </row>
    <row r="2" spans="1:8">
      <c r="A2" s="48" t="s">
        <v>135</v>
      </c>
    </row>
    <row r="3" spans="1:8" ht="15" thickBot="1">
      <c r="B3" s="234"/>
      <c r="C3" s="234"/>
      <c r="D3" s="234"/>
      <c r="E3" s="234"/>
      <c r="F3" s="234"/>
      <c r="G3" s="234"/>
      <c r="H3" s="233" t="s">
        <v>420</v>
      </c>
    </row>
    <row r="4" spans="1:8" ht="32.25" customHeight="1" thickBot="1">
      <c r="B4" s="369"/>
      <c r="C4" s="924" t="s">
        <v>329</v>
      </c>
      <c r="D4" s="925"/>
      <c r="E4" s="924" t="s">
        <v>330</v>
      </c>
      <c r="F4" s="925"/>
      <c r="G4" s="924" t="s">
        <v>331</v>
      </c>
      <c r="H4" s="925"/>
    </row>
    <row r="5" spans="1:8" ht="15" thickBot="1">
      <c r="B5" s="370"/>
      <c r="C5" s="375" t="s">
        <v>136</v>
      </c>
      <c r="D5" s="376" t="s">
        <v>137</v>
      </c>
      <c r="E5" s="375" t="s">
        <v>136</v>
      </c>
      <c r="F5" s="376" t="s">
        <v>137</v>
      </c>
      <c r="G5" s="375" t="s">
        <v>136</v>
      </c>
      <c r="H5" s="376" t="s">
        <v>137</v>
      </c>
    </row>
    <row r="6" spans="1:8">
      <c r="B6" s="371" t="s">
        <v>332</v>
      </c>
      <c r="C6" s="377">
        <v>87.2</v>
      </c>
      <c r="D6" s="378">
        <v>86.1</v>
      </c>
      <c r="E6" s="377">
        <v>9.3000000000000007</v>
      </c>
      <c r="F6" s="378">
        <v>11.7</v>
      </c>
      <c r="G6" s="377">
        <v>15.6</v>
      </c>
      <c r="H6" s="378">
        <v>7.6</v>
      </c>
    </row>
    <row r="7" spans="1:8">
      <c r="B7" s="372" t="s">
        <v>334</v>
      </c>
      <c r="C7" s="379">
        <v>79.8</v>
      </c>
      <c r="D7" s="380">
        <v>92.7</v>
      </c>
      <c r="E7" s="379">
        <v>11.1</v>
      </c>
      <c r="F7" s="380">
        <v>6.1</v>
      </c>
      <c r="G7" s="379">
        <v>29</v>
      </c>
      <c r="H7" s="380">
        <v>6.3</v>
      </c>
    </row>
    <row r="8" spans="1:8">
      <c r="B8" s="373" t="s">
        <v>336</v>
      </c>
      <c r="C8" s="381">
        <v>74.599999999999994</v>
      </c>
      <c r="D8" s="382" t="s">
        <v>421</v>
      </c>
      <c r="E8" s="381">
        <v>18</v>
      </c>
      <c r="F8" s="382" t="s">
        <v>337</v>
      </c>
      <c r="G8" s="381">
        <v>29.4</v>
      </c>
      <c r="H8" s="382" t="s">
        <v>337</v>
      </c>
    </row>
    <row r="9" spans="1:8">
      <c r="B9" s="373" t="s">
        <v>338</v>
      </c>
      <c r="C9" s="381">
        <v>86.7</v>
      </c>
      <c r="D9" s="382">
        <v>93</v>
      </c>
      <c r="E9" s="381">
        <v>11</v>
      </c>
      <c r="F9" s="382">
        <v>6.7</v>
      </c>
      <c r="G9" s="381">
        <v>24.9</v>
      </c>
      <c r="H9" s="382">
        <v>6</v>
      </c>
    </row>
    <row r="10" spans="1:8">
      <c r="B10" s="373" t="s">
        <v>339</v>
      </c>
      <c r="C10" s="381">
        <v>51.2</v>
      </c>
      <c r="D10" s="382" t="s">
        <v>337</v>
      </c>
      <c r="E10" s="381">
        <v>14.5</v>
      </c>
      <c r="F10" s="382" t="s">
        <v>337</v>
      </c>
      <c r="G10" s="381">
        <v>38.200000000000003</v>
      </c>
      <c r="H10" s="382" t="s">
        <v>337</v>
      </c>
    </row>
    <row r="11" spans="1:8">
      <c r="B11" s="373" t="s">
        <v>340</v>
      </c>
      <c r="C11" s="381">
        <v>79.900000000000006</v>
      </c>
      <c r="D11" s="382">
        <v>93</v>
      </c>
      <c r="E11" s="381">
        <v>10.4</v>
      </c>
      <c r="F11" s="382">
        <v>4.9000000000000004</v>
      </c>
      <c r="G11" s="381">
        <v>31.3</v>
      </c>
      <c r="H11" s="382">
        <v>6.5</v>
      </c>
    </row>
    <row r="12" spans="1:8">
      <c r="B12" s="372" t="s">
        <v>341</v>
      </c>
      <c r="C12" s="379">
        <v>90.3</v>
      </c>
      <c r="D12" s="380">
        <v>94.9</v>
      </c>
      <c r="E12" s="379">
        <v>6.3</v>
      </c>
      <c r="F12" s="380">
        <v>6.2</v>
      </c>
      <c r="G12" s="379">
        <v>14.5</v>
      </c>
      <c r="H12" s="380">
        <v>5.6</v>
      </c>
    </row>
    <row r="13" spans="1:8">
      <c r="B13" s="372" t="s">
        <v>342</v>
      </c>
      <c r="C13" s="379">
        <v>83.5</v>
      </c>
      <c r="D13" s="380">
        <v>96.2</v>
      </c>
      <c r="E13" s="379">
        <v>4.9000000000000004</v>
      </c>
      <c r="F13" s="380">
        <v>4.0999999999999996</v>
      </c>
      <c r="G13" s="379">
        <v>27.9</v>
      </c>
      <c r="H13" s="380">
        <v>5.0999999999999996</v>
      </c>
    </row>
    <row r="14" spans="1:8">
      <c r="B14" s="373" t="s">
        <v>336</v>
      </c>
      <c r="C14" s="381">
        <v>84.3</v>
      </c>
      <c r="D14" s="382">
        <v>95.3</v>
      </c>
      <c r="E14" s="381">
        <v>5.9</v>
      </c>
      <c r="F14" s="382">
        <v>5.0999999999999996</v>
      </c>
      <c r="G14" s="381">
        <v>27.1</v>
      </c>
      <c r="H14" s="382">
        <v>6.4</v>
      </c>
    </row>
    <row r="15" spans="1:8">
      <c r="B15" s="373" t="s">
        <v>338</v>
      </c>
      <c r="C15" s="381">
        <v>88.8</v>
      </c>
      <c r="D15" s="382">
        <v>96.5</v>
      </c>
      <c r="E15" s="381">
        <v>4.9000000000000004</v>
      </c>
      <c r="F15" s="382">
        <v>3.5</v>
      </c>
      <c r="G15" s="381">
        <v>22.5</v>
      </c>
      <c r="H15" s="382">
        <v>4.7</v>
      </c>
    </row>
    <row r="16" spans="1:8">
      <c r="B16" s="373" t="s">
        <v>343</v>
      </c>
      <c r="C16" s="381">
        <v>80.7</v>
      </c>
      <c r="D16" s="382">
        <v>96</v>
      </c>
      <c r="E16" s="381">
        <v>5.5</v>
      </c>
      <c r="F16" s="382">
        <v>4.4000000000000004</v>
      </c>
      <c r="G16" s="381">
        <v>34.9</v>
      </c>
      <c r="H16" s="382">
        <v>6.5</v>
      </c>
    </row>
    <row r="17" spans="2:8">
      <c r="B17" s="373" t="s">
        <v>344</v>
      </c>
      <c r="C17" s="381">
        <v>90.1</v>
      </c>
      <c r="D17" s="382">
        <v>97.6</v>
      </c>
      <c r="E17" s="381">
        <v>3.1</v>
      </c>
      <c r="F17" s="382">
        <v>3</v>
      </c>
      <c r="G17" s="381">
        <v>26.4</v>
      </c>
      <c r="H17" s="382">
        <v>3.7</v>
      </c>
    </row>
    <row r="18" spans="2:8">
      <c r="B18" s="373" t="s">
        <v>345</v>
      </c>
      <c r="C18" s="381">
        <v>56.2</v>
      </c>
      <c r="D18" s="382">
        <v>93.8</v>
      </c>
      <c r="E18" s="381">
        <v>11.5</v>
      </c>
      <c r="F18" s="382">
        <v>6.9</v>
      </c>
      <c r="G18" s="381">
        <v>35.5</v>
      </c>
      <c r="H18" s="382">
        <v>6.1</v>
      </c>
    </row>
    <row r="19" spans="2:8">
      <c r="B19" s="373" t="s">
        <v>346</v>
      </c>
      <c r="C19" s="381">
        <v>74.099999999999994</v>
      </c>
      <c r="D19" s="382">
        <v>94.3</v>
      </c>
      <c r="E19" s="381">
        <v>6.7</v>
      </c>
      <c r="F19" s="382">
        <v>5.3</v>
      </c>
      <c r="G19" s="381">
        <v>33.9</v>
      </c>
      <c r="H19" s="382">
        <v>6.5</v>
      </c>
    </row>
    <row r="20" spans="2:8" ht="15" thickBot="1">
      <c r="B20" s="374" t="s">
        <v>10</v>
      </c>
      <c r="C20" s="383">
        <v>84.7</v>
      </c>
      <c r="D20" s="384">
        <v>92.7</v>
      </c>
      <c r="E20" s="383">
        <v>6.7</v>
      </c>
      <c r="F20" s="384">
        <v>6.7</v>
      </c>
      <c r="G20" s="383">
        <v>23.7</v>
      </c>
      <c r="H20" s="384">
        <v>5.9</v>
      </c>
    </row>
    <row r="22" spans="2:8">
      <c r="B22" s="108" t="s">
        <v>516</v>
      </c>
    </row>
    <row r="23" spans="2:8">
      <c r="B23" s="111" t="s">
        <v>422</v>
      </c>
    </row>
    <row r="24" spans="2:8">
      <c r="B24" s="112" t="s">
        <v>423</v>
      </c>
      <c r="C24" s="112"/>
      <c r="D24" s="112"/>
      <c r="E24" s="112"/>
      <c r="F24" s="112"/>
      <c r="G24" s="112"/>
      <c r="H24" s="112"/>
    </row>
    <row r="25" spans="2:8">
      <c r="B25" s="108" t="s">
        <v>347</v>
      </c>
    </row>
  </sheetData>
  <mergeCells count="3">
    <mergeCell ref="C4:D4"/>
    <mergeCell ref="E4:F4"/>
    <mergeCell ref="G4:H4"/>
  </mergeCells>
  <hyperlinks>
    <hyperlink ref="A2" location="SOMMAIRE!A1" display="Retour au sommaire" xr:uid="{B70FFFDD-99B6-4D5D-9227-BACE33A68E7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E66A7-FD69-48BC-B1C2-0B313889CE8F}">
  <sheetPr>
    <tabColor rgb="FFACB9CA"/>
  </sheetPr>
  <dimension ref="A1:R61"/>
  <sheetViews>
    <sheetView zoomScaleNormal="100" workbookViewId="0"/>
  </sheetViews>
  <sheetFormatPr baseColWidth="10" defaultColWidth="10.125" defaultRowHeight="12.75"/>
  <cols>
    <col min="1" max="1" width="10.125" style="57"/>
    <col min="2" max="2" width="8.625" style="58" customWidth="1"/>
    <col min="3" max="5" width="11.125" style="57" customWidth="1"/>
    <col min="6" max="8" width="10.125" style="57"/>
    <col min="9" max="9" width="10.125" style="57" customWidth="1"/>
    <col min="10" max="17" width="10.125" style="57"/>
    <col min="18" max="18" width="6.125" style="57" customWidth="1"/>
    <col min="19" max="16384" width="10.125" style="57"/>
  </cols>
  <sheetData>
    <row r="1" spans="1:18" ht="12.75" customHeight="1">
      <c r="A1" s="104" t="s">
        <v>468</v>
      </c>
      <c r="C1" s="385"/>
      <c r="D1" s="385"/>
      <c r="E1" s="385"/>
      <c r="F1" s="71"/>
      <c r="G1" s="71"/>
      <c r="K1" s="72"/>
      <c r="L1" s="72"/>
      <c r="M1" s="72"/>
      <c r="N1" s="72"/>
      <c r="O1" s="72"/>
      <c r="P1" s="72"/>
      <c r="Q1" s="72"/>
      <c r="R1" s="72"/>
    </row>
    <row r="2" spans="1:18" ht="12.75" customHeight="1">
      <c r="A2" s="48" t="s">
        <v>135</v>
      </c>
      <c r="C2" s="101"/>
      <c r="D2" s="101"/>
      <c r="E2" s="101"/>
      <c r="F2" s="71"/>
      <c r="G2" s="71"/>
      <c r="K2" s="72"/>
      <c r="L2" s="72"/>
      <c r="M2" s="72"/>
      <c r="N2" s="72"/>
      <c r="O2" s="72"/>
      <c r="P2" s="72"/>
      <c r="Q2" s="72"/>
      <c r="R2" s="72"/>
    </row>
    <row r="3" spans="1:18" ht="12.75" customHeight="1">
      <c r="A3" s="48"/>
      <c r="C3" s="217"/>
      <c r="D3" s="217"/>
      <c r="E3" s="217"/>
      <c r="F3" s="71"/>
      <c r="G3" s="71"/>
      <c r="K3" s="72"/>
      <c r="L3" s="72"/>
      <c r="M3" s="72"/>
      <c r="N3" s="72"/>
      <c r="O3" s="72"/>
      <c r="P3" s="72"/>
      <c r="Q3" s="72"/>
      <c r="R3" s="72"/>
    </row>
    <row r="4" spans="1:18" ht="13.5" thickBot="1">
      <c r="B4" s="386"/>
      <c r="C4" s="386"/>
      <c r="D4" s="387"/>
      <c r="E4" s="387" t="s">
        <v>316</v>
      </c>
      <c r="F4" s="73"/>
    </row>
    <row r="5" spans="1:18" ht="13.5" thickBot="1">
      <c r="B5" s="388"/>
      <c r="C5" s="389" t="s">
        <v>136</v>
      </c>
      <c r="D5" s="390" t="s">
        <v>137</v>
      </c>
      <c r="E5" s="391" t="s">
        <v>10</v>
      </c>
      <c r="F5" s="73"/>
    </row>
    <row r="6" spans="1:18">
      <c r="B6" s="392">
        <v>1975</v>
      </c>
      <c r="C6" s="393">
        <v>17.2</v>
      </c>
      <c r="D6" s="394">
        <v>3.3</v>
      </c>
      <c r="E6" s="395">
        <v>8.6999999999999993</v>
      </c>
      <c r="F6" s="73"/>
    </row>
    <row r="7" spans="1:18">
      <c r="B7" s="396">
        <v>1976</v>
      </c>
      <c r="C7" s="397">
        <v>17.2</v>
      </c>
      <c r="D7" s="398">
        <v>3.2</v>
      </c>
      <c r="E7" s="399">
        <v>8.6999999999999993</v>
      </c>
      <c r="F7" s="73"/>
    </row>
    <row r="8" spans="1:18">
      <c r="B8" s="396">
        <v>1977</v>
      </c>
      <c r="C8" s="397">
        <v>18.3</v>
      </c>
      <c r="D8" s="398">
        <v>3.4</v>
      </c>
      <c r="E8" s="399">
        <v>9.3000000000000007</v>
      </c>
      <c r="F8" s="73"/>
    </row>
    <row r="9" spans="1:18">
      <c r="B9" s="396">
        <v>1978</v>
      </c>
      <c r="C9" s="397">
        <v>16.899999999999999</v>
      </c>
      <c r="D9" s="398">
        <v>2.9</v>
      </c>
      <c r="E9" s="399">
        <v>8.5</v>
      </c>
      <c r="F9" s="73"/>
    </row>
    <row r="10" spans="1:18">
      <c r="B10" s="396">
        <v>1979</v>
      </c>
      <c r="C10" s="397">
        <v>17.600000000000001</v>
      </c>
      <c r="D10" s="398">
        <v>2.8</v>
      </c>
      <c r="E10" s="399">
        <v>8.8000000000000007</v>
      </c>
      <c r="F10" s="73"/>
    </row>
    <row r="11" spans="1:18">
      <c r="B11" s="396">
        <v>1980</v>
      </c>
      <c r="C11" s="397">
        <v>17.8</v>
      </c>
      <c r="D11" s="398">
        <v>2.9</v>
      </c>
      <c r="E11" s="399">
        <v>8.9</v>
      </c>
      <c r="F11" s="73"/>
    </row>
    <row r="12" spans="1:18">
      <c r="B12" s="396">
        <v>1981</v>
      </c>
      <c r="C12" s="397">
        <v>18.100000000000001</v>
      </c>
      <c r="D12" s="398">
        <v>2.7</v>
      </c>
      <c r="E12" s="399">
        <v>9</v>
      </c>
      <c r="F12" s="73"/>
    </row>
    <row r="13" spans="1:18">
      <c r="B13" s="400">
        <v>1982</v>
      </c>
      <c r="C13" s="401">
        <v>19.7</v>
      </c>
      <c r="D13" s="402">
        <v>3</v>
      </c>
      <c r="E13" s="403">
        <v>9.8000000000000007</v>
      </c>
      <c r="F13" s="73"/>
    </row>
    <row r="14" spans="1:18">
      <c r="B14" s="400">
        <v>1983</v>
      </c>
      <c r="C14" s="401">
        <v>20.8</v>
      </c>
      <c r="D14" s="402">
        <v>3</v>
      </c>
      <c r="E14" s="403">
        <v>10.4</v>
      </c>
      <c r="F14" s="73"/>
    </row>
    <row r="15" spans="1:18">
      <c r="B15" s="400">
        <v>1984</v>
      </c>
      <c r="C15" s="401">
        <v>21.7</v>
      </c>
      <c r="D15" s="402">
        <v>3.2</v>
      </c>
      <c r="E15" s="403">
        <v>11</v>
      </c>
      <c r="F15" s="73"/>
    </row>
    <row r="16" spans="1:18">
      <c r="B16" s="400">
        <v>1985</v>
      </c>
      <c r="C16" s="401">
        <v>22.5</v>
      </c>
      <c r="D16" s="402">
        <v>3.8</v>
      </c>
      <c r="E16" s="403">
        <v>11.7</v>
      </c>
      <c r="F16" s="73"/>
    </row>
    <row r="17" spans="2:6">
      <c r="B17" s="400">
        <v>1986</v>
      </c>
      <c r="C17" s="401">
        <v>23.9</v>
      </c>
      <c r="D17" s="402">
        <v>4.0999999999999996</v>
      </c>
      <c r="E17" s="403">
        <v>12.5</v>
      </c>
      <c r="F17" s="73"/>
    </row>
    <row r="18" spans="2:6">
      <c r="B18" s="400">
        <v>1987</v>
      </c>
      <c r="C18" s="401">
        <v>23.8</v>
      </c>
      <c r="D18" s="402">
        <v>4.2</v>
      </c>
      <c r="E18" s="403">
        <v>12.6</v>
      </c>
      <c r="F18" s="73"/>
    </row>
    <row r="19" spans="2:6">
      <c r="B19" s="400">
        <v>1988</v>
      </c>
      <c r="C19" s="401">
        <v>24.5</v>
      </c>
      <c r="D19" s="402">
        <v>4</v>
      </c>
      <c r="E19" s="403">
        <v>12.8</v>
      </c>
      <c r="F19" s="73"/>
    </row>
    <row r="20" spans="2:6">
      <c r="B20" s="400">
        <v>1989</v>
      </c>
      <c r="C20" s="401">
        <v>24.4</v>
      </c>
      <c r="D20" s="402">
        <v>4.0999999999999996</v>
      </c>
      <c r="E20" s="403">
        <v>12.8</v>
      </c>
      <c r="F20" s="73"/>
    </row>
    <row r="21" spans="2:6">
      <c r="B21" s="400">
        <v>1990</v>
      </c>
      <c r="C21" s="401">
        <v>24.3</v>
      </c>
      <c r="D21" s="402">
        <v>3.9</v>
      </c>
      <c r="E21" s="403">
        <v>12.7</v>
      </c>
      <c r="F21" s="73"/>
    </row>
    <row r="22" spans="2:6">
      <c r="B22" s="400">
        <v>1991</v>
      </c>
      <c r="C22" s="401">
        <v>24.1</v>
      </c>
      <c r="D22" s="402">
        <v>3.9</v>
      </c>
      <c r="E22" s="403">
        <v>12.7</v>
      </c>
      <c r="F22" s="73"/>
    </row>
    <row r="23" spans="2:6">
      <c r="B23" s="400">
        <v>1992</v>
      </c>
      <c r="C23" s="401">
        <v>25.2</v>
      </c>
      <c r="D23" s="402">
        <v>4.0999999999999996</v>
      </c>
      <c r="E23" s="403">
        <v>13.4</v>
      </c>
      <c r="F23" s="73"/>
    </row>
    <row r="24" spans="2:6">
      <c r="B24" s="400">
        <v>1993</v>
      </c>
      <c r="C24" s="401">
        <v>27</v>
      </c>
      <c r="D24" s="402">
        <v>4.7</v>
      </c>
      <c r="E24" s="403">
        <v>14.7</v>
      </c>
      <c r="F24" s="73"/>
    </row>
    <row r="25" spans="2:6">
      <c r="B25" s="400">
        <v>1994</v>
      </c>
      <c r="C25" s="401">
        <v>28.6</v>
      </c>
      <c r="D25" s="402">
        <v>5.2</v>
      </c>
      <c r="E25" s="403">
        <v>15.7</v>
      </c>
    </row>
    <row r="26" spans="2:6">
      <c r="B26" s="400">
        <v>1995</v>
      </c>
      <c r="C26" s="401">
        <v>29.7</v>
      </c>
      <c r="D26" s="402">
        <v>5.6</v>
      </c>
      <c r="E26" s="403">
        <v>16.5</v>
      </c>
    </row>
    <row r="27" spans="2:6">
      <c r="B27" s="400">
        <v>1996</v>
      </c>
      <c r="C27" s="401">
        <v>30.2</v>
      </c>
      <c r="D27" s="402">
        <v>5.8</v>
      </c>
      <c r="E27" s="403">
        <v>16.899999999999999</v>
      </c>
    </row>
    <row r="28" spans="2:6">
      <c r="B28" s="400">
        <v>1997</v>
      </c>
      <c r="C28" s="401">
        <v>31.7</v>
      </c>
      <c r="D28" s="402">
        <v>6.1</v>
      </c>
      <c r="E28" s="403">
        <v>17.7</v>
      </c>
    </row>
    <row r="29" spans="2:6">
      <c r="B29" s="400">
        <v>1998</v>
      </c>
      <c r="C29" s="401">
        <v>32.5</v>
      </c>
      <c r="D29" s="402">
        <v>6.3</v>
      </c>
      <c r="E29" s="403">
        <v>18.2</v>
      </c>
    </row>
    <row r="30" spans="2:6">
      <c r="B30" s="400">
        <v>1999</v>
      </c>
      <c r="C30" s="401">
        <v>32.6</v>
      </c>
      <c r="D30" s="402">
        <v>6.2</v>
      </c>
      <c r="E30" s="403">
        <v>18.2</v>
      </c>
    </row>
    <row r="31" spans="2:6">
      <c r="B31" s="400">
        <v>2000</v>
      </c>
      <c r="C31" s="401">
        <v>32</v>
      </c>
      <c r="D31" s="402">
        <v>5.9</v>
      </c>
      <c r="E31" s="403">
        <v>17.899999999999999</v>
      </c>
    </row>
    <row r="32" spans="2:6">
      <c r="B32" s="400">
        <v>2001</v>
      </c>
      <c r="C32" s="401">
        <v>31.3</v>
      </c>
      <c r="D32" s="402">
        <v>5.5</v>
      </c>
      <c r="E32" s="403">
        <v>17.399999999999999</v>
      </c>
    </row>
    <row r="33" spans="2:5">
      <c r="B33" s="400">
        <v>2002</v>
      </c>
      <c r="C33" s="401">
        <v>30.6</v>
      </c>
      <c r="D33" s="402">
        <v>5.5</v>
      </c>
      <c r="E33" s="403">
        <v>17.2</v>
      </c>
    </row>
    <row r="34" spans="2:5">
      <c r="B34" s="400">
        <v>2003</v>
      </c>
      <c r="C34" s="401">
        <v>31.1</v>
      </c>
      <c r="D34" s="402">
        <v>5.6</v>
      </c>
      <c r="E34" s="403">
        <v>17.5</v>
      </c>
    </row>
    <row r="35" spans="2:5">
      <c r="B35" s="400">
        <v>2004</v>
      </c>
      <c r="C35" s="401">
        <v>31.5</v>
      </c>
      <c r="D35" s="402">
        <v>5.6</v>
      </c>
      <c r="E35" s="403">
        <v>17.8</v>
      </c>
    </row>
    <row r="36" spans="2:5">
      <c r="B36" s="400">
        <v>2005</v>
      </c>
      <c r="C36" s="401">
        <v>31.5</v>
      </c>
      <c r="D36" s="402">
        <v>5.9</v>
      </c>
      <c r="E36" s="403">
        <v>18</v>
      </c>
    </row>
    <row r="37" spans="2:5">
      <c r="B37" s="400">
        <v>2006</v>
      </c>
      <c r="C37" s="401">
        <v>31.4</v>
      </c>
      <c r="D37" s="402">
        <v>5.9</v>
      </c>
      <c r="E37" s="403">
        <v>18</v>
      </c>
    </row>
    <row r="38" spans="2:5">
      <c r="B38" s="400">
        <v>2007</v>
      </c>
      <c r="C38" s="401">
        <v>31.5</v>
      </c>
      <c r="D38" s="402">
        <v>5.8</v>
      </c>
      <c r="E38" s="403">
        <v>18.100000000000001</v>
      </c>
    </row>
    <row r="39" spans="2:5">
      <c r="B39" s="400">
        <v>2008</v>
      </c>
      <c r="C39" s="401">
        <v>30.7</v>
      </c>
      <c r="D39" s="402">
        <v>5.8</v>
      </c>
      <c r="E39" s="403">
        <v>17.7</v>
      </c>
    </row>
    <row r="40" spans="2:5">
      <c r="B40" s="400">
        <v>2009</v>
      </c>
      <c r="C40" s="401">
        <v>31.1</v>
      </c>
      <c r="D40" s="402">
        <v>6.1</v>
      </c>
      <c r="E40" s="403">
        <v>18.100000000000001</v>
      </c>
    </row>
    <row r="41" spans="2:5">
      <c r="B41" s="400">
        <v>2010</v>
      </c>
      <c r="C41" s="401">
        <v>31.3</v>
      </c>
      <c r="D41" s="402">
        <v>6.7</v>
      </c>
      <c r="E41" s="403">
        <v>18.5</v>
      </c>
    </row>
    <row r="42" spans="2:5">
      <c r="B42" s="400">
        <v>2011</v>
      </c>
      <c r="C42" s="401">
        <v>31.3</v>
      </c>
      <c r="D42" s="402">
        <v>6.9</v>
      </c>
      <c r="E42" s="403">
        <v>18.600000000000001</v>
      </c>
    </row>
    <row r="43" spans="2:5">
      <c r="B43" s="400">
        <v>2012</v>
      </c>
      <c r="C43" s="401">
        <v>31.4</v>
      </c>
      <c r="D43" s="402">
        <v>6.9</v>
      </c>
      <c r="E43" s="403">
        <v>18.7</v>
      </c>
    </row>
    <row r="44" spans="2:5">
      <c r="B44" s="400">
        <v>2013</v>
      </c>
      <c r="C44" s="401">
        <v>31.9</v>
      </c>
      <c r="D44" s="402">
        <v>7.2</v>
      </c>
      <c r="E44" s="403">
        <v>19.2</v>
      </c>
    </row>
    <row r="45" spans="2:5">
      <c r="B45" s="400">
        <v>2014</v>
      </c>
      <c r="C45" s="401">
        <v>32.1</v>
      </c>
      <c r="D45" s="402">
        <v>7.8</v>
      </c>
      <c r="E45" s="403">
        <v>19.7</v>
      </c>
    </row>
    <row r="46" spans="2:5">
      <c r="B46" s="400">
        <v>2015</v>
      </c>
      <c r="C46" s="401">
        <v>31.5</v>
      </c>
      <c r="D46" s="402">
        <v>8</v>
      </c>
      <c r="E46" s="403">
        <v>19.5</v>
      </c>
    </row>
    <row r="47" spans="2:5">
      <c r="B47" s="400">
        <v>2016</v>
      </c>
      <c r="C47" s="401">
        <v>31.3</v>
      </c>
      <c r="D47" s="402">
        <v>8.1</v>
      </c>
      <c r="E47" s="403">
        <v>19.5</v>
      </c>
    </row>
    <row r="48" spans="2:5">
      <c r="B48" s="400">
        <v>2017</v>
      </c>
      <c r="C48" s="401">
        <v>31.2</v>
      </c>
      <c r="D48" s="402">
        <v>8.1999999999999993</v>
      </c>
      <c r="E48" s="403">
        <v>19.399999999999999</v>
      </c>
    </row>
    <row r="49" spans="2:5">
      <c r="B49" s="400">
        <v>2018</v>
      </c>
      <c r="C49" s="401">
        <v>30.5</v>
      </c>
      <c r="D49" s="402">
        <v>8.3000000000000007</v>
      </c>
      <c r="E49" s="403">
        <v>19.100000000000001</v>
      </c>
    </row>
    <row r="50" spans="2:5">
      <c r="B50" s="400">
        <v>2019</v>
      </c>
      <c r="C50" s="401">
        <v>29.7</v>
      </c>
      <c r="D50" s="402">
        <v>8.1999999999999993</v>
      </c>
      <c r="E50" s="403">
        <v>18.7</v>
      </c>
    </row>
    <row r="51" spans="2:5">
      <c r="B51" s="400">
        <v>2020</v>
      </c>
      <c r="C51" s="401">
        <v>28.6</v>
      </c>
      <c r="D51" s="402">
        <v>8.1999999999999993</v>
      </c>
      <c r="E51" s="403">
        <v>18.2</v>
      </c>
    </row>
    <row r="52" spans="2:5">
      <c r="B52" s="400" t="s">
        <v>241</v>
      </c>
      <c r="C52" s="401">
        <v>28</v>
      </c>
      <c r="D52" s="402">
        <v>8.3000000000000007</v>
      </c>
      <c r="E52" s="403">
        <v>18</v>
      </c>
    </row>
    <row r="53" spans="2:5">
      <c r="B53" s="400" t="s">
        <v>243</v>
      </c>
      <c r="C53" s="401">
        <v>26.5</v>
      </c>
      <c r="D53" s="402">
        <v>8.4</v>
      </c>
      <c r="E53" s="403">
        <v>17.3</v>
      </c>
    </row>
    <row r="54" spans="2:5">
      <c r="B54" s="400" t="s">
        <v>328</v>
      </c>
      <c r="C54" s="401">
        <v>26.5</v>
      </c>
      <c r="D54" s="402">
        <v>8.6999999999999993</v>
      </c>
      <c r="E54" s="403">
        <v>17.399999999999999</v>
      </c>
    </row>
    <row r="55" spans="2:5" ht="13.5" thickBot="1">
      <c r="B55" s="404">
        <v>2024</v>
      </c>
      <c r="C55" s="405">
        <v>26.8</v>
      </c>
      <c r="D55" s="406">
        <v>8.8000000000000007</v>
      </c>
      <c r="E55" s="407">
        <v>17.600000000000001</v>
      </c>
    </row>
    <row r="56" spans="2:5">
      <c r="C56" s="60"/>
      <c r="D56" s="60"/>
      <c r="E56" s="60"/>
    </row>
    <row r="57" spans="2:5">
      <c r="B57" s="111" t="s">
        <v>517</v>
      </c>
      <c r="C57" s="60"/>
      <c r="D57" s="60"/>
      <c r="E57" s="60"/>
    </row>
    <row r="58" spans="2:5">
      <c r="B58" s="111" t="s">
        <v>518</v>
      </c>
      <c r="C58" s="60"/>
      <c r="D58" s="60"/>
      <c r="E58" s="60"/>
    </row>
    <row r="59" spans="2:5">
      <c r="B59" s="111" t="s">
        <v>519</v>
      </c>
      <c r="C59" s="60"/>
      <c r="D59" s="60"/>
      <c r="E59" s="60"/>
    </row>
    <row r="60" spans="2:5">
      <c r="C60" s="60"/>
      <c r="D60" s="60"/>
      <c r="E60" s="60"/>
    </row>
    <row r="61" spans="2:5">
      <c r="C61" s="60"/>
      <c r="D61" s="60"/>
      <c r="E61" s="60"/>
    </row>
  </sheetData>
  <sheetProtection selectLockedCells="1" selectUnlockedCells="1"/>
  <hyperlinks>
    <hyperlink ref="A2" location="SOMMAIRE!A1" display="Retour au sommaire" xr:uid="{350BEA2E-9389-4971-A06E-FEBEE0C5E4FF}"/>
  </hyperlinks>
  <pageMargins left="0.78749999999999998" right="0.78749999999999998" top="1.0249999999999999" bottom="1.0249999999999999" header="0.78749999999999998" footer="0.78749999999999998"/>
  <pageSetup paperSize="9" firstPageNumber="0" orientation="landscape" horizontalDpi="300" verticalDpi="300" r:id="rId1"/>
  <headerFooter alignWithMargins="0">
    <oddHeader>&amp;C&amp;A</oddHeader>
    <oddFooter>&amp;CPage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863ED-AD43-4D7C-B6CD-DD38BF08E2F7}">
  <sheetPr>
    <tabColor rgb="FFACB9CA"/>
    <pageSetUpPr fitToPage="1"/>
  </sheetPr>
  <dimension ref="A1:H18"/>
  <sheetViews>
    <sheetView zoomScaleNormal="100" workbookViewId="0">
      <selection sqref="A1:A2"/>
    </sheetView>
  </sheetViews>
  <sheetFormatPr baseColWidth="10" defaultColWidth="11.125" defaultRowHeight="15" customHeight="1"/>
  <cols>
    <col min="1" max="2" width="11.125" style="74" customWidth="1"/>
    <col min="3" max="3" width="26.625" style="74" customWidth="1"/>
    <col min="4" max="7" width="11.125" style="74" customWidth="1"/>
    <col min="8" max="16384" width="11.125" style="74"/>
  </cols>
  <sheetData>
    <row r="1" spans="1:8" ht="15" customHeight="1">
      <c r="A1" s="104" t="s">
        <v>469</v>
      </c>
    </row>
    <row r="2" spans="1:8" ht="15" customHeight="1">
      <c r="A2" s="48" t="s">
        <v>135</v>
      </c>
    </row>
    <row r="3" spans="1:8" s="408" customFormat="1" ht="15" customHeight="1" thickBot="1">
      <c r="A3" s="74"/>
      <c r="B3" s="409"/>
      <c r="C3" s="409"/>
      <c r="D3" s="410"/>
      <c r="E3" s="411" t="s">
        <v>316</v>
      </c>
      <c r="F3" s="74"/>
      <c r="G3" s="74"/>
      <c r="H3" s="74"/>
    </row>
    <row r="4" spans="1:8" ht="37.5" customHeight="1" thickBot="1">
      <c r="B4" s="930"/>
      <c r="C4" s="931"/>
      <c r="D4" s="928" t="s">
        <v>331</v>
      </c>
      <c r="E4" s="929"/>
    </row>
    <row r="5" spans="1:8" ht="41.25" customHeight="1" thickBot="1">
      <c r="B5" s="932"/>
      <c r="C5" s="933"/>
      <c r="D5" s="412" t="s">
        <v>136</v>
      </c>
      <c r="E5" s="413" t="s">
        <v>137</v>
      </c>
    </row>
    <row r="6" spans="1:8" ht="15" customHeight="1" thickBot="1">
      <c r="B6" s="936" t="s">
        <v>335</v>
      </c>
      <c r="C6" s="927"/>
      <c r="D6" s="414">
        <f>[78]EEC_2024_situation_maritale!I41</f>
        <v>14.484966986550701</v>
      </c>
      <c r="E6" s="415">
        <f>[78]EEC_2024_situation_maritale!J41</f>
        <v>5.6465516082677301</v>
      </c>
    </row>
    <row r="7" spans="1:8" ht="15" customHeight="1" thickBot="1">
      <c r="B7" s="936" t="s">
        <v>348</v>
      </c>
      <c r="C7" s="927"/>
      <c r="D7" s="414">
        <f>[78]EEC_2024_situation_maritale!I42</f>
        <v>27.8880490007639</v>
      </c>
      <c r="E7" s="415">
        <f>[78]EEC_2024_situation_maritale!J42</f>
        <v>5.1102838018621801</v>
      </c>
    </row>
    <row r="8" spans="1:8" ht="15" customHeight="1">
      <c r="B8" s="934" t="s">
        <v>94</v>
      </c>
      <c r="C8" s="418" t="s">
        <v>349</v>
      </c>
      <c r="D8" s="419">
        <f>[78]EEC_2024_situation_maritale!I43</f>
        <v>27.056390512955598</v>
      </c>
      <c r="E8" s="420">
        <f>[78]EEC_2024_situation_maritale!J43</f>
        <v>6.3769881288735002</v>
      </c>
    </row>
    <row r="9" spans="1:8" ht="15" customHeight="1" thickBot="1">
      <c r="B9" s="935"/>
      <c r="C9" s="421" t="s">
        <v>350</v>
      </c>
      <c r="D9" s="422">
        <f>[78]EEC_2024_situation_maritale!I44</f>
        <v>22.4764295088967</v>
      </c>
      <c r="E9" s="423">
        <f>[78]EEC_2024_situation_maritale!J44</f>
        <v>4.7196086498744103</v>
      </c>
    </row>
    <row r="10" spans="1:8" ht="15" customHeight="1">
      <c r="B10" s="934" t="s">
        <v>95</v>
      </c>
      <c r="C10" s="418" t="s">
        <v>351</v>
      </c>
      <c r="D10" s="419">
        <f>[78]EEC_2024_situation_maritale!I45</f>
        <v>34.944609810717097</v>
      </c>
      <c r="E10" s="420">
        <f>[78]EEC_2024_situation_maritale!J45</f>
        <v>6.5004213733737304</v>
      </c>
    </row>
    <row r="11" spans="1:8" ht="15" customHeight="1" thickBot="1">
      <c r="B11" s="935"/>
      <c r="C11" s="421" t="s">
        <v>352</v>
      </c>
      <c r="D11" s="422">
        <f>[78]EEC_2024_situation_maritale!I46</f>
        <v>26.366154592874999</v>
      </c>
      <c r="E11" s="423">
        <f>[78]EEC_2024_situation_maritale!J46</f>
        <v>3.7234999602141299</v>
      </c>
    </row>
    <row r="12" spans="1:8" ht="15" customHeight="1">
      <c r="B12" s="934" t="s">
        <v>96</v>
      </c>
      <c r="C12" s="418" t="s">
        <v>351</v>
      </c>
      <c r="D12" s="419">
        <f>[78]EEC_2024_situation_maritale!I47</f>
        <v>35.512183213598</v>
      </c>
      <c r="E12" s="420">
        <f>[78]EEC_2024_situation_maritale!J47</f>
        <v>6.0562609048147804</v>
      </c>
    </row>
    <row r="13" spans="1:8" ht="15" customHeight="1" thickBot="1">
      <c r="B13" s="935"/>
      <c r="C13" s="421" t="s">
        <v>353</v>
      </c>
      <c r="D13" s="422">
        <f>[78]EEC_2024_situation_maritale!I48</f>
        <v>33.858331195168702</v>
      </c>
      <c r="E13" s="423">
        <f>[78]EEC_2024_situation_maritale!J48</f>
        <v>6.4673395666542204</v>
      </c>
    </row>
    <row r="14" spans="1:8" ht="15" customHeight="1" thickBot="1">
      <c r="B14" s="926" t="s">
        <v>10</v>
      </c>
      <c r="C14" s="927"/>
      <c r="D14" s="416">
        <f>[78]EEC_2024_situation_maritale!I49</f>
        <v>23.656788785745199</v>
      </c>
      <c r="E14" s="417">
        <f>[78]EEC_2024_situation_maritale!J49</f>
        <v>5.9316529268829798</v>
      </c>
    </row>
    <row r="16" spans="1:8" ht="15" customHeight="1">
      <c r="B16" s="111" t="s">
        <v>520</v>
      </c>
    </row>
    <row r="17" spans="2:2" ht="15" customHeight="1">
      <c r="B17" s="111" t="s">
        <v>521</v>
      </c>
    </row>
    <row r="18" spans="2:2" ht="15" customHeight="1">
      <c r="B18" s="334" t="s">
        <v>347</v>
      </c>
    </row>
  </sheetData>
  <sheetProtection selectLockedCells="1" selectUnlockedCells="1"/>
  <mergeCells count="8">
    <mergeCell ref="B14:C14"/>
    <mergeCell ref="D4:E4"/>
    <mergeCell ref="B4:C5"/>
    <mergeCell ref="B8:B9"/>
    <mergeCell ref="B10:B11"/>
    <mergeCell ref="B12:B13"/>
    <mergeCell ref="B6:C6"/>
    <mergeCell ref="B7:C7"/>
  </mergeCells>
  <hyperlinks>
    <hyperlink ref="A2" location="SOMMAIRE!A1" display="Retour au sommaire" xr:uid="{FBAA3554-AF79-4B22-8C13-F52DAC2D16B4}"/>
  </hyperlinks>
  <pageMargins left="0.25" right="0.25" top="0.75" bottom="0.75" header="0.3" footer="0.3"/>
  <pageSetup paperSize="9" scale="80" firstPageNumber="0" orientation="portrait" horizontalDpi="300" verticalDpi="300" r:id="rId1"/>
  <headerFooter alignWithMargins="0">
    <oddHeader>&amp;C&amp;A</oddHeader>
    <oddFooter>&amp;CPage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6AF7-D2FC-4745-A076-8B9602E47614}">
  <sheetPr>
    <tabColor rgb="FFACB9CA"/>
    <pageSetUpPr fitToPage="1"/>
  </sheetPr>
  <dimension ref="A1:L86"/>
  <sheetViews>
    <sheetView zoomScaleNormal="100" workbookViewId="0"/>
  </sheetViews>
  <sheetFormatPr baseColWidth="10" defaultColWidth="8.125" defaultRowHeight="12.75"/>
  <cols>
    <col min="1" max="1" width="8.125" style="93"/>
    <col min="2" max="2" width="13.5" style="96" customWidth="1"/>
    <col min="3" max="7" width="13.5" style="93" customWidth="1"/>
    <col min="8" max="8" width="12.125" style="93" customWidth="1"/>
    <col min="9" max="9" width="8.875" style="93" customWidth="1"/>
    <col min="10" max="10" width="11.125" style="98" customWidth="1"/>
    <col min="11" max="11" width="11.625" style="98" customWidth="1"/>
    <col min="12" max="12" width="15.125" style="98" customWidth="1"/>
    <col min="13" max="16384" width="8.125" style="93"/>
  </cols>
  <sheetData>
    <row r="1" spans="1:12" ht="15.75">
      <c r="A1" s="104" t="s">
        <v>470</v>
      </c>
      <c r="J1" s="93"/>
      <c r="K1" s="93"/>
      <c r="L1" s="93"/>
    </row>
    <row r="2" spans="1:12" ht="14.25">
      <c r="A2" s="48" t="s">
        <v>135</v>
      </c>
      <c r="J2" s="93"/>
      <c r="K2" s="93"/>
      <c r="L2" s="93"/>
    </row>
    <row r="3" spans="1:12" ht="15" thickBot="1">
      <c r="A3" s="48"/>
      <c r="B3" s="424"/>
      <c r="C3" s="425"/>
      <c r="D3" s="425"/>
      <c r="E3" s="426"/>
      <c r="F3" s="425"/>
      <c r="G3" s="425"/>
      <c r="H3" s="426" t="s">
        <v>100</v>
      </c>
      <c r="J3" s="93"/>
      <c r="K3" s="93"/>
      <c r="L3" s="93"/>
    </row>
    <row r="4" spans="1:12" ht="55.5" customHeight="1" thickBot="1">
      <c r="B4" s="313" t="s">
        <v>40</v>
      </c>
      <c r="C4" s="427" t="s">
        <v>389</v>
      </c>
      <c r="D4" s="428" t="s">
        <v>390</v>
      </c>
      <c r="E4" s="428" t="s">
        <v>391</v>
      </c>
      <c r="F4" s="428" t="s">
        <v>392</v>
      </c>
      <c r="G4" s="428" t="s">
        <v>393</v>
      </c>
      <c r="H4" s="429" t="s">
        <v>394</v>
      </c>
      <c r="J4" s="93"/>
      <c r="K4" s="93"/>
      <c r="L4" s="93"/>
    </row>
    <row r="5" spans="1:12">
      <c r="B5" s="430">
        <v>1967</v>
      </c>
      <c r="C5" s="433">
        <v>42.43</v>
      </c>
      <c r="D5" s="434"/>
      <c r="E5" s="434"/>
      <c r="F5" s="435"/>
      <c r="G5" s="436"/>
      <c r="H5" s="437"/>
      <c r="J5" s="93"/>
      <c r="K5" s="93"/>
      <c r="L5" s="93"/>
    </row>
    <row r="6" spans="1:12">
      <c r="B6" s="431">
        <v>1968</v>
      </c>
      <c r="C6" s="438">
        <v>40.65</v>
      </c>
      <c r="D6" s="439"/>
      <c r="E6" s="439"/>
      <c r="F6" s="440"/>
      <c r="G6" s="441"/>
      <c r="H6" s="442"/>
      <c r="J6" s="93"/>
      <c r="K6" s="93"/>
      <c r="L6" s="93"/>
    </row>
    <row r="7" spans="1:12">
      <c r="B7" s="431">
        <v>1969</v>
      </c>
      <c r="C7" s="438">
        <v>40.21</v>
      </c>
      <c r="D7" s="439"/>
      <c r="E7" s="439"/>
      <c r="F7" s="440"/>
      <c r="G7" s="441"/>
      <c r="H7" s="442"/>
      <c r="J7" s="93"/>
      <c r="K7" s="93"/>
      <c r="L7" s="93"/>
    </row>
    <row r="8" spans="1:12">
      <c r="B8" s="431">
        <v>1970</v>
      </c>
      <c r="C8" s="438">
        <v>39.65</v>
      </c>
      <c r="D8" s="439"/>
      <c r="E8" s="439"/>
      <c r="F8" s="440"/>
      <c r="G8" s="441"/>
      <c r="H8" s="442"/>
      <c r="J8" s="93"/>
      <c r="K8" s="93"/>
      <c r="L8" s="93"/>
    </row>
    <row r="9" spans="1:12">
      <c r="B9" s="431">
        <v>1971</v>
      </c>
      <c r="C9" s="438">
        <v>38.869999999999997</v>
      </c>
      <c r="D9" s="439"/>
      <c r="E9" s="439"/>
      <c r="F9" s="440"/>
      <c r="G9" s="441"/>
      <c r="H9" s="442"/>
      <c r="J9" s="93"/>
      <c r="K9" s="93"/>
      <c r="L9" s="93"/>
    </row>
    <row r="10" spans="1:12">
      <c r="B10" s="431">
        <v>1972</v>
      </c>
      <c r="C10" s="438">
        <v>38.200000000000003</v>
      </c>
      <c r="D10" s="439"/>
      <c r="E10" s="439"/>
      <c r="F10" s="440"/>
      <c r="G10" s="441"/>
      <c r="H10" s="442"/>
      <c r="J10" s="93"/>
      <c r="K10" s="93"/>
      <c r="L10" s="93"/>
    </row>
    <row r="11" spans="1:12">
      <c r="B11" s="431">
        <v>1973</v>
      </c>
      <c r="C11" s="438">
        <v>37.82</v>
      </c>
      <c r="D11" s="439"/>
      <c r="E11" s="439"/>
      <c r="F11" s="440"/>
      <c r="G11" s="441"/>
      <c r="H11" s="442"/>
      <c r="J11" s="93"/>
      <c r="K11" s="93"/>
      <c r="L11" s="93"/>
    </row>
    <row r="12" spans="1:12">
      <c r="B12" s="431">
        <v>1974</v>
      </c>
      <c r="C12" s="438">
        <v>37.76</v>
      </c>
      <c r="D12" s="439"/>
      <c r="E12" s="439"/>
      <c r="F12" s="440"/>
      <c r="G12" s="441"/>
      <c r="H12" s="442"/>
      <c r="J12" s="93"/>
      <c r="K12" s="93"/>
      <c r="L12" s="93"/>
    </row>
    <row r="13" spans="1:12">
      <c r="B13" s="431">
        <v>1975</v>
      </c>
      <c r="C13" s="438">
        <v>36.840000000000003</v>
      </c>
      <c r="D13" s="439"/>
      <c r="E13" s="439"/>
      <c r="F13" s="440"/>
      <c r="G13" s="441"/>
      <c r="H13" s="442"/>
      <c r="J13" s="93"/>
      <c r="K13" s="93"/>
      <c r="L13" s="93"/>
    </row>
    <row r="14" spans="1:12">
      <c r="B14" s="431">
        <v>1976</v>
      </c>
      <c r="C14" s="438">
        <v>37.85</v>
      </c>
      <c r="D14" s="439">
        <v>29.45</v>
      </c>
      <c r="E14" s="439"/>
      <c r="F14" s="440"/>
      <c r="G14" s="439"/>
      <c r="H14" s="442"/>
      <c r="J14" s="93"/>
      <c r="K14" s="93"/>
      <c r="L14" s="93"/>
    </row>
    <row r="15" spans="1:12">
      <c r="B15" s="431">
        <v>1977</v>
      </c>
      <c r="C15" s="438">
        <v>37.46</v>
      </c>
      <c r="D15" s="439">
        <v>28.59</v>
      </c>
      <c r="E15" s="439"/>
      <c r="F15" s="440"/>
      <c r="G15" s="439"/>
      <c r="H15" s="442"/>
      <c r="J15" s="93"/>
      <c r="K15" s="93"/>
      <c r="L15" s="93"/>
    </row>
    <row r="16" spans="1:12">
      <c r="B16" s="431">
        <v>1978</v>
      </c>
      <c r="C16" s="438">
        <v>36.75</v>
      </c>
      <c r="D16" s="439">
        <v>28.25</v>
      </c>
      <c r="E16" s="439"/>
      <c r="F16" s="440"/>
      <c r="G16" s="439"/>
      <c r="H16" s="442"/>
      <c r="J16" s="93"/>
      <c r="K16" s="93"/>
      <c r="L16" s="93"/>
    </row>
    <row r="17" spans="2:12">
      <c r="B17" s="431">
        <v>1979</v>
      </c>
      <c r="C17" s="438">
        <v>36.409999999999997</v>
      </c>
      <c r="D17" s="439">
        <v>26.95</v>
      </c>
      <c r="E17" s="439"/>
      <c r="F17" s="440"/>
      <c r="G17" s="439"/>
      <c r="H17" s="442"/>
      <c r="J17" s="93"/>
      <c r="K17" s="93"/>
      <c r="L17" s="93"/>
    </row>
    <row r="18" spans="2:12">
      <c r="B18" s="431">
        <v>1980</v>
      </c>
      <c r="C18" s="438">
        <v>35.99</v>
      </c>
      <c r="D18" s="439">
        <v>26.94</v>
      </c>
      <c r="E18" s="439"/>
      <c r="F18" s="440"/>
      <c r="G18" s="439"/>
      <c r="H18" s="442"/>
      <c r="J18" s="93"/>
      <c r="K18" s="93"/>
      <c r="L18" s="93"/>
    </row>
    <row r="19" spans="2:12">
      <c r="B19" s="431">
        <v>1981</v>
      </c>
      <c r="C19" s="438"/>
      <c r="D19" s="439"/>
      <c r="E19" s="439"/>
      <c r="F19" s="440"/>
      <c r="G19" s="439"/>
      <c r="H19" s="442"/>
      <c r="J19" s="93"/>
      <c r="K19" s="93"/>
      <c r="L19" s="93"/>
    </row>
    <row r="20" spans="2:12">
      <c r="B20" s="431">
        <v>1982</v>
      </c>
      <c r="C20" s="438"/>
      <c r="D20" s="439"/>
      <c r="E20" s="439"/>
      <c r="F20" s="440"/>
      <c r="G20" s="439"/>
      <c r="H20" s="442"/>
      <c r="J20" s="93"/>
      <c r="K20" s="93"/>
      <c r="L20" s="93"/>
    </row>
    <row r="21" spans="2:12">
      <c r="B21" s="431">
        <v>1983</v>
      </c>
      <c r="C21" s="438"/>
      <c r="D21" s="439"/>
      <c r="E21" s="439"/>
      <c r="F21" s="440"/>
      <c r="G21" s="439"/>
      <c r="H21" s="442"/>
      <c r="J21" s="93"/>
      <c r="K21" s="93"/>
      <c r="L21" s="93"/>
    </row>
    <row r="22" spans="2:12">
      <c r="B22" s="431">
        <v>1984</v>
      </c>
      <c r="C22" s="438">
        <v>36.86</v>
      </c>
      <c r="D22" s="439">
        <v>24.82</v>
      </c>
      <c r="E22" s="439"/>
      <c r="F22" s="440"/>
      <c r="G22" s="439"/>
      <c r="H22" s="442"/>
      <c r="J22" s="93"/>
      <c r="K22" s="93"/>
      <c r="L22" s="93"/>
    </row>
    <row r="23" spans="2:12">
      <c r="B23" s="431">
        <v>1985</v>
      </c>
      <c r="C23" s="438">
        <v>36.08</v>
      </c>
      <c r="D23" s="439">
        <v>24.64</v>
      </c>
      <c r="E23" s="439"/>
      <c r="F23" s="440"/>
      <c r="G23" s="439"/>
      <c r="H23" s="442"/>
      <c r="J23" s="93"/>
      <c r="K23" s="93"/>
      <c r="L23" s="93"/>
    </row>
    <row r="24" spans="2:12">
      <c r="B24" s="431">
        <v>1986</v>
      </c>
      <c r="C24" s="438">
        <v>36.44</v>
      </c>
      <c r="D24" s="439">
        <v>24.54</v>
      </c>
      <c r="E24" s="439"/>
      <c r="F24" s="440"/>
      <c r="G24" s="439"/>
      <c r="H24" s="442"/>
      <c r="J24" s="93"/>
      <c r="K24" s="93"/>
      <c r="L24" s="93"/>
    </row>
    <row r="25" spans="2:12">
      <c r="B25" s="431">
        <v>1987</v>
      </c>
      <c r="C25" s="438">
        <v>35.99</v>
      </c>
      <c r="D25" s="439">
        <v>24.57</v>
      </c>
      <c r="E25" s="439"/>
      <c r="F25" s="440"/>
      <c r="G25" s="439"/>
      <c r="H25" s="442"/>
      <c r="J25" s="93"/>
      <c r="K25" s="93"/>
      <c r="L25" s="93"/>
    </row>
    <row r="26" spans="2:12">
      <c r="B26" s="431">
        <v>1988</v>
      </c>
      <c r="C26" s="438">
        <v>36.81</v>
      </c>
      <c r="D26" s="439">
        <v>24.18</v>
      </c>
      <c r="E26" s="439"/>
      <c r="F26" s="440"/>
      <c r="G26" s="439"/>
      <c r="H26" s="442"/>
      <c r="J26" s="93"/>
      <c r="K26" s="93"/>
      <c r="L26" s="93"/>
    </row>
    <row r="27" spans="2:12">
      <c r="B27" s="431">
        <v>1989</v>
      </c>
      <c r="C27" s="438">
        <v>37.19</v>
      </c>
      <c r="D27" s="439">
        <v>23.92</v>
      </c>
      <c r="E27" s="439"/>
      <c r="F27" s="440"/>
      <c r="G27" s="439"/>
      <c r="H27" s="442"/>
      <c r="J27" s="93"/>
      <c r="K27" s="93"/>
      <c r="L27" s="93"/>
    </row>
    <row r="28" spans="2:12">
      <c r="B28" s="431">
        <v>1990</v>
      </c>
      <c r="C28" s="438"/>
      <c r="D28" s="439"/>
      <c r="E28" s="439"/>
      <c r="F28" s="440"/>
      <c r="G28" s="439"/>
      <c r="H28" s="442"/>
      <c r="J28" s="93"/>
      <c r="K28" s="93"/>
      <c r="L28" s="93"/>
    </row>
    <row r="29" spans="2:12">
      <c r="B29" s="431">
        <v>1991</v>
      </c>
      <c r="C29" s="438">
        <v>37.020000000000003</v>
      </c>
      <c r="D29" s="439">
        <v>23.34</v>
      </c>
      <c r="E29" s="439"/>
      <c r="F29" s="440"/>
      <c r="G29" s="439"/>
      <c r="H29" s="442"/>
      <c r="J29" s="93"/>
      <c r="K29" s="93"/>
      <c r="L29" s="93"/>
    </row>
    <row r="30" spans="2:12">
      <c r="B30" s="431">
        <v>1992</v>
      </c>
      <c r="C30" s="438">
        <v>36.770000000000003</v>
      </c>
      <c r="D30" s="439">
        <v>22.73</v>
      </c>
      <c r="E30" s="439"/>
      <c r="F30" s="440"/>
      <c r="G30" s="439"/>
      <c r="H30" s="442"/>
      <c r="J30" s="93"/>
      <c r="K30" s="93"/>
      <c r="L30" s="93"/>
    </row>
    <row r="31" spans="2:12">
      <c r="B31" s="431">
        <v>1993</v>
      </c>
      <c r="C31" s="438"/>
      <c r="D31" s="439"/>
      <c r="E31" s="439"/>
      <c r="F31" s="440"/>
      <c r="G31" s="439"/>
      <c r="H31" s="442"/>
      <c r="J31" s="93"/>
      <c r="K31" s="93"/>
      <c r="L31" s="93"/>
    </row>
    <row r="32" spans="2:12">
      <c r="B32" s="431">
        <v>1994</v>
      </c>
      <c r="C32" s="438"/>
      <c r="D32" s="439"/>
      <c r="E32" s="439"/>
      <c r="F32" s="440"/>
      <c r="G32" s="439"/>
      <c r="H32" s="442"/>
      <c r="J32" s="93"/>
      <c r="K32" s="93"/>
      <c r="L32" s="93"/>
    </row>
    <row r="33" spans="2:12">
      <c r="B33" s="431">
        <v>1995</v>
      </c>
      <c r="C33" s="438">
        <v>33.700000000000003</v>
      </c>
      <c r="D33" s="439">
        <v>20.81</v>
      </c>
      <c r="E33" s="439">
        <v>22.1</v>
      </c>
      <c r="F33" s="443">
        <v>14.9</v>
      </c>
      <c r="G33" s="439"/>
      <c r="H33" s="442"/>
      <c r="J33" s="93"/>
      <c r="K33" s="93"/>
      <c r="L33" s="93"/>
    </row>
    <row r="34" spans="2:12">
      <c r="B34" s="431">
        <v>1996</v>
      </c>
      <c r="C34" s="438">
        <v>34.200000000000003</v>
      </c>
      <c r="D34" s="439">
        <v>20.98</v>
      </c>
      <c r="E34" s="439">
        <v>22.6</v>
      </c>
      <c r="F34" s="443">
        <v>14.9</v>
      </c>
      <c r="G34" s="439"/>
      <c r="H34" s="442"/>
      <c r="J34" s="93"/>
      <c r="K34" s="93"/>
      <c r="L34" s="93"/>
    </row>
    <row r="35" spans="2:12">
      <c r="B35" s="431">
        <v>1997</v>
      </c>
      <c r="C35" s="438">
        <v>34</v>
      </c>
      <c r="D35" s="439">
        <v>20.5</v>
      </c>
      <c r="E35" s="439">
        <v>22.2</v>
      </c>
      <c r="F35" s="443">
        <v>15.2</v>
      </c>
      <c r="G35" s="439"/>
      <c r="H35" s="442"/>
      <c r="J35" s="93"/>
      <c r="K35" s="93"/>
      <c r="L35" s="93"/>
    </row>
    <row r="36" spans="2:12">
      <c r="B36" s="431">
        <v>1998</v>
      </c>
      <c r="C36" s="438">
        <v>34</v>
      </c>
      <c r="D36" s="439">
        <v>20.190000000000001</v>
      </c>
      <c r="E36" s="439">
        <v>21.9</v>
      </c>
      <c r="F36" s="443">
        <v>15.8</v>
      </c>
      <c r="G36" s="439"/>
      <c r="H36" s="442"/>
      <c r="J36" s="93"/>
      <c r="K36" s="93"/>
      <c r="L36" s="93"/>
    </row>
    <row r="37" spans="2:12">
      <c r="B37" s="431">
        <v>1999</v>
      </c>
      <c r="C37" s="438">
        <v>34.299999999999997</v>
      </c>
      <c r="D37" s="439">
        <v>20.21</v>
      </c>
      <c r="E37" s="439">
        <v>21.5</v>
      </c>
      <c r="F37" s="443">
        <v>16.5</v>
      </c>
      <c r="G37" s="439"/>
      <c r="H37" s="442"/>
      <c r="J37" s="93"/>
      <c r="K37" s="93"/>
      <c r="L37" s="93"/>
    </row>
    <row r="38" spans="2:12">
      <c r="B38" s="431">
        <v>2000</v>
      </c>
      <c r="C38" s="438">
        <v>34.5</v>
      </c>
      <c r="D38" s="439">
        <v>20.05</v>
      </c>
      <c r="E38" s="439">
        <v>22.2</v>
      </c>
      <c r="F38" s="443">
        <v>16</v>
      </c>
      <c r="G38" s="439"/>
      <c r="H38" s="442"/>
      <c r="J38" s="93"/>
      <c r="K38" s="93"/>
      <c r="L38" s="93"/>
    </row>
    <row r="39" spans="2:12">
      <c r="B39" s="431">
        <v>2001</v>
      </c>
      <c r="C39" s="438">
        <v>34.1</v>
      </c>
      <c r="D39" s="439">
        <v>20</v>
      </c>
      <c r="E39" s="439">
        <v>22.2</v>
      </c>
      <c r="F39" s="443">
        <v>15.6</v>
      </c>
      <c r="G39" s="439"/>
      <c r="H39" s="442"/>
      <c r="J39" s="93"/>
      <c r="K39" s="93"/>
      <c r="L39" s="93"/>
    </row>
    <row r="40" spans="2:12">
      <c r="B40" s="431">
        <v>2002</v>
      </c>
      <c r="C40" s="438">
        <v>33.799999999999997</v>
      </c>
      <c r="D40" s="439">
        <v>19.48</v>
      </c>
      <c r="E40" s="439">
        <v>21.9</v>
      </c>
      <c r="F40" s="443">
        <v>15.3</v>
      </c>
      <c r="G40" s="439"/>
      <c r="H40" s="442"/>
      <c r="J40" s="93"/>
      <c r="K40" s="93"/>
      <c r="L40" s="93"/>
    </row>
    <row r="41" spans="2:12">
      <c r="B41" s="431">
        <v>2003</v>
      </c>
      <c r="C41" s="438">
        <v>33.4</v>
      </c>
      <c r="D41" s="439">
        <v>19.77</v>
      </c>
      <c r="E41" s="439">
        <v>21.8</v>
      </c>
      <c r="F41" s="443">
        <v>14.1</v>
      </c>
      <c r="G41" s="439"/>
      <c r="H41" s="442"/>
      <c r="J41" s="93"/>
      <c r="K41" s="93"/>
      <c r="L41" s="93"/>
    </row>
    <row r="42" spans="2:12">
      <c r="B42" s="431">
        <v>2004</v>
      </c>
      <c r="C42" s="438">
        <v>32.9</v>
      </c>
      <c r="D42" s="439">
        <v>19.29</v>
      </c>
      <c r="E42" s="439">
        <v>21.2</v>
      </c>
      <c r="F42" s="443">
        <v>13.3</v>
      </c>
      <c r="G42" s="439"/>
      <c r="H42" s="442"/>
      <c r="J42" s="93"/>
      <c r="K42" s="93"/>
      <c r="L42" s="93"/>
    </row>
    <row r="43" spans="2:12">
      <c r="B43" s="431">
        <v>2005</v>
      </c>
      <c r="C43" s="438">
        <v>32.5</v>
      </c>
      <c r="D43" s="439">
        <v>19.239999999999998</v>
      </c>
      <c r="E43" s="439">
        <v>20.9</v>
      </c>
      <c r="F43" s="443">
        <v>13.4</v>
      </c>
      <c r="G43" s="439"/>
      <c r="H43" s="442"/>
      <c r="J43" s="93"/>
      <c r="K43" s="93"/>
      <c r="L43" s="93"/>
    </row>
    <row r="44" spans="2:12">
      <c r="B44" s="431">
        <v>2006</v>
      </c>
      <c r="C44" s="438">
        <v>32</v>
      </c>
      <c r="D44" s="439">
        <v>18.739999999999998</v>
      </c>
      <c r="E44" s="439">
        <v>20.8</v>
      </c>
      <c r="F44" s="443">
        <v>14.2</v>
      </c>
      <c r="G44" s="439"/>
      <c r="H44" s="442"/>
      <c r="J44" s="93"/>
      <c r="K44" s="93"/>
      <c r="L44" s="93"/>
    </row>
    <row r="45" spans="2:12">
      <c r="B45" s="431">
        <v>2007</v>
      </c>
      <c r="C45" s="438">
        <v>31.7</v>
      </c>
      <c r="D45" s="439">
        <v>18.850000000000001</v>
      </c>
      <c r="E45" s="439">
        <v>21</v>
      </c>
      <c r="F45" s="443">
        <v>13.7</v>
      </c>
      <c r="G45" s="439"/>
      <c r="H45" s="442"/>
      <c r="J45" s="93"/>
      <c r="K45" s="93"/>
      <c r="L45" s="93"/>
    </row>
    <row r="46" spans="2:12">
      <c r="B46" s="431">
        <v>2008</v>
      </c>
      <c r="C46" s="438">
        <v>31.9</v>
      </c>
      <c r="D46" s="439">
        <v>19.239999999999998</v>
      </c>
      <c r="E46" s="439">
        <v>21</v>
      </c>
      <c r="F46" s="443">
        <v>13.8</v>
      </c>
      <c r="G46" s="439"/>
      <c r="H46" s="442"/>
      <c r="J46" s="93"/>
      <c r="K46" s="93"/>
      <c r="L46" s="93"/>
    </row>
    <row r="47" spans="2:12">
      <c r="B47" s="431">
        <v>2009</v>
      </c>
      <c r="C47" s="438">
        <v>30.5</v>
      </c>
      <c r="D47" s="439">
        <v>18.45</v>
      </c>
      <c r="E47" s="439">
        <v>20.5</v>
      </c>
      <c r="F47" s="443">
        <v>12.6</v>
      </c>
      <c r="G47" s="439"/>
      <c r="H47" s="442"/>
      <c r="J47" s="93"/>
      <c r="K47" s="93"/>
      <c r="L47" s="93"/>
    </row>
    <row r="48" spans="2:12">
      <c r="B48" s="431">
        <v>2010</v>
      </c>
      <c r="C48" s="438">
        <v>29.8</v>
      </c>
      <c r="D48" s="439">
        <v>17.829999999999998</v>
      </c>
      <c r="E48" s="439">
        <v>20</v>
      </c>
      <c r="F48" s="443">
        <v>12.3</v>
      </c>
      <c r="G48" s="439"/>
      <c r="H48" s="442"/>
      <c r="J48" s="212"/>
      <c r="K48" s="212"/>
      <c r="L48" s="212"/>
    </row>
    <row r="49" spans="2:12">
      <c r="B49" s="431">
        <v>2011</v>
      </c>
      <c r="C49" s="438">
        <v>29.9</v>
      </c>
      <c r="D49" s="439">
        <v>17.98</v>
      </c>
      <c r="E49" s="439">
        <v>19.8</v>
      </c>
      <c r="F49" s="443">
        <v>12.6</v>
      </c>
      <c r="G49" s="439"/>
      <c r="H49" s="442"/>
      <c r="J49" s="212"/>
      <c r="K49" s="212"/>
      <c r="L49" s="212"/>
    </row>
    <row r="50" spans="2:12">
      <c r="B50" s="431" t="s">
        <v>395</v>
      </c>
      <c r="C50" s="438">
        <v>29.5</v>
      </c>
      <c r="D50" s="439">
        <v>17.73</v>
      </c>
      <c r="E50" s="439">
        <v>19.7</v>
      </c>
      <c r="F50" s="443">
        <v>12.4</v>
      </c>
      <c r="G50" s="443">
        <v>29.7</v>
      </c>
      <c r="H50" s="444">
        <v>19.8</v>
      </c>
      <c r="J50" s="211"/>
      <c r="K50" s="211"/>
      <c r="L50" s="212"/>
    </row>
    <row r="51" spans="2:12">
      <c r="B51" s="431">
        <v>2013</v>
      </c>
      <c r="C51" s="438"/>
      <c r="D51" s="439">
        <v>17.440000000000001</v>
      </c>
      <c r="E51" s="439"/>
      <c r="F51" s="443">
        <v>11.8</v>
      </c>
      <c r="G51" s="443">
        <v>28.9</v>
      </c>
      <c r="H51" s="444">
        <v>19.399999999999999</v>
      </c>
      <c r="J51" s="211"/>
      <c r="K51" s="211"/>
      <c r="L51" s="212"/>
    </row>
    <row r="52" spans="2:12">
      <c r="B52" s="431">
        <v>2014</v>
      </c>
      <c r="C52" s="438"/>
      <c r="D52" s="439">
        <v>17.16</v>
      </c>
      <c r="E52" s="439"/>
      <c r="F52" s="443">
        <v>11.5</v>
      </c>
      <c r="G52" s="443">
        <v>28.4</v>
      </c>
      <c r="H52" s="444">
        <v>19.100000000000001</v>
      </c>
      <c r="J52" s="211"/>
      <c r="K52" s="211"/>
      <c r="L52" s="212"/>
    </row>
    <row r="53" spans="2:12">
      <c r="B53" s="431">
        <v>2015</v>
      </c>
      <c r="C53" s="438"/>
      <c r="D53" s="439">
        <v>17.010000000000002</v>
      </c>
      <c r="E53" s="439"/>
      <c r="F53" s="443">
        <v>10.9</v>
      </c>
      <c r="G53" s="443">
        <v>27.8</v>
      </c>
      <c r="H53" s="444">
        <v>19.100000000000001</v>
      </c>
      <c r="J53" s="211"/>
      <c r="K53" s="211"/>
      <c r="L53" s="212"/>
    </row>
    <row r="54" spans="2:12">
      <c r="B54" s="431">
        <v>2016</v>
      </c>
      <c r="C54" s="438"/>
      <c r="D54" s="439">
        <v>16.8</v>
      </c>
      <c r="E54" s="439"/>
      <c r="F54" s="443">
        <v>10.9</v>
      </c>
      <c r="G54" s="443">
        <v>27.2</v>
      </c>
      <c r="H54" s="444">
        <v>18.399999999999999</v>
      </c>
      <c r="J54" s="211"/>
      <c r="K54" s="211"/>
      <c r="L54" s="212"/>
    </row>
    <row r="55" spans="2:12">
      <c r="B55" s="431">
        <v>2017</v>
      </c>
      <c r="C55" s="438"/>
      <c r="D55" s="439">
        <v>16.350000000000001</v>
      </c>
      <c r="E55" s="439"/>
      <c r="F55" s="443">
        <v>11.1</v>
      </c>
      <c r="G55" s="443">
        <v>27</v>
      </c>
      <c r="H55" s="444">
        <v>17.899999999999999</v>
      </c>
      <c r="J55" s="211"/>
      <c r="K55" s="211"/>
      <c r="L55" s="212"/>
    </row>
    <row r="56" spans="2:12">
      <c r="B56" s="431">
        <v>2018</v>
      </c>
      <c r="C56" s="445"/>
      <c r="D56" s="441"/>
      <c r="E56" s="441"/>
      <c r="F56" s="443">
        <v>10.9</v>
      </c>
      <c r="G56" s="443">
        <v>26.5</v>
      </c>
      <c r="H56" s="444">
        <v>17.5</v>
      </c>
      <c r="J56" s="211"/>
      <c r="K56" s="211"/>
      <c r="L56" s="212"/>
    </row>
    <row r="57" spans="2:12">
      <c r="B57" s="431">
        <v>2019</v>
      </c>
      <c r="C57" s="445"/>
      <c r="D57" s="441"/>
      <c r="E57" s="441"/>
      <c r="F57" s="443">
        <v>10.9</v>
      </c>
      <c r="G57" s="443">
        <v>25.7</v>
      </c>
      <c r="H57" s="444">
        <v>16.600000000000001</v>
      </c>
      <c r="J57" s="211"/>
      <c r="K57" s="211"/>
      <c r="L57" s="212"/>
    </row>
    <row r="58" spans="2:12">
      <c r="B58" s="431">
        <v>2020</v>
      </c>
      <c r="C58" s="445"/>
      <c r="D58" s="441"/>
      <c r="E58" s="441"/>
      <c r="F58" s="443">
        <v>10.3</v>
      </c>
      <c r="G58" s="443">
        <v>24.5</v>
      </c>
      <c r="H58" s="444">
        <v>15.8</v>
      </c>
      <c r="J58" s="211"/>
      <c r="K58" s="211"/>
      <c r="L58" s="212"/>
    </row>
    <row r="59" spans="2:12">
      <c r="B59" s="431">
        <v>2021</v>
      </c>
      <c r="C59" s="445"/>
      <c r="D59" s="441"/>
      <c r="E59" s="441"/>
      <c r="F59" s="443">
        <v>10.6</v>
      </c>
      <c r="G59" s="443">
        <v>24.4</v>
      </c>
      <c r="H59" s="444">
        <v>15.5</v>
      </c>
      <c r="J59" s="211"/>
      <c r="K59" s="211"/>
      <c r="L59" s="212"/>
    </row>
    <row r="60" spans="2:12">
      <c r="B60" s="431">
        <v>2022</v>
      </c>
      <c r="C60" s="445"/>
      <c r="D60" s="441"/>
      <c r="E60" s="441"/>
      <c r="F60" s="443">
        <v>9.9</v>
      </c>
      <c r="G60" s="441">
        <v>23.2</v>
      </c>
      <c r="H60" s="444">
        <v>14.8</v>
      </c>
      <c r="J60" s="211"/>
      <c r="K60" s="211"/>
      <c r="L60" s="212"/>
    </row>
    <row r="61" spans="2:12" ht="13.5" thickBot="1">
      <c r="B61" s="432">
        <v>2023</v>
      </c>
      <c r="C61" s="446"/>
      <c r="D61" s="447"/>
      <c r="E61" s="447"/>
      <c r="F61" s="448">
        <v>9.3000000000000007</v>
      </c>
      <c r="G61" s="447">
        <v>22.2</v>
      </c>
      <c r="H61" s="449">
        <v>14.2</v>
      </c>
      <c r="J61" s="211"/>
      <c r="K61" s="211"/>
      <c r="L61" s="212"/>
    </row>
    <row r="62" spans="2:12">
      <c r="F62" s="95"/>
      <c r="H62" s="95"/>
      <c r="I62" s="211"/>
      <c r="J62" s="211"/>
      <c r="K62" s="211"/>
      <c r="L62" s="212"/>
    </row>
    <row r="63" spans="2:12">
      <c r="B63" s="111" t="s">
        <v>522</v>
      </c>
      <c r="F63" s="95"/>
      <c r="H63" s="95"/>
      <c r="I63" s="95"/>
      <c r="J63" s="95"/>
      <c r="K63" s="95"/>
      <c r="L63" s="93"/>
    </row>
    <row r="64" spans="2:12">
      <c r="B64" s="111" t="s">
        <v>523</v>
      </c>
      <c r="F64" s="95"/>
      <c r="G64" s="95"/>
      <c r="H64" s="95"/>
      <c r="I64" s="95"/>
    </row>
    <row r="65" spans="2:6">
      <c r="B65" s="111" t="s">
        <v>524</v>
      </c>
      <c r="F65" s="94"/>
    </row>
    <row r="66" spans="2:6">
      <c r="F66" s="94"/>
    </row>
    <row r="67" spans="2:6">
      <c r="F67" s="94"/>
    </row>
    <row r="68" spans="2:6">
      <c r="F68" s="94"/>
    </row>
    <row r="69" spans="2:6">
      <c r="F69" s="94"/>
    </row>
    <row r="70" spans="2:6">
      <c r="F70" s="94"/>
    </row>
    <row r="71" spans="2:6">
      <c r="F71" s="94"/>
    </row>
    <row r="72" spans="2:6">
      <c r="F72" s="94"/>
    </row>
    <row r="73" spans="2:6">
      <c r="F73" s="94"/>
    </row>
    <row r="74" spans="2:6">
      <c r="F74" s="94"/>
    </row>
    <row r="75" spans="2:6">
      <c r="F75" s="94"/>
    </row>
    <row r="76" spans="2:6">
      <c r="F76" s="94"/>
    </row>
    <row r="77" spans="2:6">
      <c r="B77" s="97"/>
      <c r="F77" s="94"/>
    </row>
    <row r="78" spans="2:6">
      <c r="B78" s="97"/>
      <c r="F78" s="94"/>
    </row>
    <row r="79" spans="2:6">
      <c r="B79" s="99"/>
      <c r="F79" s="94"/>
    </row>
    <row r="80" spans="2:6">
      <c r="F80" s="94"/>
    </row>
    <row r="81" spans="6:6">
      <c r="F81" s="94"/>
    </row>
    <row r="82" spans="6:6">
      <c r="F82" s="94"/>
    </row>
    <row r="83" spans="6:6">
      <c r="F83" s="94"/>
    </row>
    <row r="84" spans="6:6">
      <c r="F84" s="94"/>
    </row>
    <row r="85" spans="6:6">
      <c r="F85" s="94"/>
    </row>
    <row r="86" spans="6:6">
      <c r="F86" s="94"/>
    </row>
  </sheetData>
  <hyperlinks>
    <hyperlink ref="A2" location="SOMMAIRE!A1" display="Retour au sommaire" xr:uid="{4E1A58CB-A97F-45FB-B74A-5CABFD841848}"/>
  </hyperlinks>
  <pageMargins left="0.78740157480314965" right="0.78740157480314965" top="1.0236220472440944" bottom="1.0236220472440944" header="0.78740157480314965" footer="0.78740157480314965"/>
  <pageSetup paperSize="9" firstPageNumber="0" orientation="landscape" r:id="rId1"/>
  <headerFooter>
    <oddHeader>&amp;C&amp;A</oddHeader>
    <oddFooter>&amp;CPage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37671-839B-4F4A-AF30-BB46CC1656DC}">
  <sheetPr>
    <tabColor rgb="FFACB9CA"/>
    <pageSetUpPr fitToPage="1"/>
  </sheetPr>
  <dimension ref="A1:J26"/>
  <sheetViews>
    <sheetView zoomScaleNormal="100" workbookViewId="0">
      <selection sqref="A1:A2"/>
    </sheetView>
  </sheetViews>
  <sheetFormatPr baseColWidth="10" defaultColWidth="10.375" defaultRowHeight="11.25"/>
  <cols>
    <col min="1" max="1" width="10.375" style="46"/>
    <col min="2" max="2" width="44" style="46" customWidth="1"/>
    <col min="3" max="4" width="10.375" style="46"/>
    <col min="5" max="5" width="11.125" style="46" bestFit="1" customWidth="1"/>
    <col min="6" max="6" width="9.625" style="46" customWidth="1"/>
    <col min="7" max="7" width="5.625" style="46" customWidth="1"/>
    <col min="8" max="10" width="11.125" style="46" customWidth="1"/>
    <col min="11" max="16384" width="10.375" style="46"/>
  </cols>
  <sheetData>
    <row r="1" spans="1:10" ht="15.75" customHeight="1">
      <c r="A1" s="104" t="s">
        <v>483</v>
      </c>
      <c r="C1" s="75"/>
    </row>
    <row r="2" spans="1:10" ht="15.75" customHeight="1">
      <c r="A2" s="48" t="s">
        <v>135</v>
      </c>
    </row>
    <row r="3" spans="1:10" ht="12.75" customHeight="1" thickBot="1">
      <c r="D3" s="450" t="s">
        <v>100</v>
      </c>
      <c r="E3" s="84"/>
      <c r="F3" s="84"/>
      <c r="G3" s="84"/>
      <c r="H3" s="84"/>
      <c r="I3" s="84"/>
      <c r="J3" s="84"/>
    </row>
    <row r="4" spans="1:10" ht="12.75" customHeight="1" thickBot="1">
      <c r="B4" s="451"/>
      <c r="C4" s="452" t="s">
        <v>136</v>
      </c>
      <c r="D4" s="453" t="s">
        <v>137</v>
      </c>
      <c r="E4" s="84"/>
      <c r="F4" s="84"/>
      <c r="G4" s="84"/>
      <c r="H4" s="84"/>
      <c r="I4" s="84"/>
      <c r="J4" s="84"/>
    </row>
    <row r="5" spans="1:10" ht="12.75" customHeight="1">
      <c r="B5" s="454" t="s">
        <v>378</v>
      </c>
      <c r="C5" s="455">
        <v>86</v>
      </c>
      <c r="D5" s="456">
        <f>100-C5</f>
        <v>14</v>
      </c>
      <c r="E5" s="84"/>
      <c r="F5" s="84"/>
      <c r="G5" s="84"/>
      <c r="H5" s="84"/>
      <c r="I5" s="85"/>
      <c r="J5" s="85"/>
    </row>
    <row r="6" spans="1:10" ht="12.75" customHeight="1">
      <c r="B6" s="457" t="s">
        <v>379</v>
      </c>
      <c r="C6" s="458">
        <v>69.7</v>
      </c>
      <c r="D6" s="459">
        <f t="shared" ref="D6:D16" si="0">100-C6</f>
        <v>30.299999999999997</v>
      </c>
      <c r="E6" s="84"/>
      <c r="F6" s="84"/>
      <c r="G6" s="84"/>
      <c r="H6" s="84"/>
      <c r="I6" s="85"/>
      <c r="J6" s="85"/>
    </row>
    <row r="7" spans="1:10" ht="12.75" customHeight="1">
      <c r="B7" s="457" t="s">
        <v>380</v>
      </c>
      <c r="C7" s="458">
        <v>65.599999999999994</v>
      </c>
      <c r="D7" s="459">
        <f t="shared" si="0"/>
        <v>34.400000000000006</v>
      </c>
      <c r="E7" s="84"/>
      <c r="F7" s="84"/>
      <c r="J7" s="85"/>
    </row>
    <row r="8" spans="1:10" ht="12.75" customHeight="1">
      <c r="B8" s="457" t="s">
        <v>381</v>
      </c>
      <c r="C8" s="458">
        <v>61.7</v>
      </c>
      <c r="D8" s="459">
        <f t="shared" si="0"/>
        <v>38.299999999999997</v>
      </c>
      <c r="E8" s="84"/>
      <c r="F8" s="84"/>
      <c r="G8" s="84"/>
      <c r="H8" s="84"/>
      <c r="I8" s="85"/>
      <c r="J8" s="86"/>
    </row>
    <row r="9" spans="1:10" ht="12.75" customHeight="1">
      <c r="B9" s="465" t="s">
        <v>382</v>
      </c>
      <c r="C9" s="466">
        <v>59.7</v>
      </c>
      <c r="D9" s="459">
        <f t="shared" si="0"/>
        <v>40.299999999999997</v>
      </c>
      <c r="E9" s="84"/>
      <c r="F9" s="84"/>
      <c r="I9" s="85"/>
      <c r="J9" s="85"/>
    </row>
    <row r="10" spans="1:10" ht="12.75" customHeight="1">
      <c r="B10" s="460" t="s">
        <v>10</v>
      </c>
      <c r="C10" s="461">
        <v>55.9</v>
      </c>
      <c r="D10" s="459">
        <f t="shared" si="0"/>
        <v>44.1</v>
      </c>
      <c r="E10" s="84"/>
      <c r="F10" s="84"/>
      <c r="G10" s="84"/>
      <c r="H10" s="84"/>
      <c r="I10" s="85"/>
      <c r="J10" s="85"/>
    </row>
    <row r="11" spans="1:10" ht="12.75" customHeight="1">
      <c r="B11" s="457" t="s">
        <v>383</v>
      </c>
      <c r="C11" s="458">
        <v>51.1</v>
      </c>
      <c r="D11" s="459">
        <f t="shared" si="0"/>
        <v>48.9</v>
      </c>
      <c r="E11" s="84"/>
      <c r="F11" s="84"/>
      <c r="G11" s="84"/>
      <c r="H11" s="84"/>
      <c r="I11" s="85"/>
      <c r="J11" s="85"/>
    </row>
    <row r="12" spans="1:10" ht="12.75" customHeight="1">
      <c r="B12" s="457" t="s">
        <v>384</v>
      </c>
      <c r="C12" s="458">
        <v>48.9</v>
      </c>
      <c r="D12" s="459">
        <f t="shared" si="0"/>
        <v>51.1</v>
      </c>
      <c r="E12" s="84"/>
      <c r="F12" s="84"/>
      <c r="G12" s="84"/>
      <c r="H12" s="84"/>
    </row>
    <row r="13" spans="1:10" ht="12.75">
      <c r="B13" s="457" t="s">
        <v>385</v>
      </c>
      <c r="C13" s="458">
        <v>41.9</v>
      </c>
      <c r="D13" s="459">
        <f t="shared" si="0"/>
        <v>58.1</v>
      </c>
      <c r="E13" s="213"/>
      <c r="F13" s="85"/>
      <c r="G13" s="85"/>
      <c r="H13" s="85"/>
      <c r="I13" s="87"/>
      <c r="J13" s="87"/>
    </row>
    <row r="14" spans="1:10" ht="12.75" customHeight="1">
      <c r="B14" s="457" t="s">
        <v>386</v>
      </c>
      <c r="C14" s="458">
        <v>41.4</v>
      </c>
      <c r="D14" s="459">
        <f t="shared" si="0"/>
        <v>58.6</v>
      </c>
      <c r="E14" s="88"/>
      <c r="F14" s="85"/>
      <c r="G14" s="85"/>
      <c r="H14" s="85"/>
      <c r="I14" s="85"/>
    </row>
    <row r="15" spans="1:10" ht="12.75">
      <c r="B15" s="457" t="s">
        <v>387</v>
      </c>
      <c r="C15" s="458">
        <v>40.9</v>
      </c>
      <c r="D15" s="459">
        <f t="shared" si="0"/>
        <v>59.1</v>
      </c>
      <c r="E15" s="89"/>
      <c r="F15" s="85"/>
      <c r="G15" s="85"/>
      <c r="H15" s="85"/>
      <c r="I15" s="85"/>
    </row>
    <row r="16" spans="1:10" ht="13.5" thickBot="1">
      <c r="B16" s="462" t="s">
        <v>388</v>
      </c>
      <c r="C16" s="463">
        <v>28.9</v>
      </c>
      <c r="D16" s="464">
        <f t="shared" si="0"/>
        <v>71.099999999999994</v>
      </c>
      <c r="E16" s="89"/>
      <c r="F16" s="85"/>
      <c r="G16" s="85"/>
      <c r="H16" s="85"/>
      <c r="I16" s="85"/>
    </row>
    <row r="18" spans="2:3" ht="12.75">
      <c r="B18" s="111" t="s">
        <v>525</v>
      </c>
    </row>
    <row r="19" spans="2:3" ht="12.75">
      <c r="B19" s="111" t="s">
        <v>526</v>
      </c>
      <c r="C19" s="84"/>
    </row>
    <row r="20" spans="2:3" ht="12.75">
      <c r="B20" s="111" t="s">
        <v>527</v>
      </c>
      <c r="C20" s="84"/>
    </row>
    <row r="21" spans="2:3">
      <c r="B21" s="91"/>
      <c r="C21" s="92"/>
    </row>
    <row r="22" spans="2:3">
      <c r="B22" s="90"/>
      <c r="C22" s="84"/>
    </row>
    <row r="23" spans="2:3">
      <c r="B23" s="90"/>
      <c r="C23" s="84"/>
    </row>
    <row r="24" spans="2:3">
      <c r="B24" s="90"/>
      <c r="C24" s="84"/>
    </row>
    <row r="25" spans="2:3">
      <c r="B25" s="90"/>
      <c r="C25" s="84"/>
    </row>
    <row r="26" spans="2:3">
      <c r="B26" s="90"/>
      <c r="C26" s="84"/>
    </row>
  </sheetData>
  <hyperlinks>
    <hyperlink ref="A2" location="SOMMAIRE!A1" display="Retour au sommaire" xr:uid="{8C78A9CF-5DE7-43E7-93C0-B748DE082BE3}"/>
  </hyperlinks>
  <printOptions horizontalCentered="1"/>
  <pageMargins left="0.70866141732283472" right="0.70866141732283472" top="0.74803149606299213" bottom="0.74803149606299213"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40B4-3FBC-42F8-8727-6C32A4FA09F4}">
  <sheetPr>
    <tabColor rgb="FFACB9CA"/>
    <pageSetUpPr fitToPage="1"/>
  </sheetPr>
  <dimension ref="A1:K906"/>
  <sheetViews>
    <sheetView workbookViewId="0"/>
  </sheetViews>
  <sheetFormatPr baseColWidth="10" defaultColWidth="10.125" defaultRowHeight="12.75"/>
  <cols>
    <col min="1" max="1" width="10.125" style="57"/>
    <col min="2" max="2" width="29.375" style="57" customWidth="1"/>
    <col min="3" max="11" width="15" style="57" customWidth="1"/>
    <col min="12" max="16384" width="10.125" style="57"/>
  </cols>
  <sheetData>
    <row r="1" spans="1:11" ht="15.75">
      <c r="A1" s="104" t="s">
        <v>471</v>
      </c>
      <c r="B1" s="218"/>
      <c r="C1" s="218"/>
      <c r="D1" s="218"/>
      <c r="E1" s="218"/>
      <c r="F1" s="218"/>
      <c r="G1" s="218"/>
      <c r="H1" s="218"/>
      <c r="I1" s="218"/>
      <c r="J1" s="218"/>
    </row>
    <row r="2" spans="1:11" ht="14.25">
      <c r="A2" s="48" t="s">
        <v>135</v>
      </c>
      <c r="B2" s="224"/>
      <c r="C2" s="224"/>
      <c r="D2" s="224"/>
      <c r="E2" s="224"/>
      <c r="F2" s="468"/>
      <c r="G2" s="468"/>
      <c r="H2" s="468"/>
      <c r="I2" s="468"/>
      <c r="J2" s="468"/>
    </row>
    <row r="3" spans="1:11" ht="15" thickBot="1">
      <c r="A3" s="467"/>
      <c r="B3" s="224"/>
      <c r="C3" s="224"/>
      <c r="D3" s="224"/>
      <c r="E3" s="224"/>
      <c r="F3" s="468"/>
      <c r="G3" s="468"/>
      <c r="H3" s="468"/>
      <c r="I3" s="468"/>
      <c r="J3" s="468"/>
    </row>
    <row r="4" spans="1:11" ht="37.5" customHeight="1" thickBot="1">
      <c r="B4" s="942"/>
      <c r="C4" s="943" t="s">
        <v>396</v>
      </c>
      <c r="D4" s="944"/>
      <c r="E4" s="939"/>
      <c r="F4" s="943" t="s">
        <v>397</v>
      </c>
      <c r="G4" s="944"/>
      <c r="H4" s="939"/>
      <c r="I4" s="937" t="s">
        <v>403</v>
      </c>
      <c r="J4" s="938"/>
      <c r="K4" s="939"/>
    </row>
    <row r="5" spans="1:11" ht="13.5" thickBot="1">
      <c r="B5" s="932"/>
      <c r="C5" s="475" t="s">
        <v>136</v>
      </c>
      <c r="D5" s="476" t="s">
        <v>137</v>
      </c>
      <c r="E5" s="477" t="s">
        <v>398</v>
      </c>
      <c r="F5" s="475" t="s">
        <v>136</v>
      </c>
      <c r="G5" s="476" t="s">
        <v>137</v>
      </c>
      <c r="H5" s="477" t="s">
        <v>398</v>
      </c>
      <c r="I5" s="475" t="s">
        <v>136</v>
      </c>
      <c r="J5" s="476" t="s">
        <v>137</v>
      </c>
      <c r="K5" s="477" t="s">
        <v>398</v>
      </c>
    </row>
    <row r="6" spans="1:11">
      <c r="B6" s="470" t="s">
        <v>323</v>
      </c>
      <c r="C6" s="478">
        <v>17390</v>
      </c>
      <c r="D6" s="479">
        <v>20170</v>
      </c>
      <c r="E6" s="480">
        <v>13.8</v>
      </c>
      <c r="F6" s="478">
        <v>26950</v>
      </c>
      <c r="G6" s="479">
        <v>28630</v>
      </c>
      <c r="H6" s="480">
        <v>5.8</v>
      </c>
      <c r="I6" s="491">
        <v>0.65</v>
      </c>
      <c r="J6" s="492">
        <v>0.7</v>
      </c>
      <c r="K6" s="493">
        <v>8.4</v>
      </c>
    </row>
    <row r="7" spans="1:11">
      <c r="B7" s="471" t="s">
        <v>399</v>
      </c>
      <c r="C7" s="481">
        <v>21720</v>
      </c>
      <c r="D7" s="482">
        <v>28040</v>
      </c>
      <c r="E7" s="483">
        <v>22.5</v>
      </c>
      <c r="F7" s="481">
        <v>29490</v>
      </c>
      <c r="G7" s="482">
        <v>34150</v>
      </c>
      <c r="H7" s="483">
        <v>13.6</v>
      </c>
      <c r="I7" s="494">
        <v>0.74</v>
      </c>
      <c r="J7" s="495">
        <v>0.82</v>
      </c>
      <c r="K7" s="496">
        <v>10.3</v>
      </c>
    </row>
    <row r="8" spans="1:11">
      <c r="B8" s="472" t="s">
        <v>400</v>
      </c>
      <c r="C8" s="481">
        <v>24000</v>
      </c>
      <c r="D8" s="482">
        <v>33580</v>
      </c>
      <c r="E8" s="483">
        <v>28.5</v>
      </c>
      <c r="F8" s="481">
        <v>31340</v>
      </c>
      <c r="G8" s="482">
        <v>39380</v>
      </c>
      <c r="H8" s="483">
        <v>20.399999999999999</v>
      </c>
      <c r="I8" s="494">
        <v>0.77</v>
      </c>
      <c r="J8" s="495">
        <v>0.85</v>
      </c>
      <c r="K8" s="496">
        <v>10.199999999999999</v>
      </c>
    </row>
    <row r="9" spans="1:11">
      <c r="B9" s="473" t="s">
        <v>401</v>
      </c>
      <c r="C9" s="481">
        <v>19340</v>
      </c>
      <c r="D9" s="482">
        <v>32710</v>
      </c>
      <c r="E9" s="483">
        <v>40.9</v>
      </c>
      <c r="F9" s="481">
        <v>29020</v>
      </c>
      <c r="G9" s="482">
        <v>40400</v>
      </c>
      <c r="H9" s="483">
        <v>28.2</v>
      </c>
      <c r="I9" s="494">
        <v>0.67</v>
      </c>
      <c r="J9" s="495">
        <v>0.81</v>
      </c>
      <c r="K9" s="496">
        <v>17.7</v>
      </c>
    </row>
    <row r="10" spans="1:11">
      <c r="B10" s="473" t="s">
        <v>404</v>
      </c>
      <c r="C10" s="481">
        <v>18320</v>
      </c>
      <c r="D10" s="482">
        <v>26950</v>
      </c>
      <c r="E10" s="484">
        <v>32</v>
      </c>
      <c r="F10" s="481">
        <v>28980</v>
      </c>
      <c r="G10" s="482">
        <v>32800</v>
      </c>
      <c r="H10" s="484">
        <v>11.6</v>
      </c>
      <c r="I10" s="494">
        <v>0.63</v>
      </c>
      <c r="J10" s="495">
        <v>0.82</v>
      </c>
      <c r="K10" s="484">
        <v>23.1</v>
      </c>
    </row>
    <row r="11" spans="1:11">
      <c r="B11" s="473" t="s">
        <v>405</v>
      </c>
      <c r="C11" s="481">
        <v>23200</v>
      </c>
      <c r="D11" s="482">
        <v>32080</v>
      </c>
      <c r="E11" s="484">
        <v>27.7</v>
      </c>
      <c r="F11" s="481">
        <v>30120</v>
      </c>
      <c r="G11" s="482">
        <v>37660</v>
      </c>
      <c r="H11" s="484">
        <v>20</v>
      </c>
      <c r="I11" s="494">
        <v>0.77</v>
      </c>
      <c r="J11" s="495">
        <v>0.85</v>
      </c>
      <c r="K11" s="484">
        <v>9.6</v>
      </c>
    </row>
    <row r="12" spans="1:11" ht="13.5" thickBot="1">
      <c r="B12" s="474" t="s">
        <v>402</v>
      </c>
      <c r="C12" s="485">
        <v>23140</v>
      </c>
      <c r="D12" s="486">
        <v>34570</v>
      </c>
      <c r="E12" s="487">
        <v>33.1</v>
      </c>
      <c r="F12" s="485">
        <v>31020</v>
      </c>
      <c r="G12" s="486">
        <v>42610</v>
      </c>
      <c r="H12" s="487">
        <v>27.2</v>
      </c>
      <c r="I12" s="497">
        <v>0.75</v>
      </c>
      <c r="J12" s="498">
        <v>0.81</v>
      </c>
      <c r="K12" s="487">
        <v>8</v>
      </c>
    </row>
    <row r="13" spans="1:11" ht="13.5" thickBot="1">
      <c r="B13" s="469" t="s">
        <v>10</v>
      </c>
      <c r="C13" s="488">
        <v>18000</v>
      </c>
      <c r="D13" s="489">
        <v>24220</v>
      </c>
      <c r="E13" s="490">
        <v>25.7</v>
      </c>
      <c r="F13" s="488">
        <v>26310</v>
      </c>
      <c r="G13" s="489">
        <v>31550</v>
      </c>
      <c r="H13" s="490">
        <v>16.600000000000001</v>
      </c>
      <c r="I13" s="499">
        <v>0.68</v>
      </c>
      <c r="J13" s="500">
        <v>0.77</v>
      </c>
      <c r="K13" s="501">
        <v>10.9</v>
      </c>
    </row>
    <row r="15" spans="1:11">
      <c r="B15" s="111" t="s">
        <v>531</v>
      </c>
    </row>
    <row r="16" spans="1:11">
      <c r="B16" s="111" t="s">
        <v>532</v>
      </c>
    </row>
    <row r="17" spans="2:10">
      <c r="B17" s="111" t="s">
        <v>533</v>
      </c>
    </row>
    <row r="19" spans="2:10" ht="14.25">
      <c r="C19" s="940" t="s">
        <v>534</v>
      </c>
      <c r="D19" s="941"/>
      <c r="E19" s="941"/>
      <c r="F19" s="941"/>
      <c r="G19" s="941"/>
      <c r="H19" s="941"/>
      <c r="I19" s="941"/>
      <c r="J19" s="941"/>
    </row>
    <row r="20" spans="2:10">
      <c r="I20" s="100"/>
      <c r="J20" s="100"/>
    </row>
    <row r="21" spans="2:10">
      <c r="I21" s="100"/>
      <c r="J21" s="100"/>
    </row>
    <row r="22" spans="2:10">
      <c r="I22" s="100"/>
      <c r="J22" s="100"/>
    </row>
    <row r="23" spans="2:10">
      <c r="I23" s="100"/>
      <c r="J23" s="100"/>
    </row>
    <row r="24" spans="2:10">
      <c r="I24" s="100"/>
      <c r="J24" s="100"/>
    </row>
    <row r="25" spans="2:10">
      <c r="I25" s="100"/>
      <c r="J25" s="100"/>
    </row>
    <row r="26" spans="2:10">
      <c r="I26" s="100"/>
      <c r="J26" s="100"/>
    </row>
    <row r="27" spans="2:10">
      <c r="I27" s="100"/>
      <c r="J27" s="100"/>
    </row>
    <row r="28" spans="2:10">
      <c r="I28" s="100"/>
      <c r="J28" s="100"/>
    </row>
    <row r="29" spans="2:10">
      <c r="I29" s="100"/>
      <c r="J29" s="100"/>
    </row>
    <row r="30" spans="2:10">
      <c r="I30" s="100"/>
      <c r="J30" s="100"/>
    </row>
    <row r="31" spans="2:10">
      <c r="I31" s="100"/>
      <c r="J31" s="100"/>
    </row>
    <row r="32" spans="2:10">
      <c r="I32" s="100"/>
      <c r="J32" s="100"/>
    </row>
    <row r="33" spans="3:10">
      <c r="I33" s="100"/>
      <c r="J33" s="100"/>
    </row>
    <row r="34" spans="3:10">
      <c r="I34" s="100"/>
      <c r="J34" s="100"/>
    </row>
    <row r="35" spans="3:10">
      <c r="I35" s="100"/>
      <c r="J35" s="100"/>
    </row>
    <row r="36" spans="3:10">
      <c r="I36" s="100"/>
      <c r="J36" s="100"/>
    </row>
    <row r="37" spans="3:10">
      <c r="I37" s="100"/>
      <c r="J37" s="100"/>
    </row>
    <row r="38" spans="3:10">
      <c r="I38" s="100"/>
      <c r="J38" s="100"/>
    </row>
    <row r="39" spans="3:10" ht="14.25">
      <c r="C39" s="940" t="s">
        <v>535</v>
      </c>
      <c r="D39" s="941"/>
      <c r="E39" s="941"/>
      <c r="F39" s="941"/>
      <c r="G39" s="941"/>
      <c r="H39" s="941"/>
      <c r="I39" s="941"/>
      <c r="J39" s="941"/>
    </row>
    <row r="40" spans="3:10">
      <c r="I40" s="100"/>
      <c r="J40" s="100"/>
    </row>
    <row r="41" spans="3:10">
      <c r="I41" s="100"/>
      <c r="J41" s="100"/>
    </row>
    <row r="42" spans="3:10">
      <c r="I42" s="100"/>
      <c r="J42" s="100"/>
    </row>
    <row r="43" spans="3:10">
      <c r="I43" s="100"/>
      <c r="J43" s="100"/>
    </row>
    <row r="44" spans="3:10">
      <c r="I44" s="100"/>
      <c r="J44" s="100"/>
    </row>
    <row r="45" spans="3:10">
      <c r="I45" s="100"/>
      <c r="J45" s="100"/>
    </row>
    <row r="46" spans="3:10">
      <c r="I46" s="100"/>
      <c r="J46" s="100"/>
    </row>
    <row r="47" spans="3:10">
      <c r="I47" s="100"/>
      <c r="J47" s="100"/>
    </row>
    <row r="48" spans="3:10">
      <c r="I48" s="100"/>
      <c r="J48" s="100"/>
    </row>
    <row r="49" spans="9:10">
      <c r="I49" s="100"/>
      <c r="J49" s="100"/>
    </row>
    <row r="50" spans="9:10">
      <c r="I50" s="100"/>
      <c r="J50" s="100"/>
    </row>
    <row r="51" spans="9:10">
      <c r="I51" s="100"/>
      <c r="J51" s="100"/>
    </row>
    <row r="52" spans="9:10">
      <c r="I52" s="100"/>
      <c r="J52" s="100"/>
    </row>
    <row r="53" spans="9:10">
      <c r="I53" s="100"/>
      <c r="J53" s="100"/>
    </row>
    <row r="54" spans="9:10">
      <c r="I54" s="100"/>
      <c r="J54" s="100"/>
    </row>
    <row r="55" spans="9:10">
      <c r="I55" s="100"/>
      <c r="J55" s="100"/>
    </row>
    <row r="56" spans="9:10">
      <c r="I56" s="100"/>
      <c r="J56" s="100"/>
    </row>
    <row r="57" spans="9:10">
      <c r="I57" s="100"/>
      <c r="J57" s="100"/>
    </row>
    <row r="58" spans="9:10">
      <c r="I58" s="100"/>
      <c r="J58" s="100"/>
    </row>
    <row r="59" spans="9:10">
      <c r="I59" s="100"/>
      <c r="J59" s="100"/>
    </row>
    <row r="60" spans="9:10">
      <c r="I60" s="100"/>
      <c r="J60" s="100"/>
    </row>
    <row r="61" spans="9:10">
      <c r="I61" s="100"/>
      <c r="J61" s="100"/>
    </row>
    <row r="62" spans="9:10">
      <c r="I62" s="100"/>
      <c r="J62" s="100"/>
    </row>
    <row r="63" spans="9:10">
      <c r="I63" s="100"/>
      <c r="J63" s="100"/>
    </row>
    <row r="64" spans="9:10">
      <c r="I64" s="100"/>
      <c r="J64" s="100"/>
    </row>
    <row r="65" spans="9:10">
      <c r="I65" s="100"/>
      <c r="J65" s="100"/>
    </row>
    <row r="66" spans="9:10">
      <c r="I66" s="100"/>
      <c r="J66" s="100"/>
    </row>
    <row r="67" spans="9:10">
      <c r="I67" s="100"/>
      <c r="J67" s="100"/>
    </row>
    <row r="68" spans="9:10">
      <c r="I68" s="100"/>
      <c r="J68" s="100"/>
    </row>
    <row r="69" spans="9:10">
      <c r="I69" s="100"/>
      <c r="J69" s="100"/>
    </row>
    <row r="70" spans="9:10">
      <c r="I70" s="100"/>
      <c r="J70" s="100"/>
    </row>
    <row r="71" spans="9:10">
      <c r="I71" s="100"/>
      <c r="J71" s="100"/>
    </row>
    <row r="72" spans="9:10">
      <c r="I72" s="100"/>
      <c r="J72" s="100"/>
    </row>
    <row r="73" spans="9:10">
      <c r="I73" s="100"/>
      <c r="J73" s="100"/>
    </row>
    <row r="74" spans="9:10">
      <c r="I74" s="100"/>
      <c r="J74" s="100"/>
    </row>
    <row r="75" spans="9:10">
      <c r="I75" s="100"/>
      <c r="J75" s="100"/>
    </row>
    <row r="76" spans="9:10">
      <c r="I76" s="100"/>
      <c r="J76" s="100"/>
    </row>
    <row r="77" spans="9:10">
      <c r="I77" s="100"/>
      <c r="J77" s="100"/>
    </row>
    <row r="78" spans="9:10">
      <c r="I78" s="100"/>
      <c r="J78" s="100"/>
    </row>
    <row r="79" spans="9:10">
      <c r="I79" s="100"/>
      <c r="J79" s="100"/>
    </row>
    <row r="80" spans="9:10">
      <c r="I80" s="100"/>
      <c r="J80" s="100"/>
    </row>
    <row r="81" spans="9:10">
      <c r="I81" s="100"/>
      <c r="J81" s="100"/>
    </row>
    <row r="82" spans="9:10">
      <c r="I82" s="100"/>
      <c r="J82" s="100"/>
    </row>
    <row r="83" spans="9:10">
      <c r="I83" s="100"/>
      <c r="J83" s="100"/>
    </row>
    <row r="84" spans="9:10">
      <c r="I84" s="100"/>
      <c r="J84" s="100"/>
    </row>
    <row r="85" spans="9:10">
      <c r="I85" s="100"/>
      <c r="J85" s="100"/>
    </row>
    <row r="86" spans="9:10">
      <c r="I86" s="100"/>
      <c r="J86" s="100"/>
    </row>
    <row r="87" spans="9:10">
      <c r="I87" s="100"/>
      <c r="J87" s="100"/>
    </row>
    <row r="88" spans="9:10">
      <c r="I88" s="100"/>
      <c r="J88" s="100"/>
    </row>
    <row r="89" spans="9:10">
      <c r="I89" s="100"/>
      <c r="J89" s="100"/>
    </row>
    <row r="90" spans="9:10">
      <c r="I90" s="100"/>
      <c r="J90" s="100"/>
    </row>
    <row r="91" spans="9:10">
      <c r="I91" s="100"/>
      <c r="J91" s="100"/>
    </row>
    <row r="92" spans="9:10">
      <c r="I92" s="100"/>
      <c r="J92" s="100"/>
    </row>
    <row r="93" spans="9:10">
      <c r="I93" s="100"/>
      <c r="J93" s="100"/>
    </row>
    <row r="94" spans="9:10">
      <c r="I94" s="100"/>
      <c r="J94" s="100"/>
    </row>
    <row r="95" spans="9:10">
      <c r="I95" s="100"/>
      <c r="J95" s="100"/>
    </row>
    <row r="96" spans="9:10">
      <c r="I96" s="100"/>
      <c r="J96" s="100"/>
    </row>
    <row r="97" spans="9:10">
      <c r="I97" s="100"/>
      <c r="J97" s="100"/>
    </row>
    <row r="98" spans="9:10">
      <c r="I98" s="100"/>
      <c r="J98" s="100"/>
    </row>
    <row r="99" spans="9:10">
      <c r="I99" s="100"/>
      <c r="J99" s="100"/>
    </row>
    <row r="100" spans="9:10">
      <c r="I100" s="100"/>
      <c r="J100" s="100"/>
    </row>
    <row r="101" spans="9:10">
      <c r="I101" s="100"/>
      <c r="J101" s="100"/>
    </row>
    <row r="102" spans="9:10">
      <c r="I102" s="100"/>
      <c r="J102" s="100"/>
    </row>
    <row r="103" spans="9:10">
      <c r="I103" s="100"/>
      <c r="J103" s="100"/>
    </row>
    <row r="104" spans="9:10">
      <c r="I104" s="100"/>
      <c r="J104" s="100"/>
    </row>
    <row r="105" spans="9:10">
      <c r="I105" s="100"/>
      <c r="J105" s="100"/>
    </row>
    <row r="106" spans="9:10">
      <c r="I106" s="100"/>
      <c r="J106" s="100"/>
    </row>
    <row r="107" spans="9:10">
      <c r="I107" s="100"/>
      <c r="J107" s="100"/>
    </row>
    <row r="108" spans="9:10">
      <c r="I108" s="100"/>
      <c r="J108" s="100"/>
    </row>
    <row r="109" spans="9:10">
      <c r="I109" s="100"/>
      <c r="J109" s="100"/>
    </row>
    <row r="110" spans="9:10">
      <c r="I110" s="100"/>
      <c r="J110" s="100"/>
    </row>
    <row r="111" spans="9:10">
      <c r="I111" s="100"/>
      <c r="J111" s="100"/>
    </row>
    <row r="112" spans="9:10">
      <c r="I112" s="100"/>
      <c r="J112" s="100"/>
    </row>
    <row r="113" spans="9:10">
      <c r="I113" s="100"/>
      <c r="J113" s="100"/>
    </row>
    <row r="114" spans="9:10">
      <c r="I114" s="100"/>
      <c r="J114" s="100"/>
    </row>
    <row r="115" spans="9:10">
      <c r="I115" s="100"/>
      <c r="J115" s="100"/>
    </row>
    <row r="116" spans="9:10">
      <c r="I116" s="100"/>
      <c r="J116" s="100"/>
    </row>
    <row r="117" spans="9:10">
      <c r="I117" s="100"/>
      <c r="J117" s="100"/>
    </row>
    <row r="118" spans="9:10">
      <c r="I118" s="100"/>
      <c r="J118" s="100"/>
    </row>
    <row r="119" spans="9:10">
      <c r="I119" s="100"/>
      <c r="J119" s="100"/>
    </row>
    <row r="120" spans="9:10">
      <c r="I120" s="100"/>
      <c r="J120" s="100"/>
    </row>
    <row r="121" spans="9:10">
      <c r="I121" s="100"/>
      <c r="J121" s="100"/>
    </row>
    <row r="122" spans="9:10">
      <c r="I122" s="100"/>
      <c r="J122" s="100"/>
    </row>
    <row r="123" spans="9:10">
      <c r="I123" s="100"/>
      <c r="J123" s="100"/>
    </row>
    <row r="124" spans="9:10">
      <c r="I124" s="100"/>
      <c r="J124" s="100"/>
    </row>
    <row r="125" spans="9:10">
      <c r="I125" s="100"/>
      <c r="J125" s="100"/>
    </row>
    <row r="126" spans="9:10">
      <c r="I126" s="100"/>
      <c r="J126" s="100"/>
    </row>
    <row r="127" spans="9:10">
      <c r="I127" s="100"/>
      <c r="J127" s="100"/>
    </row>
    <row r="128" spans="9:10">
      <c r="I128" s="100"/>
      <c r="J128" s="100"/>
    </row>
    <row r="129" spans="9:10">
      <c r="I129" s="100"/>
      <c r="J129" s="100"/>
    </row>
    <row r="130" spans="9:10">
      <c r="I130" s="100"/>
      <c r="J130" s="100"/>
    </row>
    <row r="131" spans="9:10">
      <c r="I131" s="100"/>
      <c r="J131" s="100"/>
    </row>
    <row r="132" spans="9:10">
      <c r="I132" s="100"/>
      <c r="J132" s="100"/>
    </row>
    <row r="133" spans="9:10">
      <c r="I133" s="100"/>
      <c r="J133" s="100"/>
    </row>
    <row r="134" spans="9:10">
      <c r="I134" s="100"/>
      <c r="J134" s="100"/>
    </row>
    <row r="135" spans="9:10">
      <c r="I135" s="100"/>
      <c r="J135" s="100"/>
    </row>
    <row r="136" spans="9:10">
      <c r="I136" s="100"/>
      <c r="J136" s="100"/>
    </row>
    <row r="137" spans="9:10">
      <c r="I137" s="100"/>
      <c r="J137" s="100"/>
    </row>
    <row r="138" spans="9:10">
      <c r="I138" s="100"/>
      <c r="J138" s="100"/>
    </row>
    <row r="139" spans="9:10">
      <c r="I139" s="100"/>
      <c r="J139" s="100"/>
    </row>
    <row r="140" spans="9:10">
      <c r="I140" s="100"/>
      <c r="J140" s="100"/>
    </row>
    <row r="141" spans="9:10">
      <c r="I141" s="100"/>
      <c r="J141" s="100"/>
    </row>
    <row r="142" spans="9:10">
      <c r="I142" s="100"/>
      <c r="J142" s="100"/>
    </row>
    <row r="143" spans="9:10">
      <c r="I143" s="100"/>
      <c r="J143" s="100"/>
    </row>
    <row r="144" spans="9:10">
      <c r="I144" s="100"/>
      <c r="J144" s="100"/>
    </row>
    <row r="145" spans="9:10">
      <c r="I145" s="100"/>
      <c r="J145" s="100"/>
    </row>
    <row r="146" spans="9:10">
      <c r="I146" s="100"/>
      <c r="J146" s="100"/>
    </row>
    <row r="147" spans="9:10">
      <c r="I147" s="100"/>
      <c r="J147" s="100"/>
    </row>
    <row r="148" spans="9:10">
      <c r="I148" s="100"/>
      <c r="J148" s="100"/>
    </row>
    <row r="149" spans="9:10">
      <c r="I149" s="100"/>
      <c r="J149" s="100"/>
    </row>
    <row r="150" spans="9:10">
      <c r="I150" s="100"/>
      <c r="J150" s="100"/>
    </row>
    <row r="151" spans="9:10">
      <c r="I151" s="100"/>
      <c r="J151" s="100"/>
    </row>
    <row r="152" spans="9:10">
      <c r="I152" s="100"/>
      <c r="J152" s="100"/>
    </row>
    <row r="153" spans="9:10">
      <c r="I153" s="100"/>
      <c r="J153" s="100"/>
    </row>
    <row r="154" spans="9:10">
      <c r="I154" s="100"/>
      <c r="J154" s="100"/>
    </row>
    <row r="155" spans="9:10">
      <c r="I155" s="100"/>
      <c r="J155" s="100"/>
    </row>
    <row r="156" spans="9:10">
      <c r="I156" s="100"/>
      <c r="J156" s="100"/>
    </row>
    <row r="157" spans="9:10">
      <c r="I157" s="100"/>
      <c r="J157" s="100"/>
    </row>
    <row r="158" spans="9:10">
      <c r="I158" s="100"/>
      <c r="J158" s="100"/>
    </row>
    <row r="159" spans="9:10">
      <c r="I159" s="100"/>
      <c r="J159" s="100"/>
    </row>
    <row r="160" spans="9:10">
      <c r="I160" s="100"/>
      <c r="J160" s="100"/>
    </row>
    <row r="161" spans="9:10">
      <c r="I161" s="100"/>
      <c r="J161" s="100"/>
    </row>
    <row r="162" spans="9:10">
      <c r="I162" s="100"/>
      <c r="J162" s="100"/>
    </row>
    <row r="163" spans="9:10">
      <c r="I163" s="100"/>
      <c r="J163" s="100"/>
    </row>
    <row r="164" spans="9:10">
      <c r="I164" s="100"/>
      <c r="J164" s="100"/>
    </row>
    <row r="165" spans="9:10">
      <c r="I165" s="100"/>
      <c r="J165" s="100"/>
    </row>
    <row r="166" spans="9:10">
      <c r="I166" s="100"/>
      <c r="J166" s="100"/>
    </row>
    <row r="167" spans="9:10">
      <c r="I167" s="100"/>
      <c r="J167" s="100"/>
    </row>
    <row r="168" spans="9:10">
      <c r="I168" s="100"/>
      <c r="J168" s="100"/>
    </row>
    <row r="169" spans="9:10">
      <c r="I169" s="100"/>
      <c r="J169" s="100"/>
    </row>
    <row r="170" spans="9:10">
      <c r="I170" s="100"/>
      <c r="J170" s="100"/>
    </row>
    <row r="171" spans="9:10">
      <c r="I171" s="100"/>
      <c r="J171" s="100"/>
    </row>
    <row r="172" spans="9:10">
      <c r="I172" s="100"/>
      <c r="J172" s="100"/>
    </row>
    <row r="173" spans="9:10">
      <c r="I173" s="100"/>
      <c r="J173" s="100"/>
    </row>
    <row r="174" spans="9:10">
      <c r="I174" s="100"/>
      <c r="J174" s="100"/>
    </row>
    <row r="175" spans="9:10">
      <c r="I175" s="100"/>
      <c r="J175" s="100"/>
    </row>
    <row r="176" spans="9:10">
      <c r="I176" s="100"/>
      <c r="J176" s="100"/>
    </row>
    <row r="177" spans="9:10">
      <c r="I177" s="100"/>
      <c r="J177" s="100"/>
    </row>
    <row r="178" spans="9:10">
      <c r="I178" s="100"/>
      <c r="J178" s="100"/>
    </row>
    <row r="179" spans="9:10">
      <c r="I179" s="100"/>
      <c r="J179" s="100"/>
    </row>
    <row r="180" spans="9:10">
      <c r="I180" s="100"/>
      <c r="J180" s="100"/>
    </row>
    <row r="181" spans="9:10">
      <c r="I181" s="100"/>
      <c r="J181" s="100"/>
    </row>
    <row r="182" spans="9:10">
      <c r="I182" s="100"/>
      <c r="J182" s="100"/>
    </row>
    <row r="183" spans="9:10">
      <c r="I183" s="100"/>
      <c r="J183" s="100"/>
    </row>
    <row r="184" spans="9:10">
      <c r="I184" s="100"/>
      <c r="J184" s="100"/>
    </row>
    <row r="185" spans="9:10">
      <c r="I185" s="100"/>
      <c r="J185" s="100"/>
    </row>
    <row r="186" spans="9:10">
      <c r="I186" s="100"/>
      <c r="J186" s="100"/>
    </row>
    <row r="187" spans="9:10">
      <c r="I187" s="100"/>
      <c r="J187" s="100"/>
    </row>
    <row r="188" spans="9:10">
      <c r="I188" s="100"/>
      <c r="J188" s="100"/>
    </row>
    <row r="189" spans="9:10">
      <c r="I189" s="100"/>
      <c r="J189" s="100"/>
    </row>
    <row r="190" spans="9:10">
      <c r="I190" s="100"/>
      <c r="J190" s="100"/>
    </row>
    <row r="191" spans="9:10">
      <c r="I191" s="100"/>
      <c r="J191" s="100"/>
    </row>
    <row r="192" spans="9:10">
      <c r="I192" s="100"/>
      <c r="J192" s="100"/>
    </row>
    <row r="193" spans="9:10">
      <c r="I193" s="100"/>
      <c r="J193" s="100"/>
    </row>
    <row r="194" spans="9:10">
      <c r="I194" s="100"/>
      <c r="J194" s="100"/>
    </row>
    <row r="195" spans="9:10">
      <c r="I195" s="100"/>
      <c r="J195" s="100"/>
    </row>
    <row r="196" spans="9:10">
      <c r="I196" s="100"/>
      <c r="J196" s="100"/>
    </row>
    <row r="197" spans="9:10">
      <c r="I197" s="100"/>
      <c r="J197" s="100"/>
    </row>
    <row r="198" spans="9:10">
      <c r="I198" s="100"/>
      <c r="J198" s="100"/>
    </row>
    <row r="199" spans="9:10">
      <c r="I199" s="100"/>
      <c r="J199" s="100"/>
    </row>
    <row r="200" spans="9:10">
      <c r="I200" s="100"/>
      <c r="J200" s="100"/>
    </row>
    <row r="201" spans="9:10">
      <c r="I201" s="100"/>
      <c r="J201" s="100"/>
    </row>
    <row r="202" spans="9:10">
      <c r="I202" s="100"/>
      <c r="J202" s="100"/>
    </row>
    <row r="203" spans="9:10">
      <c r="I203" s="100"/>
      <c r="J203" s="100"/>
    </row>
    <row r="204" spans="9:10">
      <c r="I204" s="100"/>
      <c r="J204" s="100"/>
    </row>
    <row r="205" spans="9:10">
      <c r="I205" s="100"/>
      <c r="J205" s="100"/>
    </row>
    <row r="206" spans="9:10">
      <c r="I206" s="100"/>
      <c r="J206" s="100"/>
    </row>
    <row r="207" spans="9:10">
      <c r="I207" s="100"/>
      <c r="J207" s="100"/>
    </row>
    <row r="208" spans="9:10">
      <c r="I208" s="100"/>
      <c r="J208" s="100"/>
    </row>
    <row r="209" spans="9:10">
      <c r="I209" s="100"/>
      <c r="J209" s="100"/>
    </row>
    <row r="210" spans="9:10">
      <c r="I210" s="100"/>
      <c r="J210" s="100"/>
    </row>
    <row r="211" spans="9:10">
      <c r="I211" s="100"/>
      <c r="J211" s="100"/>
    </row>
    <row r="212" spans="9:10">
      <c r="I212" s="100"/>
      <c r="J212" s="100"/>
    </row>
    <row r="213" spans="9:10">
      <c r="I213" s="100"/>
      <c r="J213" s="100"/>
    </row>
    <row r="214" spans="9:10">
      <c r="I214" s="100"/>
      <c r="J214" s="100"/>
    </row>
    <row r="215" spans="9:10">
      <c r="I215" s="100"/>
      <c r="J215" s="100"/>
    </row>
    <row r="216" spans="9:10">
      <c r="I216" s="100"/>
      <c r="J216" s="100"/>
    </row>
    <row r="217" spans="9:10">
      <c r="I217" s="100"/>
      <c r="J217" s="100"/>
    </row>
    <row r="218" spans="9:10">
      <c r="I218" s="100"/>
      <c r="J218" s="100"/>
    </row>
    <row r="219" spans="9:10">
      <c r="I219" s="100"/>
      <c r="J219" s="100"/>
    </row>
    <row r="220" spans="9:10">
      <c r="I220" s="100"/>
      <c r="J220" s="100"/>
    </row>
    <row r="221" spans="9:10">
      <c r="I221" s="100"/>
      <c r="J221" s="100"/>
    </row>
    <row r="222" spans="9:10">
      <c r="I222" s="100"/>
      <c r="J222" s="100"/>
    </row>
    <row r="223" spans="9:10">
      <c r="I223" s="100"/>
      <c r="J223" s="100"/>
    </row>
    <row r="224" spans="9:10">
      <c r="I224" s="100"/>
      <c r="J224" s="100"/>
    </row>
    <row r="225" spans="9:10">
      <c r="I225" s="100"/>
      <c r="J225" s="100"/>
    </row>
    <row r="226" spans="9:10">
      <c r="I226" s="100"/>
      <c r="J226" s="100"/>
    </row>
    <row r="227" spans="9:10">
      <c r="I227" s="100"/>
      <c r="J227" s="100"/>
    </row>
    <row r="228" spans="9:10">
      <c r="I228" s="100"/>
      <c r="J228" s="100"/>
    </row>
    <row r="229" spans="9:10">
      <c r="I229" s="100"/>
      <c r="J229" s="100"/>
    </row>
    <row r="230" spans="9:10">
      <c r="I230" s="100"/>
      <c r="J230" s="100"/>
    </row>
    <row r="231" spans="9:10">
      <c r="I231" s="100"/>
      <c r="J231" s="100"/>
    </row>
    <row r="232" spans="9:10">
      <c r="I232" s="100"/>
      <c r="J232" s="100"/>
    </row>
    <row r="233" spans="9:10">
      <c r="I233" s="100"/>
      <c r="J233" s="100"/>
    </row>
    <row r="234" spans="9:10">
      <c r="I234" s="100"/>
      <c r="J234" s="100"/>
    </row>
    <row r="235" spans="9:10">
      <c r="I235" s="100"/>
      <c r="J235" s="100"/>
    </row>
    <row r="236" spans="9:10">
      <c r="I236" s="100"/>
      <c r="J236" s="100"/>
    </row>
    <row r="237" spans="9:10">
      <c r="I237" s="100"/>
      <c r="J237" s="100"/>
    </row>
    <row r="238" spans="9:10">
      <c r="I238" s="100"/>
      <c r="J238" s="100"/>
    </row>
    <row r="239" spans="9:10">
      <c r="I239" s="100"/>
      <c r="J239" s="100"/>
    </row>
    <row r="240" spans="9:10">
      <c r="I240" s="100"/>
      <c r="J240" s="100"/>
    </row>
    <row r="241" spans="9:10">
      <c r="I241" s="100"/>
      <c r="J241" s="100"/>
    </row>
    <row r="242" spans="9:10">
      <c r="I242" s="100"/>
      <c r="J242" s="100"/>
    </row>
    <row r="243" spans="9:10">
      <c r="I243" s="100"/>
      <c r="J243" s="100"/>
    </row>
    <row r="244" spans="9:10">
      <c r="I244" s="100"/>
      <c r="J244" s="100"/>
    </row>
    <row r="245" spans="9:10">
      <c r="I245" s="100"/>
      <c r="J245" s="100"/>
    </row>
    <row r="246" spans="9:10">
      <c r="I246" s="100"/>
      <c r="J246" s="100"/>
    </row>
    <row r="247" spans="9:10">
      <c r="I247" s="100"/>
      <c r="J247" s="100"/>
    </row>
    <row r="248" spans="9:10">
      <c r="I248" s="100"/>
      <c r="J248" s="100"/>
    </row>
    <row r="249" spans="9:10">
      <c r="I249" s="100"/>
      <c r="J249" s="100"/>
    </row>
    <row r="250" spans="9:10">
      <c r="I250" s="100"/>
      <c r="J250" s="100"/>
    </row>
    <row r="251" spans="9:10">
      <c r="I251" s="100"/>
      <c r="J251" s="100"/>
    </row>
    <row r="252" spans="9:10">
      <c r="I252" s="100"/>
      <c r="J252" s="100"/>
    </row>
    <row r="253" spans="9:10">
      <c r="I253" s="100"/>
      <c r="J253" s="100"/>
    </row>
    <row r="254" spans="9:10">
      <c r="I254" s="100"/>
      <c r="J254" s="100"/>
    </row>
    <row r="255" spans="9:10">
      <c r="I255" s="100"/>
      <c r="J255" s="100"/>
    </row>
    <row r="256" spans="9:10">
      <c r="I256" s="100"/>
      <c r="J256" s="100"/>
    </row>
    <row r="257" spans="9:10">
      <c r="I257" s="100"/>
      <c r="J257" s="100"/>
    </row>
    <row r="258" spans="9:10">
      <c r="I258" s="100"/>
      <c r="J258" s="100"/>
    </row>
    <row r="259" spans="9:10">
      <c r="I259" s="100"/>
      <c r="J259" s="100"/>
    </row>
    <row r="260" spans="9:10">
      <c r="I260" s="100"/>
      <c r="J260" s="100"/>
    </row>
    <row r="261" spans="9:10">
      <c r="I261" s="100"/>
      <c r="J261" s="100"/>
    </row>
    <row r="262" spans="9:10">
      <c r="I262" s="100"/>
      <c r="J262" s="100"/>
    </row>
    <row r="263" spans="9:10">
      <c r="I263" s="100"/>
      <c r="J263" s="100"/>
    </row>
    <row r="264" spans="9:10">
      <c r="I264" s="100"/>
      <c r="J264" s="100"/>
    </row>
    <row r="265" spans="9:10">
      <c r="I265" s="100"/>
      <c r="J265" s="100"/>
    </row>
    <row r="266" spans="9:10">
      <c r="I266" s="100"/>
      <c r="J266" s="100"/>
    </row>
    <row r="267" spans="9:10">
      <c r="I267" s="100"/>
      <c r="J267" s="100"/>
    </row>
    <row r="268" spans="9:10">
      <c r="I268" s="100"/>
      <c r="J268" s="100"/>
    </row>
    <row r="269" spans="9:10">
      <c r="I269" s="100"/>
      <c r="J269" s="100"/>
    </row>
    <row r="270" spans="9:10">
      <c r="I270" s="100"/>
      <c r="J270" s="100"/>
    </row>
    <row r="271" spans="9:10">
      <c r="I271" s="100"/>
      <c r="J271" s="100"/>
    </row>
    <row r="272" spans="9:10">
      <c r="I272" s="100"/>
      <c r="J272" s="100"/>
    </row>
    <row r="273" spans="9:10">
      <c r="I273" s="100"/>
      <c r="J273" s="100"/>
    </row>
    <row r="274" spans="9:10">
      <c r="I274" s="100"/>
      <c r="J274" s="100"/>
    </row>
    <row r="275" spans="9:10">
      <c r="I275" s="100"/>
      <c r="J275" s="100"/>
    </row>
    <row r="276" spans="9:10">
      <c r="I276" s="100"/>
      <c r="J276" s="100"/>
    </row>
    <row r="277" spans="9:10">
      <c r="I277" s="100"/>
      <c r="J277" s="100"/>
    </row>
    <row r="278" spans="9:10">
      <c r="I278" s="100"/>
      <c r="J278" s="100"/>
    </row>
    <row r="279" spans="9:10">
      <c r="I279" s="100"/>
      <c r="J279" s="100"/>
    </row>
    <row r="280" spans="9:10">
      <c r="I280" s="100"/>
      <c r="J280" s="100"/>
    </row>
    <row r="281" spans="9:10">
      <c r="I281" s="100"/>
      <c r="J281" s="100"/>
    </row>
    <row r="282" spans="9:10">
      <c r="I282" s="100"/>
      <c r="J282" s="100"/>
    </row>
    <row r="283" spans="9:10">
      <c r="I283" s="100"/>
      <c r="J283" s="100"/>
    </row>
    <row r="284" spans="9:10">
      <c r="I284" s="100"/>
      <c r="J284" s="100"/>
    </row>
    <row r="285" spans="9:10">
      <c r="I285" s="100"/>
      <c r="J285" s="100"/>
    </row>
    <row r="286" spans="9:10">
      <c r="I286" s="100"/>
      <c r="J286" s="100"/>
    </row>
    <row r="287" spans="9:10">
      <c r="I287" s="100"/>
      <c r="J287" s="100"/>
    </row>
    <row r="288" spans="9:10">
      <c r="I288" s="100"/>
      <c r="J288" s="100"/>
    </row>
    <row r="289" spans="9:10">
      <c r="I289" s="100"/>
      <c r="J289" s="100"/>
    </row>
    <row r="290" spans="9:10">
      <c r="I290" s="100"/>
      <c r="J290" s="100"/>
    </row>
    <row r="291" spans="9:10">
      <c r="I291" s="100"/>
      <c r="J291" s="100"/>
    </row>
    <row r="292" spans="9:10">
      <c r="I292" s="100"/>
      <c r="J292" s="100"/>
    </row>
    <row r="293" spans="9:10">
      <c r="I293" s="100"/>
      <c r="J293" s="100"/>
    </row>
    <row r="294" spans="9:10">
      <c r="I294" s="100"/>
      <c r="J294" s="100"/>
    </row>
    <row r="295" spans="9:10">
      <c r="I295" s="100"/>
      <c r="J295" s="100"/>
    </row>
    <row r="296" spans="9:10">
      <c r="I296" s="100"/>
      <c r="J296" s="100"/>
    </row>
    <row r="297" spans="9:10">
      <c r="I297" s="100"/>
      <c r="J297" s="100"/>
    </row>
    <row r="298" spans="9:10">
      <c r="I298" s="100"/>
      <c r="J298" s="100"/>
    </row>
    <row r="299" spans="9:10">
      <c r="I299" s="100"/>
      <c r="J299" s="100"/>
    </row>
    <row r="300" spans="9:10">
      <c r="I300" s="100"/>
      <c r="J300" s="100"/>
    </row>
    <row r="301" spans="9:10">
      <c r="I301" s="100"/>
      <c r="J301" s="100"/>
    </row>
    <row r="302" spans="9:10">
      <c r="I302" s="100"/>
      <c r="J302" s="100"/>
    </row>
    <row r="303" spans="9:10">
      <c r="I303" s="100"/>
      <c r="J303" s="100"/>
    </row>
    <row r="304" spans="9:10">
      <c r="I304" s="100"/>
      <c r="J304" s="100"/>
    </row>
    <row r="305" spans="9:10">
      <c r="I305" s="100"/>
      <c r="J305" s="100"/>
    </row>
    <row r="306" spans="9:10">
      <c r="I306" s="100"/>
      <c r="J306" s="100"/>
    </row>
    <row r="307" spans="9:10">
      <c r="I307" s="100"/>
      <c r="J307" s="100"/>
    </row>
    <row r="308" spans="9:10">
      <c r="I308" s="100"/>
      <c r="J308" s="100"/>
    </row>
    <row r="309" spans="9:10">
      <c r="I309" s="100"/>
      <c r="J309" s="100"/>
    </row>
    <row r="310" spans="9:10">
      <c r="I310" s="100"/>
      <c r="J310" s="100"/>
    </row>
    <row r="311" spans="9:10">
      <c r="I311" s="100"/>
      <c r="J311" s="100"/>
    </row>
    <row r="312" spans="9:10">
      <c r="I312" s="100"/>
      <c r="J312" s="100"/>
    </row>
    <row r="313" spans="9:10">
      <c r="I313" s="100"/>
      <c r="J313" s="100"/>
    </row>
    <row r="314" spans="9:10">
      <c r="I314" s="100"/>
      <c r="J314" s="100"/>
    </row>
    <row r="315" spans="9:10">
      <c r="I315" s="100"/>
      <c r="J315" s="100"/>
    </row>
    <row r="316" spans="9:10">
      <c r="I316" s="100"/>
      <c r="J316" s="100"/>
    </row>
    <row r="317" spans="9:10">
      <c r="I317" s="100"/>
      <c r="J317" s="100"/>
    </row>
    <row r="318" spans="9:10">
      <c r="I318" s="100"/>
      <c r="J318" s="100"/>
    </row>
    <row r="319" spans="9:10">
      <c r="I319" s="100"/>
      <c r="J319" s="100"/>
    </row>
    <row r="320" spans="9:10">
      <c r="I320" s="100"/>
      <c r="J320" s="100"/>
    </row>
    <row r="321" spans="9:10">
      <c r="I321" s="100"/>
      <c r="J321" s="100"/>
    </row>
    <row r="322" spans="9:10">
      <c r="I322" s="100"/>
      <c r="J322" s="100"/>
    </row>
    <row r="323" spans="9:10">
      <c r="I323" s="100"/>
      <c r="J323" s="100"/>
    </row>
    <row r="324" spans="9:10">
      <c r="I324" s="100"/>
      <c r="J324" s="100"/>
    </row>
    <row r="325" spans="9:10">
      <c r="I325" s="100"/>
      <c r="J325" s="100"/>
    </row>
    <row r="326" spans="9:10">
      <c r="I326" s="100"/>
      <c r="J326" s="100"/>
    </row>
    <row r="327" spans="9:10">
      <c r="I327" s="100"/>
      <c r="J327" s="100"/>
    </row>
    <row r="328" spans="9:10">
      <c r="I328" s="100"/>
      <c r="J328" s="100"/>
    </row>
    <row r="329" spans="9:10">
      <c r="I329" s="100"/>
      <c r="J329" s="100"/>
    </row>
    <row r="330" spans="9:10">
      <c r="I330" s="100"/>
      <c r="J330" s="100"/>
    </row>
    <row r="331" spans="9:10">
      <c r="I331" s="100"/>
      <c r="J331" s="100"/>
    </row>
    <row r="332" spans="9:10">
      <c r="I332" s="100"/>
      <c r="J332" s="100"/>
    </row>
    <row r="333" spans="9:10">
      <c r="I333" s="100"/>
      <c r="J333" s="100"/>
    </row>
    <row r="334" spans="9:10">
      <c r="I334" s="100"/>
      <c r="J334" s="100"/>
    </row>
    <row r="335" spans="9:10">
      <c r="I335" s="100"/>
      <c r="J335" s="100"/>
    </row>
    <row r="336" spans="9:10">
      <c r="I336" s="100"/>
      <c r="J336" s="100"/>
    </row>
    <row r="337" spans="9:10">
      <c r="I337" s="100"/>
      <c r="J337" s="100"/>
    </row>
    <row r="338" spans="9:10">
      <c r="I338" s="100"/>
      <c r="J338" s="100"/>
    </row>
    <row r="339" spans="9:10">
      <c r="I339" s="100"/>
      <c r="J339" s="100"/>
    </row>
    <row r="340" spans="9:10">
      <c r="I340" s="100"/>
      <c r="J340" s="100"/>
    </row>
    <row r="341" spans="9:10">
      <c r="I341" s="100"/>
      <c r="J341" s="100"/>
    </row>
    <row r="342" spans="9:10">
      <c r="I342" s="100"/>
      <c r="J342" s="100"/>
    </row>
    <row r="343" spans="9:10">
      <c r="I343" s="100"/>
      <c r="J343" s="100"/>
    </row>
    <row r="344" spans="9:10">
      <c r="I344" s="100"/>
      <c r="J344" s="100"/>
    </row>
    <row r="345" spans="9:10">
      <c r="I345" s="100"/>
      <c r="J345" s="100"/>
    </row>
    <row r="346" spans="9:10">
      <c r="I346" s="100"/>
      <c r="J346" s="100"/>
    </row>
    <row r="347" spans="9:10">
      <c r="I347" s="100"/>
      <c r="J347" s="100"/>
    </row>
    <row r="348" spans="9:10">
      <c r="I348" s="100"/>
      <c r="J348" s="100"/>
    </row>
    <row r="349" spans="9:10">
      <c r="I349" s="100"/>
      <c r="J349" s="100"/>
    </row>
    <row r="350" spans="9:10">
      <c r="I350" s="100"/>
      <c r="J350" s="100"/>
    </row>
    <row r="351" spans="9:10">
      <c r="I351" s="100"/>
      <c r="J351" s="100"/>
    </row>
    <row r="352" spans="9:10">
      <c r="I352" s="100"/>
      <c r="J352" s="100"/>
    </row>
    <row r="353" spans="9:10">
      <c r="I353" s="100"/>
      <c r="J353" s="100"/>
    </row>
    <row r="354" spans="9:10">
      <c r="I354" s="100"/>
      <c r="J354" s="100"/>
    </row>
    <row r="355" spans="9:10">
      <c r="I355" s="100"/>
      <c r="J355" s="100"/>
    </row>
    <row r="356" spans="9:10">
      <c r="I356" s="100"/>
      <c r="J356" s="100"/>
    </row>
    <row r="357" spans="9:10">
      <c r="I357" s="100"/>
      <c r="J357" s="100"/>
    </row>
    <row r="358" spans="9:10">
      <c r="I358" s="100"/>
      <c r="J358" s="100"/>
    </row>
    <row r="359" spans="9:10">
      <c r="I359" s="100"/>
      <c r="J359" s="100"/>
    </row>
    <row r="360" spans="9:10">
      <c r="I360" s="100"/>
      <c r="J360" s="100"/>
    </row>
    <row r="361" spans="9:10">
      <c r="I361" s="100"/>
      <c r="J361" s="100"/>
    </row>
    <row r="362" spans="9:10">
      <c r="I362" s="100"/>
      <c r="J362" s="100"/>
    </row>
    <row r="363" spans="9:10">
      <c r="I363" s="100"/>
      <c r="J363" s="100"/>
    </row>
    <row r="364" spans="9:10">
      <c r="I364" s="100"/>
      <c r="J364" s="100"/>
    </row>
    <row r="365" spans="9:10">
      <c r="I365" s="100"/>
      <c r="J365" s="100"/>
    </row>
    <row r="366" spans="9:10">
      <c r="I366" s="100"/>
      <c r="J366" s="100"/>
    </row>
    <row r="367" spans="9:10">
      <c r="I367" s="100"/>
      <c r="J367" s="100"/>
    </row>
    <row r="368" spans="9:10">
      <c r="I368" s="100"/>
      <c r="J368" s="100"/>
    </row>
    <row r="369" spans="9:10">
      <c r="I369" s="100"/>
      <c r="J369" s="100"/>
    </row>
    <row r="370" spans="9:10">
      <c r="I370" s="100"/>
      <c r="J370" s="100"/>
    </row>
    <row r="371" spans="9:10">
      <c r="I371" s="100"/>
      <c r="J371" s="100"/>
    </row>
    <row r="372" spans="9:10">
      <c r="I372" s="100"/>
      <c r="J372" s="100"/>
    </row>
    <row r="373" spans="9:10">
      <c r="I373" s="100"/>
      <c r="J373" s="100"/>
    </row>
    <row r="374" spans="9:10">
      <c r="I374" s="100"/>
      <c r="J374" s="100"/>
    </row>
    <row r="375" spans="9:10">
      <c r="I375" s="100"/>
      <c r="J375" s="100"/>
    </row>
    <row r="376" spans="9:10">
      <c r="I376" s="100"/>
      <c r="J376" s="100"/>
    </row>
    <row r="377" spans="9:10">
      <c r="I377" s="100"/>
      <c r="J377" s="100"/>
    </row>
    <row r="378" spans="9:10">
      <c r="I378" s="100"/>
      <c r="J378" s="100"/>
    </row>
    <row r="379" spans="9:10">
      <c r="I379" s="100"/>
      <c r="J379" s="100"/>
    </row>
    <row r="380" spans="9:10">
      <c r="I380" s="100"/>
      <c r="J380" s="100"/>
    </row>
    <row r="381" spans="9:10">
      <c r="I381" s="100"/>
      <c r="J381" s="100"/>
    </row>
    <row r="382" spans="9:10">
      <c r="I382" s="100"/>
      <c r="J382" s="100"/>
    </row>
    <row r="383" spans="9:10">
      <c r="I383" s="100"/>
      <c r="J383" s="100"/>
    </row>
    <row r="384" spans="9:10">
      <c r="I384" s="100"/>
      <c r="J384" s="100"/>
    </row>
    <row r="385" spans="9:10">
      <c r="I385" s="100"/>
      <c r="J385" s="100"/>
    </row>
    <row r="386" spans="9:10">
      <c r="I386" s="100"/>
      <c r="J386" s="100"/>
    </row>
    <row r="387" spans="9:10">
      <c r="I387" s="100"/>
      <c r="J387" s="100"/>
    </row>
    <row r="388" spans="9:10">
      <c r="I388" s="100"/>
      <c r="J388" s="100"/>
    </row>
    <row r="389" spans="9:10">
      <c r="I389" s="100"/>
      <c r="J389" s="100"/>
    </row>
    <row r="390" spans="9:10">
      <c r="I390" s="100"/>
      <c r="J390" s="100"/>
    </row>
    <row r="391" spans="9:10">
      <c r="I391" s="100"/>
      <c r="J391" s="100"/>
    </row>
    <row r="392" spans="9:10">
      <c r="I392" s="100"/>
      <c r="J392" s="100"/>
    </row>
    <row r="393" spans="9:10">
      <c r="I393" s="100"/>
      <c r="J393" s="100"/>
    </row>
    <row r="394" spans="9:10">
      <c r="I394" s="100"/>
      <c r="J394" s="100"/>
    </row>
    <row r="395" spans="9:10">
      <c r="I395" s="100"/>
      <c r="J395" s="100"/>
    </row>
    <row r="396" spans="9:10">
      <c r="I396" s="100"/>
      <c r="J396" s="100"/>
    </row>
    <row r="397" spans="9:10">
      <c r="I397" s="100"/>
      <c r="J397" s="100"/>
    </row>
    <row r="398" spans="9:10">
      <c r="I398" s="100"/>
      <c r="J398" s="100"/>
    </row>
    <row r="399" spans="9:10">
      <c r="I399" s="100"/>
      <c r="J399" s="100"/>
    </row>
    <row r="400" spans="9:10">
      <c r="I400" s="100"/>
      <c r="J400" s="100"/>
    </row>
    <row r="401" spans="9:10">
      <c r="I401" s="100"/>
      <c r="J401" s="100"/>
    </row>
    <row r="402" spans="9:10">
      <c r="I402" s="100"/>
      <c r="J402" s="100"/>
    </row>
    <row r="403" spans="9:10">
      <c r="I403" s="100"/>
      <c r="J403" s="100"/>
    </row>
    <row r="404" spans="9:10">
      <c r="I404" s="100"/>
      <c r="J404" s="100"/>
    </row>
    <row r="405" spans="9:10">
      <c r="I405" s="100"/>
      <c r="J405" s="100"/>
    </row>
    <row r="406" spans="9:10">
      <c r="I406" s="100"/>
      <c r="J406" s="100"/>
    </row>
    <row r="407" spans="9:10">
      <c r="I407" s="100"/>
      <c r="J407" s="100"/>
    </row>
    <row r="408" spans="9:10">
      <c r="I408" s="100"/>
      <c r="J408" s="100"/>
    </row>
    <row r="409" spans="9:10">
      <c r="I409" s="100"/>
      <c r="J409" s="100"/>
    </row>
    <row r="410" spans="9:10">
      <c r="I410" s="100"/>
      <c r="J410" s="100"/>
    </row>
    <row r="411" spans="9:10">
      <c r="I411" s="100"/>
      <c r="J411" s="100"/>
    </row>
    <row r="412" spans="9:10">
      <c r="I412" s="100"/>
      <c r="J412" s="100"/>
    </row>
    <row r="413" spans="9:10">
      <c r="I413" s="100"/>
      <c r="J413" s="100"/>
    </row>
    <row r="414" spans="9:10">
      <c r="I414" s="100"/>
      <c r="J414" s="100"/>
    </row>
    <row r="415" spans="9:10">
      <c r="I415" s="100"/>
      <c r="J415" s="100"/>
    </row>
    <row r="416" spans="9:10">
      <c r="I416" s="100"/>
      <c r="J416" s="100"/>
    </row>
    <row r="417" spans="9:10">
      <c r="I417" s="100"/>
      <c r="J417" s="100"/>
    </row>
    <row r="418" spans="9:10">
      <c r="I418" s="100"/>
      <c r="J418" s="100"/>
    </row>
    <row r="419" spans="9:10">
      <c r="I419" s="100"/>
      <c r="J419" s="100"/>
    </row>
    <row r="420" spans="9:10">
      <c r="I420" s="100"/>
      <c r="J420" s="100"/>
    </row>
    <row r="421" spans="9:10">
      <c r="I421" s="100"/>
      <c r="J421" s="100"/>
    </row>
    <row r="422" spans="9:10">
      <c r="I422" s="100"/>
      <c r="J422" s="100"/>
    </row>
    <row r="423" spans="9:10">
      <c r="I423" s="100"/>
      <c r="J423" s="100"/>
    </row>
    <row r="424" spans="9:10">
      <c r="I424" s="100"/>
      <c r="J424" s="100"/>
    </row>
    <row r="425" spans="9:10">
      <c r="I425" s="100"/>
      <c r="J425" s="100"/>
    </row>
    <row r="426" spans="9:10">
      <c r="I426" s="100"/>
      <c r="J426" s="100"/>
    </row>
    <row r="427" spans="9:10">
      <c r="I427" s="100"/>
      <c r="J427" s="100"/>
    </row>
    <row r="428" spans="9:10">
      <c r="I428" s="100"/>
      <c r="J428" s="100"/>
    </row>
    <row r="429" spans="9:10">
      <c r="I429" s="100"/>
      <c r="J429" s="100"/>
    </row>
    <row r="430" spans="9:10">
      <c r="I430" s="100"/>
      <c r="J430" s="100"/>
    </row>
    <row r="431" spans="9:10">
      <c r="I431" s="100"/>
      <c r="J431" s="100"/>
    </row>
    <row r="432" spans="9:10">
      <c r="I432" s="100"/>
      <c r="J432" s="100"/>
    </row>
    <row r="433" spans="9:10">
      <c r="I433" s="100"/>
      <c r="J433" s="100"/>
    </row>
    <row r="434" spans="9:10">
      <c r="I434" s="100"/>
      <c r="J434" s="100"/>
    </row>
    <row r="435" spans="9:10">
      <c r="I435" s="100"/>
      <c r="J435" s="100"/>
    </row>
    <row r="436" spans="9:10">
      <c r="I436" s="100"/>
      <c r="J436" s="100"/>
    </row>
    <row r="437" spans="9:10">
      <c r="I437" s="100"/>
      <c r="J437" s="100"/>
    </row>
    <row r="438" spans="9:10">
      <c r="I438" s="100"/>
      <c r="J438" s="100"/>
    </row>
    <row r="439" spans="9:10">
      <c r="I439" s="100"/>
      <c r="J439" s="100"/>
    </row>
    <row r="440" spans="9:10">
      <c r="I440" s="100"/>
      <c r="J440" s="100"/>
    </row>
    <row r="441" spans="9:10">
      <c r="I441" s="100"/>
      <c r="J441" s="100"/>
    </row>
    <row r="442" spans="9:10">
      <c r="I442" s="100"/>
      <c r="J442" s="100"/>
    </row>
    <row r="443" spans="9:10">
      <c r="I443" s="100"/>
      <c r="J443" s="100"/>
    </row>
    <row r="444" spans="9:10">
      <c r="I444" s="100"/>
      <c r="J444" s="100"/>
    </row>
    <row r="445" spans="9:10">
      <c r="I445" s="100"/>
      <c r="J445" s="100"/>
    </row>
    <row r="446" spans="9:10">
      <c r="I446" s="100"/>
      <c r="J446" s="100"/>
    </row>
    <row r="447" spans="9:10">
      <c r="I447" s="100"/>
      <c r="J447" s="100"/>
    </row>
    <row r="448" spans="9:10">
      <c r="I448" s="100"/>
      <c r="J448" s="100"/>
    </row>
    <row r="449" spans="9:10">
      <c r="I449" s="100"/>
      <c r="J449" s="100"/>
    </row>
    <row r="450" spans="9:10">
      <c r="I450" s="100"/>
      <c r="J450" s="100"/>
    </row>
    <row r="451" spans="9:10">
      <c r="I451" s="100"/>
      <c r="J451" s="100"/>
    </row>
    <row r="452" spans="9:10">
      <c r="I452" s="100"/>
      <c r="J452" s="100"/>
    </row>
    <row r="453" spans="9:10">
      <c r="I453" s="100"/>
      <c r="J453" s="100"/>
    </row>
    <row r="454" spans="9:10">
      <c r="I454" s="100"/>
      <c r="J454" s="100"/>
    </row>
    <row r="455" spans="9:10">
      <c r="I455" s="100"/>
      <c r="J455" s="100"/>
    </row>
    <row r="456" spans="9:10">
      <c r="I456" s="100"/>
      <c r="J456" s="100"/>
    </row>
    <row r="457" spans="9:10">
      <c r="I457" s="100"/>
      <c r="J457" s="100"/>
    </row>
    <row r="458" spans="9:10">
      <c r="I458" s="100"/>
      <c r="J458" s="100"/>
    </row>
    <row r="459" spans="9:10">
      <c r="I459" s="100"/>
      <c r="J459" s="100"/>
    </row>
    <row r="460" spans="9:10">
      <c r="I460" s="100"/>
      <c r="J460" s="100"/>
    </row>
    <row r="461" spans="9:10">
      <c r="I461" s="100"/>
      <c r="J461" s="100"/>
    </row>
    <row r="462" spans="9:10">
      <c r="I462" s="100"/>
      <c r="J462" s="100"/>
    </row>
    <row r="463" spans="9:10">
      <c r="I463" s="100"/>
      <c r="J463" s="100"/>
    </row>
    <row r="464" spans="9:10">
      <c r="I464" s="100"/>
      <c r="J464" s="100"/>
    </row>
    <row r="465" spans="9:10">
      <c r="I465" s="100"/>
      <c r="J465" s="100"/>
    </row>
    <row r="466" spans="9:10">
      <c r="I466" s="100"/>
      <c r="J466" s="100"/>
    </row>
    <row r="467" spans="9:10">
      <c r="I467" s="100"/>
      <c r="J467" s="100"/>
    </row>
    <row r="468" spans="9:10">
      <c r="I468" s="100"/>
      <c r="J468" s="100"/>
    </row>
    <row r="469" spans="9:10">
      <c r="I469" s="100"/>
      <c r="J469" s="100"/>
    </row>
    <row r="470" spans="9:10">
      <c r="I470" s="100"/>
      <c r="J470" s="100"/>
    </row>
    <row r="471" spans="9:10">
      <c r="I471" s="100"/>
      <c r="J471" s="100"/>
    </row>
    <row r="472" spans="9:10">
      <c r="I472" s="100"/>
      <c r="J472" s="100"/>
    </row>
    <row r="473" spans="9:10">
      <c r="I473" s="100"/>
      <c r="J473" s="100"/>
    </row>
    <row r="474" spans="9:10">
      <c r="I474" s="100"/>
      <c r="J474" s="100"/>
    </row>
    <row r="475" spans="9:10">
      <c r="I475" s="100"/>
      <c r="J475" s="100"/>
    </row>
    <row r="476" spans="9:10">
      <c r="I476" s="100"/>
      <c r="J476" s="100"/>
    </row>
    <row r="477" spans="9:10">
      <c r="I477" s="100"/>
      <c r="J477" s="100"/>
    </row>
    <row r="478" spans="9:10">
      <c r="I478" s="100"/>
      <c r="J478" s="100"/>
    </row>
    <row r="479" spans="9:10">
      <c r="I479" s="100"/>
      <c r="J479" s="100"/>
    </row>
    <row r="480" spans="9:10">
      <c r="I480" s="100"/>
      <c r="J480" s="100"/>
    </row>
    <row r="481" spans="9:10">
      <c r="I481" s="100"/>
      <c r="J481" s="100"/>
    </row>
    <row r="482" spans="9:10">
      <c r="I482" s="100"/>
      <c r="J482" s="100"/>
    </row>
    <row r="483" spans="9:10">
      <c r="I483" s="100"/>
      <c r="J483" s="100"/>
    </row>
    <row r="484" spans="9:10">
      <c r="I484" s="100"/>
      <c r="J484" s="100"/>
    </row>
    <row r="485" spans="9:10">
      <c r="I485" s="100"/>
      <c r="J485" s="100"/>
    </row>
    <row r="486" spans="9:10">
      <c r="I486" s="100"/>
      <c r="J486" s="100"/>
    </row>
    <row r="487" spans="9:10">
      <c r="I487" s="100"/>
      <c r="J487" s="100"/>
    </row>
    <row r="488" spans="9:10">
      <c r="I488" s="100"/>
      <c r="J488" s="100"/>
    </row>
    <row r="489" spans="9:10">
      <c r="I489" s="100"/>
      <c r="J489" s="100"/>
    </row>
    <row r="490" spans="9:10">
      <c r="I490" s="100"/>
      <c r="J490" s="100"/>
    </row>
    <row r="491" spans="9:10">
      <c r="I491" s="100"/>
      <c r="J491" s="100"/>
    </row>
    <row r="492" spans="9:10">
      <c r="I492" s="100"/>
      <c r="J492" s="100"/>
    </row>
    <row r="493" spans="9:10">
      <c r="I493" s="100"/>
      <c r="J493" s="100"/>
    </row>
    <row r="494" spans="9:10">
      <c r="I494" s="100"/>
      <c r="J494" s="100"/>
    </row>
    <row r="495" spans="9:10">
      <c r="I495" s="100"/>
      <c r="J495" s="100"/>
    </row>
    <row r="496" spans="9:10">
      <c r="I496" s="100"/>
      <c r="J496" s="100"/>
    </row>
    <row r="497" spans="9:10">
      <c r="I497" s="100"/>
      <c r="J497" s="100"/>
    </row>
    <row r="498" spans="9:10">
      <c r="I498" s="100"/>
      <c r="J498" s="100"/>
    </row>
    <row r="499" spans="9:10">
      <c r="I499" s="100"/>
      <c r="J499" s="100"/>
    </row>
    <row r="500" spans="9:10">
      <c r="I500" s="100"/>
      <c r="J500" s="100"/>
    </row>
    <row r="501" spans="9:10">
      <c r="I501" s="100"/>
      <c r="J501" s="100"/>
    </row>
    <row r="502" spans="9:10">
      <c r="I502" s="100"/>
      <c r="J502" s="100"/>
    </row>
    <row r="503" spans="9:10">
      <c r="I503" s="100"/>
      <c r="J503" s="100"/>
    </row>
    <row r="504" spans="9:10">
      <c r="I504" s="100"/>
      <c r="J504" s="100"/>
    </row>
    <row r="505" spans="9:10">
      <c r="I505" s="100"/>
      <c r="J505" s="100"/>
    </row>
    <row r="506" spans="9:10">
      <c r="I506" s="100"/>
      <c r="J506" s="100"/>
    </row>
    <row r="507" spans="9:10">
      <c r="I507" s="100"/>
      <c r="J507" s="100"/>
    </row>
    <row r="508" spans="9:10">
      <c r="I508" s="100"/>
      <c r="J508" s="100"/>
    </row>
    <row r="509" spans="9:10">
      <c r="I509" s="100"/>
      <c r="J509" s="100"/>
    </row>
    <row r="510" spans="9:10">
      <c r="I510" s="100"/>
      <c r="J510" s="100"/>
    </row>
    <row r="511" spans="9:10">
      <c r="I511" s="100"/>
      <c r="J511" s="100"/>
    </row>
    <row r="512" spans="9:10">
      <c r="I512" s="100"/>
      <c r="J512" s="100"/>
    </row>
    <row r="513" spans="9:10">
      <c r="I513" s="100"/>
      <c r="J513" s="100"/>
    </row>
    <row r="514" spans="9:10">
      <c r="I514" s="100"/>
      <c r="J514" s="100"/>
    </row>
    <row r="515" spans="9:10">
      <c r="I515" s="100"/>
      <c r="J515" s="100"/>
    </row>
    <row r="516" spans="9:10">
      <c r="I516" s="100"/>
      <c r="J516" s="100"/>
    </row>
    <row r="517" spans="9:10">
      <c r="I517" s="100"/>
      <c r="J517" s="100"/>
    </row>
    <row r="518" spans="9:10">
      <c r="I518" s="100"/>
      <c r="J518" s="100"/>
    </row>
    <row r="519" spans="9:10">
      <c r="I519" s="100"/>
      <c r="J519" s="100"/>
    </row>
    <row r="520" spans="9:10">
      <c r="I520" s="100"/>
      <c r="J520" s="100"/>
    </row>
    <row r="521" spans="9:10">
      <c r="I521" s="100"/>
      <c r="J521" s="100"/>
    </row>
    <row r="522" spans="9:10">
      <c r="I522" s="100"/>
      <c r="J522" s="100"/>
    </row>
    <row r="523" spans="9:10">
      <c r="I523" s="100"/>
      <c r="J523" s="100"/>
    </row>
    <row r="524" spans="9:10">
      <c r="I524" s="100"/>
      <c r="J524" s="100"/>
    </row>
    <row r="525" spans="9:10">
      <c r="I525" s="100"/>
      <c r="J525" s="100"/>
    </row>
    <row r="526" spans="9:10">
      <c r="I526" s="100"/>
      <c r="J526" s="100"/>
    </row>
    <row r="527" spans="9:10">
      <c r="I527" s="100"/>
      <c r="J527" s="100"/>
    </row>
    <row r="528" spans="9:10">
      <c r="I528" s="100"/>
      <c r="J528" s="100"/>
    </row>
    <row r="529" spans="9:10">
      <c r="I529" s="100"/>
      <c r="J529" s="100"/>
    </row>
    <row r="530" spans="9:10">
      <c r="I530" s="100"/>
      <c r="J530" s="100"/>
    </row>
    <row r="531" spans="9:10">
      <c r="I531" s="100"/>
      <c r="J531" s="100"/>
    </row>
    <row r="532" spans="9:10">
      <c r="I532" s="100"/>
      <c r="J532" s="100"/>
    </row>
    <row r="533" spans="9:10">
      <c r="I533" s="100"/>
      <c r="J533" s="100"/>
    </row>
    <row r="534" spans="9:10">
      <c r="I534" s="100"/>
      <c r="J534" s="100"/>
    </row>
    <row r="535" spans="9:10">
      <c r="I535" s="100"/>
      <c r="J535" s="100"/>
    </row>
    <row r="536" spans="9:10">
      <c r="I536" s="100"/>
      <c r="J536" s="100"/>
    </row>
    <row r="537" spans="9:10">
      <c r="I537" s="100"/>
      <c r="J537" s="100"/>
    </row>
    <row r="538" spans="9:10">
      <c r="I538" s="100"/>
      <c r="J538" s="100"/>
    </row>
    <row r="539" spans="9:10">
      <c r="I539" s="100"/>
      <c r="J539" s="100"/>
    </row>
    <row r="540" spans="9:10">
      <c r="I540" s="100"/>
      <c r="J540" s="100"/>
    </row>
    <row r="541" spans="9:10">
      <c r="I541" s="100"/>
      <c r="J541" s="100"/>
    </row>
    <row r="542" spans="9:10">
      <c r="I542" s="100"/>
      <c r="J542" s="100"/>
    </row>
    <row r="543" spans="9:10">
      <c r="I543" s="100"/>
      <c r="J543" s="100"/>
    </row>
    <row r="544" spans="9:10">
      <c r="I544" s="100"/>
      <c r="J544" s="100"/>
    </row>
    <row r="545" spans="9:10">
      <c r="I545" s="100"/>
      <c r="J545" s="100"/>
    </row>
    <row r="546" spans="9:10">
      <c r="I546" s="100"/>
      <c r="J546" s="100"/>
    </row>
    <row r="547" spans="9:10">
      <c r="I547" s="100"/>
      <c r="J547" s="100"/>
    </row>
    <row r="548" spans="9:10">
      <c r="I548" s="100"/>
      <c r="J548" s="100"/>
    </row>
    <row r="549" spans="9:10">
      <c r="I549" s="100"/>
      <c r="J549" s="100"/>
    </row>
    <row r="550" spans="9:10">
      <c r="I550" s="100"/>
      <c r="J550" s="100"/>
    </row>
    <row r="551" spans="9:10">
      <c r="I551" s="100"/>
      <c r="J551" s="100"/>
    </row>
    <row r="552" spans="9:10">
      <c r="I552" s="100"/>
      <c r="J552" s="100"/>
    </row>
    <row r="553" spans="9:10">
      <c r="I553" s="100"/>
      <c r="J553" s="100"/>
    </row>
    <row r="554" spans="9:10">
      <c r="I554" s="100"/>
      <c r="J554" s="100"/>
    </row>
    <row r="555" spans="9:10">
      <c r="I555" s="100"/>
      <c r="J555" s="100"/>
    </row>
    <row r="556" spans="9:10">
      <c r="I556" s="100"/>
      <c r="J556" s="100"/>
    </row>
    <row r="557" spans="9:10">
      <c r="I557" s="100"/>
      <c r="J557" s="100"/>
    </row>
    <row r="558" spans="9:10">
      <c r="I558" s="100"/>
      <c r="J558" s="100"/>
    </row>
    <row r="559" spans="9:10">
      <c r="I559" s="100"/>
      <c r="J559" s="100"/>
    </row>
    <row r="560" spans="9:10">
      <c r="I560" s="100"/>
      <c r="J560" s="100"/>
    </row>
    <row r="561" spans="9:10">
      <c r="I561" s="100"/>
      <c r="J561" s="100"/>
    </row>
    <row r="562" spans="9:10">
      <c r="I562" s="100"/>
      <c r="J562" s="100"/>
    </row>
    <row r="563" spans="9:10">
      <c r="I563" s="100"/>
      <c r="J563" s="100"/>
    </row>
    <row r="564" spans="9:10">
      <c r="I564" s="100"/>
      <c r="J564" s="100"/>
    </row>
    <row r="565" spans="9:10">
      <c r="I565" s="100"/>
      <c r="J565" s="100"/>
    </row>
    <row r="566" spans="9:10">
      <c r="I566" s="100"/>
      <c r="J566" s="100"/>
    </row>
    <row r="567" spans="9:10">
      <c r="I567" s="100"/>
      <c r="J567" s="100"/>
    </row>
    <row r="568" spans="9:10">
      <c r="I568" s="100"/>
      <c r="J568" s="100"/>
    </row>
    <row r="569" spans="9:10">
      <c r="I569" s="100"/>
      <c r="J569" s="100"/>
    </row>
    <row r="570" spans="9:10">
      <c r="I570" s="100"/>
      <c r="J570" s="100"/>
    </row>
    <row r="571" spans="9:10">
      <c r="I571" s="100"/>
      <c r="J571" s="100"/>
    </row>
    <row r="572" spans="9:10">
      <c r="I572" s="100"/>
      <c r="J572" s="100"/>
    </row>
    <row r="573" spans="9:10">
      <c r="I573" s="100"/>
      <c r="J573" s="100"/>
    </row>
    <row r="574" spans="9:10">
      <c r="I574" s="100"/>
      <c r="J574" s="100"/>
    </row>
    <row r="575" spans="9:10">
      <c r="I575" s="100"/>
      <c r="J575" s="100"/>
    </row>
    <row r="576" spans="9:10">
      <c r="I576" s="100"/>
      <c r="J576" s="100"/>
    </row>
    <row r="577" spans="9:10">
      <c r="I577" s="100"/>
      <c r="J577" s="100"/>
    </row>
    <row r="578" spans="9:10">
      <c r="I578" s="100"/>
      <c r="J578" s="100"/>
    </row>
    <row r="579" spans="9:10">
      <c r="I579" s="100"/>
      <c r="J579" s="100"/>
    </row>
    <row r="580" spans="9:10">
      <c r="I580" s="100"/>
      <c r="J580" s="100"/>
    </row>
    <row r="581" spans="9:10">
      <c r="I581" s="100"/>
      <c r="J581" s="100"/>
    </row>
    <row r="582" spans="9:10">
      <c r="I582" s="100"/>
      <c r="J582" s="100"/>
    </row>
    <row r="583" spans="9:10">
      <c r="I583" s="100"/>
      <c r="J583" s="100"/>
    </row>
    <row r="584" spans="9:10">
      <c r="I584" s="100"/>
      <c r="J584" s="100"/>
    </row>
    <row r="585" spans="9:10">
      <c r="I585" s="100"/>
      <c r="J585" s="100"/>
    </row>
    <row r="586" spans="9:10">
      <c r="I586" s="100"/>
      <c r="J586" s="100"/>
    </row>
    <row r="587" spans="9:10">
      <c r="I587" s="100"/>
      <c r="J587" s="100"/>
    </row>
    <row r="588" spans="9:10">
      <c r="I588" s="100"/>
      <c r="J588" s="100"/>
    </row>
    <row r="589" spans="9:10">
      <c r="I589" s="100"/>
      <c r="J589" s="100"/>
    </row>
    <row r="590" spans="9:10">
      <c r="I590" s="100"/>
      <c r="J590" s="100"/>
    </row>
    <row r="591" spans="9:10">
      <c r="I591" s="100"/>
      <c r="J591" s="100"/>
    </row>
    <row r="592" spans="9:10">
      <c r="I592" s="100"/>
      <c r="J592" s="100"/>
    </row>
    <row r="593" spans="9:10">
      <c r="I593" s="100"/>
      <c r="J593" s="100"/>
    </row>
    <row r="594" spans="9:10">
      <c r="I594" s="100"/>
      <c r="J594" s="100"/>
    </row>
    <row r="595" spans="9:10">
      <c r="I595" s="100"/>
      <c r="J595" s="100"/>
    </row>
    <row r="596" spans="9:10">
      <c r="I596" s="100"/>
      <c r="J596" s="100"/>
    </row>
    <row r="597" spans="9:10">
      <c r="I597" s="100"/>
      <c r="J597" s="100"/>
    </row>
    <row r="598" spans="9:10">
      <c r="I598" s="100"/>
      <c r="J598" s="100"/>
    </row>
    <row r="599" spans="9:10">
      <c r="I599" s="100"/>
      <c r="J599" s="100"/>
    </row>
    <row r="600" spans="9:10">
      <c r="I600" s="100"/>
      <c r="J600" s="100"/>
    </row>
    <row r="601" spans="9:10">
      <c r="I601" s="100"/>
      <c r="J601" s="100"/>
    </row>
    <row r="602" spans="9:10">
      <c r="I602" s="100"/>
      <c r="J602" s="100"/>
    </row>
    <row r="603" spans="9:10">
      <c r="I603" s="100"/>
      <c r="J603" s="100"/>
    </row>
    <row r="604" spans="9:10">
      <c r="I604" s="100"/>
      <c r="J604" s="100"/>
    </row>
    <row r="605" spans="9:10">
      <c r="I605" s="100"/>
      <c r="J605" s="100"/>
    </row>
    <row r="606" spans="9:10">
      <c r="I606" s="100"/>
      <c r="J606" s="100"/>
    </row>
    <row r="607" spans="9:10">
      <c r="I607" s="100"/>
      <c r="J607" s="100"/>
    </row>
    <row r="608" spans="9:10">
      <c r="I608" s="100"/>
      <c r="J608" s="100"/>
    </row>
    <row r="609" spans="9:10">
      <c r="I609" s="100"/>
      <c r="J609" s="100"/>
    </row>
    <row r="610" spans="9:10">
      <c r="I610" s="100"/>
      <c r="J610" s="100"/>
    </row>
    <row r="611" spans="9:10">
      <c r="I611" s="100"/>
      <c r="J611" s="100"/>
    </row>
    <row r="612" spans="9:10">
      <c r="I612" s="100"/>
      <c r="J612" s="100"/>
    </row>
    <row r="613" spans="9:10">
      <c r="I613" s="100"/>
      <c r="J613" s="100"/>
    </row>
    <row r="614" spans="9:10">
      <c r="I614" s="100"/>
      <c r="J614" s="100"/>
    </row>
    <row r="615" spans="9:10">
      <c r="I615" s="100"/>
      <c r="J615" s="100"/>
    </row>
    <row r="616" spans="9:10">
      <c r="I616" s="100"/>
      <c r="J616" s="100"/>
    </row>
    <row r="617" spans="9:10">
      <c r="I617" s="100"/>
      <c r="J617" s="100"/>
    </row>
    <row r="618" spans="9:10">
      <c r="I618" s="100"/>
      <c r="J618" s="100"/>
    </row>
    <row r="619" spans="9:10">
      <c r="I619" s="100"/>
      <c r="J619" s="100"/>
    </row>
    <row r="620" spans="9:10">
      <c r="I620" s="100"/>
      <c r="J620" s="100"/>
    </row>
    <row r="621" spans="9:10">
      <c r="I621" s="100"/>
      <c r="J621" s="100"/>
    </row>
    <row r="622" spans="9:10">
      <c r="I622" s="100"/>
      <c r="J622" s="100"/>
    </row>
    <row r="623" spans="9:10">
      <c r="I623" s="100"/>
      <c r="J623" s="100"/>
    </row>
    <row r="624" spans="9:10">
      <c r="I624" s="100"/>
      <c r="J624" s="100"/>
    </row>
    <row r="625" spans="9:10">
      <c r="I625" s="100"/>
      <c r="J625" s="100"/>
    </row>
    <row r="626" spans="9:10">
      <c r="I626" s="100"/>
      <c r="J626" s="100"/>
    </row>
    <row r="627" spans="9:10">
      <c r="I627" s="100"/>
      <c r="J627" s="100"/>
    </row>
    <row r="628" spans="9:10">
      <c r="I628" s="100"/>
      <c r="J628" s="100"/>
    </row>
    <row r="629" spans="9:10">
      <c r="I629" s="100"/>
      <c r="J629" s="100"/>
    </row>
    <row r="630" spans="9:10">
      <c r="I630" s="100"/>
      <c r="J630" s="100"/>
    </row>
    <row r="631" spans="9:10">
      <c r="I631" s="100"/>
      <c r="J631" s="100"/>
    </row>
    <row r="632" spans="9:10">
      <c r="I632" s="100"/>
      <c r="J632" s="100"/>
    </row>
    <row r="633" spans="9:10">
      <c r="I633" s="100"/>
      <c r="J633" s="100"/>
    </row>
    <row r="634" spans="9:10">
      <c r="I634" s="100"/>
      <c r="J634" s="100"/>
    </row>
    <row r="635" spans="9:10">
      <c r="I635" s="100"/>
      <c r="J635" s="100"/>
    </row>
    <row r="636" spans="9:10">
      <c r="I636" s="100"/>
      <c r="J636" s="100"/>
    </row>
    <row r="637" spans="9:10">
      <c r="I637" s="100"/>
      <c r="J637" s="100"/>
    </row>
    <row r="638" spans="9:10">
      <c r="I638" s="100"/>
      <c r="J638" s="100"/>
    </row>
    <row r="639" spans="9:10">
      <c r="I639" s="100"/>
      <c r="J639" s="100"/>
    </row>
    <row r="640" spans="9:10">
      <c r="I640" s="100"/>
      <c r="J640" s="100"/>
    </row>
    <row r="641" spans="9:10">
      <c r="I641" s="100"/>
      <c r="J641" s="100"/>
    </row>
    <row r="642" spans="9:10">
      <c r="I642" s="100"/>
      <c r="J642" s="100"/>
    </row>
    <row r="643" spans="9:10">
      <c r="I643" s="100"/>
      <c r="J643" s="100"/>
    </row>
    <row r="644" spans="9:10">
      <c r="I644" s="100"/>
      <c r="J644" s="100"/>
    </row>
    <row r="645" spans="9:10">
      <c r="I645" s="100"/>
      <c r="J645" s="100"/>
    </row>
    <row r="646" spans="9:10">
      <c r="I646" s="100"/>
      <c r="J646" s="100"/>
    </row>
    <row r="647" spans="9:10">
      <c r="I647" s="100"/>
      <c r="J647" s="100"/>
    </row>
    <row r="648" spans="9:10">
      <c r="I648" s="100"/>
      <c r="J648" s="100"/>
    </row>
    <row r="649" spans="9:10">
      <c r="I649" s="100"/>
      <c r="J649" s="100"/>
    </row>
    <row r="650" spans="9:10">
      <c r="I650" s="100"/>
      <c r="J650" s="100"/>
    </row>
    <row r="651" spans="9:10">
      <c r="I651" s="100"/>
      <c r="J651" s="100"/>
    </row>
    <row r="652" spans="9:10">
      <c r="I652" s="100"/>
      <c r="J652" s="100"/>
    </row>
    <row r="653" spans="9:10">
      <c r="I653" s="100"/>
      <c r="J653" s="100"/>
    </row>
    <row r="654" spans="9:10">
      <c r="I654" s="100"/>
      <c r="J654" s="100"/>
    </row>
    <row r="655" spans="9:10">
      <c r="I655" s="100"/>
      <c r="J655" s="100"/>
    </row>
    <row r="656" spans="9:10">
      <c r="I656" s="100"/>
      <c r="J656" s="100"/>
    </row>
    <row r="657" spans="9:10">
      <c r="I657" s="100"/>
      <c r="J657" s="100"/>
    </row>
    <row r="658" spans="9:10">
      <c r="I658" s="100"/>
      <c r="J658" s="100"/>
    </row>
    <row r="659" spans="9:10">
      <c r="I659" s="100"/>
      <c r="J659" s="100"/>
    </row>
    <row r="660" spans="9:10">
      <c r="I660" s="100"/>
      <c r="J660" s="100"/>
    </row>
    <row r="661" spans="9:10">
      <c r="I661" s="100"/>
      <c r="J661" s="100"/>
    </row>
    <row r="662" spans="9:10">
      <c r="I662" s="100"/>
      <c r="J662" s="100"/>
    </row>
    <row r="663" spans="9:10">
      <c r="I663" s="100"/>
      <c r="J663" s="100"/>
    </row>
    <row r="664" spans="9:10">
      <c r="I664" s="100"/>
      <c r="J664" s="100"/>
    </row>
    <row r="665" spans="9:10">
      <c r="I665" s="100"/>
      <c r="J665" s="100"/>
    </row>
    <row r="666" spans="9:10">
      <c r="I666" s="100"/>
      <c r="J666" s="100"/>
    </row>
    <row r="667" spans="9:10">
      <c r="I667" s="100"/>
      <c r="J667" s="100"/>
    </row>
    <row r="668" spans="9:10">
      <c r="I668" s="100"/>
      <c r="J668" s="100"/>
    </row>
    <row r="669" spans="9:10">
      <c r="I669" s="100"/>
      <c r="J669" s="100"/>
    </row>
    <row r="670" spans="9:10">
      <c r="I670" s="100"/>
      <c r="J670" s="100"/>
    </row>
    <row r="671" spans="9:10">
      <c r="I671" s="100"/>
      <c r="J671" s="100"/>
    </row>
    <row r="672" spans="9:10">
      <c r="I672" s="100"/>
      <c r="J672" s="100"/>
    </row>
    <row r="673" spans="9:10">
      <c r="I673" s="100"/>
      <c r="J673" s="100"/>
    </row>
    <row r="674" spans="9:10">
      <c r="I674" s="100"/>
      <c r="J674" s="100"/>
    </row>
    <row r="675" spans="9:10">
      <c r="I675" s="100"/>
      <c r="J675" s="100"/>
    </row>
    <row r="676" spans="9:10">
      <c r="I676" s="100"/>
      <c r="J676" s="100"/>
    </row>
    <row r="677" spans="9:10">
      <c r="I677" s="100"/>
      <c r="J677" s="100"/>
    </row>
    <row r="678" spans="9:10">
      <c r="I678" s="100"/>
      <c r="J678" s="100"/>
    </row>
    <row r="679" spans="9:10">
      <c r="I679" s="100"/>
      <c r="J679" s="100"/>
    </row>
    <row r="680" spans="9:10">
      <c r="I680" s="100"/>
      <c r="J680" s="100"/>
    </row>
    <row r="681" spans="9:10">
      <c r="I681" s="100"/>
      <c r="J681" s="100"/>
    </row>
    <row r="682" spans="9:10">
      <c r="I682" s="100"/>
      <c r="J682" s="100"/>
    </row>
    <row r="683" spans="9:10">
      <c r="I683" s="100"/>
      <c r="J683" s="100"/>
    </row>
    <row r="684" spans="9:10">
      <c r="I684" s="100"/>
      <c r="J684" s="100"/>
    </row>
    <row r="685" spans="9:10">
      <c r="I685" s="100"/>
      <c r="J685" s="100"/>
    </row>
    <row r="686" spans="9:10">
      <c r="I686" s="100"/>
      <c r="J686" s="100"/>
    </row>
    <row r="687" spans="9:10">
      <c r="I687" s="100"/>
      <c r="J687" s="100"/>
    </row>
    <row r="688" spans="9:10">
      <c r="I688" s="100"/>
      <c r="J688" s="100"/>
    </row>
    <row r="689" spans="9:10">
      <c r="I689" s="100"/>
      <c r="J689" s="100"/>
    </row>
    <row r="690" spans="9:10">
      <c r="I690" s="100"/>
      <c r="J690" s="100"/>
    </row>
    <row r="691" spans="9:10">
      <c r="I691" s="100"/>
      <c r="J691" s="100"/>
    </row>
    <row r="692" spans="9:10">
      <c r="I692" s="100"/>
      <c r="J692" s="100"/>
    </row>
    <row r="693" spans="9:10">
      <c r="I693" s="100"/>
      <c r="J693" s="100"/>
    </row>
    <row r="694" spans="9:10">
      <c r="I694" s="100"/>
      <c r="J694" s="100"/>
    </row>
    <row r="695" spans="9:10">
      <c r="I695" s="100"/>
      <c r="J695" s="100"/>
    </row>
    <row r="696" spans="9:10">
      <c r="I696" s="100"/>
      <c r="J696" s="100"/>
    </row>
    <row r="697" spans="9:10">
      <c r="I697" s="100"/>
      <c r="J697" s="100"/>
    </row>
    <row r="698" spans="9:10">
      <c r="I698" s="100"/>
      <c r="J698" s="100"/>
    </row>
    <row r="699" spans="9:10">
      <c r="I699" s="100"/>
      <c r="J699" s="100"/>
    </row>
    <row r="700" spans="9:10">
      <c r="I700" s="100"/>
      <c r="J700" s="100"/>
    </row>
    <row r="701" spans="9:10">
      <c r="I701" s="100"/>
      <c r="J701" s="100"/>
    </row>
    <row r="702" spans="9:10">
      <c r="I702" s="100"/>
      <c r="J702" s="100"/>
    </row>
    <row r="703" spans="9:10">
      <c r="I703" s="100"/>
      <c r="J703" s="100"/>
    </row>
    <row r="704" spans="9:10">
      <c r="I704" s="100"/>
      <c r="J704" s="100"/>
    </row>
    <row r="705" spans="9:10">
      <c r="I705" s="100"/>
      <c r="J705" s="100"/>
    </row>
    <row r="706" spans="9:10">
      <c r="I706" s="100"/>
      <c r="J706" s="100"/>
    </row>
    <row r="707" spans="9:10">
      <c r="I707" s="100"/>
      <c r="J707" s="100"/>
    </row>
    <row r="708" spans="9:10">
      <c r="I708" s="100"/>
      <c r="J708" s="100"/>
    </row>
    <row r="709" spans="9:10">
      <c r="I709" s="100"/>
      <c r="J709" s="100"/>
    </row>
    <row r="710" spans="9:10">
      <c r="I710" s="100"/>
      <c r="J710" s="100"/>
    </row>
    <row r="711" spans="9:10">
      <c r="I711" s="100"/>
      <c r="J711" s="100"/>
    </row>
    <row r="712" spans="9:10">
      <c r="I712" s="100"/>
      <c r="J712" s="100"/>
    </row>
    <row r="713" spans="9:10">
      <c r="I713" s="100"/>
      <c r="J713" s="100"/>
    </row>
    <row r="714" spans="9:10">
      <c r="I714" s="100"/>
      <c r="J714" s="100"/>
    </row>
    <row r="715" spans="9:10">
      <c r="I715" s="100"/>
      <c r="J715" s="100"/>
    </row>
    <row r="716" spans="9:10">
      <c r="I716" s="100"/>
      <c r="J716" s="100"/>
    </row>
    <row r="717" spans="9:10">
      <c r="I717" s="100"/>
      <c r="J717" s="100"/>
    </row>
    <row r="718" spans="9:10">
      <c r="I718" s="100"/>
      <c r="J718" s="100"/>
    </row>
    <row r="719" spans="9:10">
      <c r="I719" s="100"/>
      <c r="J719" s="100"/>
    </row>
    <row r="720" spans="9:10">
      <c r="I720" s="100"/>
      <c r="J720" s="100"/>
    </row>
    <row r="721" spans="9:10">
      <c r="I721" s="100"/>
      <c r="J721" s="100"/>
    </row>
    <row r="722" spans="9:10">
      <c r="I722" s="100"/>
      <c r="J722" s="100"/>
    </row>
    <row r="723" spans="9:10">
      <c r="I723" s="100"/>
      <c r="J723" s="100"/>
    </row>
    <row r="724" spans="9:10">
      <c r="I724" s="100"/>
      <c r="J724" s="100"/>
    </row>
    <row r="725" spans="9:10">
      <c r="I725" s="100"/>
      <c r="J725" s="100"/>
    </row>
    <row r="726" spans="9:10">
      <c r="I726" s="100"/>
      <c r="J726" s="100"/>
    </row>
    <row r="727" spans="9:10">
      <c r="I727" s="100"/>
      <c r="J727" s="100"/>
    </row>
    <row r="728" spans="9:10">
      <c r="I728" s="100"/>
      <c r="J728" s="100"/>
    </row>
    <row r="729" spans="9:10">
      <c r="I729" s="100"/>
      <c r="J729" s="100"/>
    </row>
    <row r="730" spans="9:10">
      <c r="I730" s="100"/>
      <c r="J730" s="100"/>
    </row>
    <row r="731" spans="9:10">
      <c r="I731" s="100"/>
      <c r="J731" s="100"/>
    </row>
    <row r="732" spans="9:10">
      <c r="I732" s="100"/>
      <c r="J732" s="100"/>
    </row>
    <row r="733" spans="9:10">
      <c r="I733" s="100"/>
      <c r="J733" s="100"/>
    </row>
    <row r="734" spans="9:10">
      <c r="I734" s="100"/>
      <c r="J734" s="100"/>
    </row>
    <row r="735" spans="9:10">
      <c r="I735" s="100"/>
      <c r="J735" s="100"/>
    </row>
    <row r="736" spans="9:10">
      <c r="I736" s="100"/>
      <c r="J736" s="100"/>
    </row>
    <row r="737" spans="9:10">
      <c r="I737" s="100"/>
      <c r="J737" s="100"/>
    </row>
    <row r="738" spans="9:10">
      <c r="I738" s="100"/>
      <c r="J738" s="100"/>
    </row>
    <row r="739" spans="9:10">
      <c r="I739" s="100"/>
      <c r="J739" s="100"/>
    </row>
    <row r="740" spans="9:10">
      <c r="I740" s="100"/>
      <c r="J740" s="100"/>
    </row>
    <row r="741" spans="9:10">
      <c r="I741" s="100"/>
      <c r="J741" s="100"/>
    </row>
    <row r="742" spans="9:10">
      <c r="I742" s="100"/>
      <c r="J742" s="100"/>
    </row>
    <row r="743" spans="9:10">
      <c r="I743" s="100"/>
      <c r="J743" s="100"/>
    </row>
    <row r="744" spans="9:10">
      <c r="I744" s="100"/>
      <c r="J744" s="100"/>
    </row>
    <row r="745" spans="9:10">
      <c r="I745" s="100"/>
      <c r="J745" s="100"/>
    </row>
    <row r="746" spans="9:10">
      <c r="I746" s="100"/>
      <c r="J746" s="100"/>
    </row>
    <row r="747" spans="9:10">
      <c r="I747" s="100"/>
      <c r="J747" s="100"/>
    </row>
    <row r="748" spans="9:10">
      <c r="I748" s="100"/>
      <c r="J748" s="100"/>
    </row>
    <row r="749" spans="9:10">
      <c r="I749" s="100"/>
      <c r="J749" s="100"/>
    </row>
    <row r="750" spans="9:10">
      <c r="I750" s="100"/>
      <c r="J750" s="100"/>
    </row>
    <row r="751" spans="9:10">
      <c r="I751" s="100"/>
      <c r="J751" s="100"/>
    </row>
    <row r="752" spans="9:10">
      <c r="I752" s="100"/>
      <c r="J752" s="100"/>
    </row>
    <row r="753" spans="9:10">
      <c r="I753" s="100"/>
      <c r="J753" s="100"/>
    </row>
    <row r="754" spans="9:10">
      <c r="I754" s="100"/>
      <c r="J754" s="100"/>
    </row>
    <row r="755" spans="9:10">
      <c r="I755" s="100"/>
      <c r="J755" s="100"/>
    </row>
    <row r="756" spans="9:10">
      <c r="I756" s="100"/>
      <c r="J756" s="100"/>
    </row>
    <row r="757" spans="9:10">
      <c r="I757" s="100"/>
      <c r="J757" s="100"/>
    </row>
    <row r="758" spans="9:10">
      <c r="I758" s="100"/>
      <c r="J758" s="100"/>
    </row>
    <row r="759" spans="9:10">
      <c r="I759" s="100"/>
      <c r="J759" s="100"/>
    </row>
    <row r="760" spans="9:10">
      <c r="I760" s="100"/>
      <c r="J760" s="100"/>
    </row>
    <row r="761" spans="9:10">
      <c r="I761" s="100"/>
      <c r="J761" s="100"/>
    </row>
    <row r="762" spans="9:10">
      <c r="I762" s="100"/>
      <c r="J762" s="100"/>
    </row>
    <row r="763" spans="9:10">
      <c r="I763" s="100"/>
      <c r="J763" s="100"/>
    </row>
    <row r="764" spans="9:10">
      <c r="I764" s="100"/>
      <c r="J764" s="100"/>
    </row>
    <row r="765" spans="9:10">
      <c r="I765" s="100"/>
      <c r="J765" s="100"/>
    </row>
    <row r="766" spans="9:10">
      <c r="I766" s="100"/>
      <c r="J766" s="100"/>
    </row>
    <row r="767" spans="9:10">
      <c r="I767" s="100"/>
      <c r="J767" s="100"/>
    </row>
    <row r="768" spans="9:10">
      <c r="I768" s="100"/>
      <c r="J768" s="100"/>
    </row>
    <row r="769" spans="9:10">
      <c r="I769" s="100"/>
      <c r="J769" s="100"/>
    </row>
    <row r="770" spans="9:10">
      <c r="I770" s="100"/>
      <c r="J770" s="100"/>
    </row>
    <row r="771" spans="9:10">
      <c r="I771" s="100"/>
      <c r="J771" s="100"/>
    </row>
    <row r="772" spans="9:10">
      <c r="I772" s="100"/>
      <c r="J772" s="100"/>
    </row>
    <row r="773" spans="9:10">
      <c r="I773" s="100"/>
      <c r="J773" s="100"/>
    </row>
    <row r="774" spans="9:10">
      <c r="I774" s="100"/>
      <c r="J774" s="100"/>
    </row>
    <row r="775" spans="9:10">
      <c r="I775" s="100"/>
      <c r="J775" s="100"/>
    </row>
    <row r="776" spans="9:10">
      <c r="I776" s="100"/>
      <c r="J776" s="100"/>
    </row>
    <row r="777" spans="9:10">
      <c r="I777" s="100"/>
      <c r="J777" s="100"/>
    </row>
    <row r="778" spans="9:10">
      <c r="I778" s="100"/>
      <c r="J778" s="100"/>
    </row>
    <row r="779" spans="9:10">
      <c r="I779" s="100"/>
      <c r="J779" s="100"/>
    </row>
    <row r="780" spans="9:10">
      <c r="I780" s="100"/>
      <c r="J780" s="100"/>
    </row>
    <row r="781" spans="9:10">
      <c r="I781" s="100"/>
      <c r="J781" s="100"/>
    </row>
    <row r="782" spans="9:10">
      <c r="I782" s="100"/>
      <c r="J782" s="100"/>
    </row>
    <row r="783" spans="9:10">
      <c r="I783" s="100"/>
      <c r="J783" s="100"/>
    </row>
    <row r="784" spans="9:10">
      <c r="I784" s="100"/>
      <c r="J784" s="100"/>
    </row>
    <row r="785" spans="9:10">
      <c r="I785" s="100"/>
      <c r="J785" s="100"/>
    </row>
    <row r="786" spans="9:10">
      <c r="I786" s="100"/>
      <c r="J786" s="100"/>
    </row>
    <row r="787" spans="9:10">
      <c r="I787" s="100"/>
      <c r="J787" s="100"/>
    </row>
    <row r="788" spans="9:10">
      <c r="I788" s="100"/>
      <c r="J788" s="100"/>
    </row>
    <row r="789" spans="9:10">
      <c r="I789" s="100"/>
      <c r="J789" s="100"/>
    </row>
    <row r="790" spans="9:10">
      <c r="I790" s="100"/>
      <c r="J790" s="100"/>
    </row>
    <row r="791" spans="9:10">
      <c r="I791" s="100"/>
      <c r="J791" s="100"/>
    </row>
    <row r="792" spans="9:10">
      <c r="I792" s="100"/>
      <c r="J792" s="100"/>
    </row>
    <row r="793" spans="9:10">
      <c r="I793" s="100"/>
      <c r="J793" s="100"/>
    </row>
    <row r="794" spans="9:10">
      <c r="I794" s="100"/>
      <c r="J794" s="100"/>
    </row>
    <row r="795" spans="9:10">
      <c r="I795" s="100"/>
      <c r="J795" s="100"/>
    </row>
    <row r="796" spans="9:10">
      <c r="I796" s="100"/>
      <c r="J796" s="100"/>
    </row>
    <row r="797" spans="9:10">
      <c r="I797" s="100"/>
      <c r="J797" s="100"/>
    </row>
    <row r="798" spans="9:10">
      <c r="I798" s="100"/>
      <c r="J798" s="100"/>
    </row>
    <row r="799" spans="9:10">
      <c r="I799" s="100"/>
      <c r="J799" s="100"/>
    </row>
    <row r="800" spans="9:10">
      <c r="I800" s="100"/>
      <c r="J800" s="100"/>
    </row>
    <row r="801" spans="9:10">
      <c r="I801" s="100"/>
      <c r="J801" s="100"/>
    </row>
    <row r="802" spans="9:10">
      <c r="I802" s="100"/>
      <c r="J802" s="100"/>
    </row>
    <row r="803" spans="9:10">
      <c r="I803" s="100"/>
      <c r="J803" s="100"/>
    </row>
    <row r="804" spans="9:10">
      <c r="I804" s="100"/>
      <c r="J804" s="100"/>
    </row>
    <row r="805" spans="9:10">
      <c r="I805" s="100"/>
      <c r="J805" s="100"/>
    </row>
    <row r="806" spans="9:10">
      <c r="I806" s="100"/>
      <c r="J806" s="100"/>
    </row>
    <row r="807" spans="9:10">
      <c r="I807" s="100"/>
      <c r="J807" s="100"/>
    </row>
    <row r="808" spans="9:10">
      <c r="I808" s="100"/>
      <c r="J808" s="100"/>
    </row>
    <row r="809" spans="9:10">
      <c r="I809" s="100"/>
      <c r="J809" s="100"/>
    </row>
    <row r="810" spans="9:10">
      <c r="I810" s="100"/>
      <c r="J810" s="100"/>
    </row>
    <row r="811" spans="9:10">
      <c r="I811" s="100"/>
      <c r="J811" s="100"/>
    </row>
    <row r="812" spans="9:10">
      <c r="I812" s="100"/>
      <c r="J812" s="100"/>
    </row>
    <row r="813" spans="9:10">
      <c r="I813" s="100"/>
      <c r="J813" s="100"/>
    </row>
    <row r="814" spans="9:10">
      <c r="I814" s="100"/>
      <c r="J814" s="100"/>
    </row>
    <row r="815" spans="9:10">
      <c r="I815" s="100"/>
      <c r="J815" s="100"/>
    </row>
    <row r="816" spans="9:10">
      <c r="I816" s="100"/>
      <c r="J816" s="100"/>
    </row>
    <row r="817" spans="9:10">
      <c r="I817" s="100"/>
      <c r="J817" s="100"/>
    </row>
    <row r="818" spans="9:10">
      <c r="I818" s="100"/>
      <c r="J818" s="100"/>
    </row>
    <row r="819" spans="9:10">
      <c r="I819" s="100"/>
      <c r="J819" s="100"/>
    </row>
    <row r="820" spans="9:10">
      <c r="I820" s="100"/>
      <c r="J820" s="100"/>
    </row>
    <row r="821" spans="9:10">
      <c r="I821" s="100"/>
      <c r="J821" s="100"/>
    </row>
    <row r="822" spans="9:10">
      <c r="I822" s="100"/>
      <c r="J822" s="100"/>
    </row>
    <row r="823" spans="9:10">
      <c r="I823" s="100"/>
      <c r="J823" s="100"/>
    </row>
    <row r="824" spans="9:10">
      <c r="I824" s="100"/>
      <c r="J824" s="100"/>
    </row>
    <row r="825" spans="9:10">
      <c r="I825" s="100"/>
      <c r="J825" s="100"/>
    </row>
    <row r="826" spans="9:10">
      <c r="I826" s="100"/>
      <c r="J826" s="100"/>
    </row>
    <row r="827" spans="9:10">
      <c r="I827" s="100"/>
      <c r="J827" s="100"/>
    </row>
    <row r="828" spans="9:10">
      <c r="I828" s="100"/>
      <c r="J828" s="100"/>
    </row>
    <row r="829" spans="9:10">
      <c r="I829" s="100"/>
      <c r="J829" s="100"/>
    </row>
    <row r="830" spans="9:10">
      <c r="I830" s="100"/>
      <c r="J830" s="100"/>
    </row>
    <row r="831" spans="9:10">
      <c r="I831" s="100"/>
      <c r="J831" s="100"/>
    </row>
    <row r="832" spans="9:10">
      <c r="I832" s="100"/>
      <c r="J832" s="100"/>
    </row>
    <row r="833" spans="9:10">
      <c r="I833" s="100"/>
      <c r="J833" s="100"/>
    </row>
    <row r="834" spans="9:10">
      <c r="I834" s="100"/>
      <c r="J834" s="100"/>
    </row>
    <row r="835" spans="9:10">
      <c r="I835" s="100"/>
      <c r="J835" s="100"/>
    </row>
    <row r="836" spans="9:10">
      <c r="I836" s="100"/>
      <c r="J836" s="100"/>
    </row>
    <row r="837" spans="9:10">
      <c r="I837" s="100"/>
      <c r="J837" s="100"/>
    </row>
    <row r="838" spans="9:10">
      <c r="I838" s="100"/>
      <c r="J838" s="100"/>
    </row>
    <row r="839" spans="9:10">
      <c r="I839" s="100"/>
      <c r="J839" s="100"/>
    </row>
    <row r="840" spans="9:10">
      <c r="I840" s="100"/>
      <c r="J840" s="100"/>
    </row>
    <row r="841" spans="9:10">
      <c r="I841" s="100"/>
      <c r="J841" s="100"/>
    </row>
    <row r="842" spans="9:10">
      <c r="I842" s="100"/>
      <c r="J842" s="100"/>
    </row>
    <row r="843" spans="9:10">
      <c r="I843" s="100"/>
      <c r="J843" s="100"/>
    </row>
    <row r="844" spans="9:10">
      <c r="I844" s="100"/>
      <c r="J844" s="100"/>
    </row>
    <row r="845" spans="9:10">
      <c r="I845" s="100"/>
      <c r="J845" s="100"/>
    </row>
    <row r="846" spans="9:10">
      <c r="I846" s="100"/>
      <c r="J846" s="100"/>
    </row>
    <row r="847" spans="9:10">
      <c r="I847" s="100"/>
      <c r="J847" s="100"/>
    </row>
    <row r="848" spans="9:10">
      <c r="I848" s="100"/>
      <c r="J848" s="100"/>
    </row>
    <row r="849" spans="9:10">
      <c r="I849" s="100"/>
      <c r="J849" s="100"/>
    </row>
    <row r="850" spans="9:10">
      <c r="I850" s="100"/>
      <c r="J850" s="100"/>
    </row>
    <row r="851" spans="9:10">
      <c r="I851" s="100"/>
      <c r="J851" s="100"/>
    </row>
    <row r="852" spans="9:10">
      <c r="I852" s="100"/>
      <c r="J852" s="100"/>
    </row>
    <row r="853" spans="9:10">
      <c r="I853" s="100"/>
      <c r="J853" s="100"/>
    </row>
    <row r="854" spans="9:10">
      <c r="I854" s="100"/>
      <c r="J854" s="100"/>
    </row>
    <row r="855" spans="9:10">
      <c r="I855" s="100"/>
      <c r="J855" s="100"/>
    </row>
    <row r="856" spans="9:10">
      <c r="I856" s="100"/>
      <c r="J856" s="100"/>
    </row>
    <row r="857" spans="9:10">
      <c r="I857" s="100"/>
      <c r="J857" s="100"/>
    </row>
    <row r="858" spans="9:10">
      <c r="I858" s="100"/>
      <c r="J858" s="100"/>
    </row>
    <row r="859" spans="9:10">
      <c r="I859" s="100"/>
      <c r="J859" s="100"/>
    </row>
    <row r="860" spans="9:10">
      <c r="I860" s="100"/>
      <c r="J860" s="100"/>
    </row>
    <row r="861" spans="9:10">
      <c r="I861" s="100"/>
      <c r="J861" s="100"/>
    </row>
    <row r="862" spans="9:10">
      <c r="I862" s="100"/>
      <c r="J862" s="100"/>
    </row>
    <row r="863" spans="9:10">
      <c r="I863" s="100"/>
      <c r="J863" s="100"/>
    </row>
    <row r="864" spans="9:10">
      <c r="I864" s="100"/>
      <c r="J864" s="100"/>
    </row>
    <row r="865" spans="9:10">
      <c r="I865" s="100"/>
      <c r="J865" s="100"/>
    </row>
    <row r="866" spans="9:10">
      <c r="I866" s="100"/>
      <c r="J866" s="100"/>
    </row>
    <row r="867" spans="9:10">
      <c r="I867" s="100"/>
      <c r="J867" s="100"/>
    </row>
    <row r="868" spans="9:10">
      <c r="I868" s="100"/>
      <c r="J868" s="100"/>
    </row>
    <row r="869" spans="9:10">
      <c r="I869" s="100"/>
      <c r="J869" s="100"/>
    </row>
    <row r="870" spans="9:10">
      <c r="I870" s="100"/>
      <c r="J870" s="100"/>
    </row>
    <row r="871" spans="9:10">
      <c r="I871" s="100"/>
      <c r="J871" s="100"/>
    </row>
    <row r="872" spans="9:10">
      <c r="I872" s="100"/>
      <c r="J872" s="100"/>
    </row>
    <row r="873" spans="9:10">
      <c r="I873" s="100"/>
      <c r="J873" s="100"/>
    </row>
    <row r="874" spans="9:10">
      <c r="I874" s="100"/>
      <c r="J874" s="100"/>
    </row>
    <row r="875" spans="9:10">
      <c r="I875" s="100"/>
      <c r="J875" s="100"/>
    </row>
    <row r="876" spans="9:10">
      <c r="I876" s="100"/>
      <c r="J876" s="100"/>
    </row>
    <row r="877" spans="9:10">
      <c r="I877" s="100"/>
      <c r="J877" s="100"/>
    </row>
    <row r="878" spans="9:10">
      <c r="I878" s="100"/>
      <c r="J878" s="100"/>
    </row>
    <row r="879" spans="9:10">
      <c r="I879" s="100"/>
      <c r="J879" s="100"/>
    </row>
    <row r="880" spans="9:10">
      <c r="I880" s="100"/>
      <c r="J880" s="100"/>
    </row>
    <row r="881" spans="9:10">
      <c r="I881" s="100"/>
      <c r="J881" s="100"/>
    </row>
    <row r="882" spans="9:10">
      <c r="I882" s="100"/>
      <c r="J882" s="100"/>
    </row>
    <row r="883" spans="9:10">
      <c r="I883" s="100"/>
      <c r="J883" s="100"/>
    </row>
    <row r="884" spans="9:10">
      <c r="I884" s="100"/>
      <c r="J884" s="100"/>
    </row>
    <row r="885" spans="9:10">
      <c r="I885" s="100"/>
      <c r="J885" s="100"/>
    </row>
    <row r="886" spans="9:10">
      <c r="I886" s="100"/>
      <c r="J886" s="100"/>
    </row>
    <row r="887" spans="9:10">
      <c r="I887" s="100"/>
      <c r="J887" s="100"/>
    </row>
    <row r="888" spans="9:10">
      <c r="I888" s="100"/>
      <c r="J888" s="100"/>
    </row>
    <row r="889" spans="9:10">
      <c r="I889" s="100"/>
      <c r="J889" s="100"/>
    </row>
    <row r="890" spans="9:10">
      <c r="I890" s="100"/>
      <c r="J890" s="100"/>
    </row>
    <row r="891" spans="9:10">
      <c r="I891" s="100"/>
      <c r="J891" s="100"/>
    </row>
    <row r="892" spans="9:10">
      <c r="I892" s="100"/>
      <c r="J892" s="100"/>
    </row>
    <row r="893" spans="9:10">
      <c r="I893" s="100"/>
      <c r="J893" s="100"/>
    </row>
    <row r="894" spans="9:10">
      <c r="I894" s="100"/>
      <c r="J894" s="100"/>
    </row>
    <row r="895" spans="9:10">
      <c r="I895" s="100"/>
      <c r="J895" s="100"/>
    </row>
    <row r="896" spans="9:10">
      <c r="I896" s="100"/>
      <c r="J896" s="100"/>
    </row>
    <row r="897" spans="9:10">
      <c r="I897" s="100"/>
      <c r="J897" s="100"/>
    </row>
    <row r="898" spans="9:10">
      <c r="I898" s="100"/>
      <c r="J898" s="100"/>
    </row>
    <row r="899" spans="9:10">
      <c r="I899" s="100"/>
      <c r="J899" s="100"/>
    </row>
    <row r="900" spans="9:10">
      <c r="I900" s="100"/>
      <c r="J900" s="100"/>
    </row>
    <row r="901" spans="9:10">
      <c r="I901" s="100"/>
      <c r="J901" s="100"/>
    </row>
    <row r="902" spans="9:10">
      <c r="I902" s="100"/>
      <c r="J902" s="100"/>
    </row>
    <row r="903" spans="9:10">
      <c r="I903" s="100"/>
      <c r="J903" s="100"/>
    </row>
    <row r="904" spans="9:10">
      <c r="I904" s="100"/>
      <c r="J904" s="100"/>
    </row>
    <row r="905" spans="9:10">
      <c r="I905" s="100"/>
      <c r="J905" s="100"/>
    </row>
    <row r="906" spans="9:10">
      <c r="I906" s="100"/>
      <c r="J906" s="100"/>
    </row>
  </sheetData>
  <mergeCells count="6">
    <mergeCell ref="I4:K4"/>
    <mergeCell ref="C19:J19"/>
    <mergeCell ref="C39:J39"/>
    <mergeCell ref="B4:B5"/>
    <mergeCell ref="C4:E4"/>
    <mergeCell ref="F4:H4"/>
  </mergeCells>
  <hyperlinks>
    <hyperlink ref="A2" location="SOMMAIRE!A1" display="Retour au sommaire" xr:uid="{7372F6B2-A17C-4BE9-9063-79363FB7427B}"/>
  </hyperlinks>
  <pageMargins left="0.70866141732283472" right="0.70866141732283472" top="0.74803149606299213" bottom="0.74803149606299213" header="0.31496062992125984" footer="0.31496062992125984"/>
  <pageSetup paperSize="9" scale="9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D7F76-1C70-42F8-87E2-EC3249BD60BF}">
  <sheetPr>
    <tabColor rgb="FFACB9CA"/>
  </sheetPr>
  <dimension ref="A1:A2"/>
  <sheetViews>
    <sheetView workbookViewId="0">
      <selection sqref="A1:A2"/>
    </sheetView>
  </sheetViews>
  <sheetFormatPr baseColWidth="10" defaultRowHeight="14.25"/>
  <sheetData>
    <row r="1" spans="1:1" ht="15.75">
      <c r="A1" s="104" t="s">
        <v>472</v>
      </c>
    </row>
    <row r="2" spans="1:1">
      <c r="A2" s="48" t="s">
        <v>135</v>
      </c>
    </row>
  </sheetData>
  <hyperlinks>
    <hyperlink ref="A2" location="SOMMAIRE!A1" display="Retour au sommaire" xr:uid="{041AA227-D99C-4101-973A-3718A354018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8031D-217C-4E60-BF2F-C7E225F7DAAC}">
  <sheetPr>
    <tabColor rgb="FF0079A4"/>
  </sheetPr>
  <dimension ref="A1:I30"/>
  <sheetViews>
    <sheetView workbookViewId="0">
      <selection sqref="A1:A2"/>
    </sheetView>
  </sheetViews>
  <sheetFormatPr baseColWidth="10" defaultRowHeight="14.25"/>
  <sheetData>
    <row r="1" spans="1:1" ht="15.75">
      <c r="A1" s="104" t="s">
        <v>473</v>
      </c>
    </row>
    <row r="2" spans="1:1">
      <c r="A2" s="48" t="s">
        <v>135</v>
      </c>
    </row>
    <row r="24" spans="2:9">
      <c r="B24" s="111" t="s">
        <v>528</v>
      </c>
    </row>
    <row r="25" spans="2:9">
      <c r="B25" s="111" t="s">
        <v>529</v>
      </c>
    </row>
    <row r="26" spans="2:9">
      <c r="B26" s="111" t="s">
        <v>530</v>
      </c>
    </row>
    <row r="30" spans="2:9">
      <c r="B30" s="945"/>
      <c r="C30" s="945"/>
      <c r="D30" s="945"/>
      <c r="E30" s="945"/>
      <c r="F30" s="945"/>
      <c r="G30" s="945"/>
      <c r="H30" s="945"/>
      <c r="I30" s="945"/>
    </row>
  </sheetData>
  <mergeCells count="1">
    <mergeCell ref="B30:I30"/>
  </mergeCells>
  <hyperlinks>
    <hyperlink ref="A2" location="SOMMAIRE!A1" display="Retour au sommaire" xr:uid="{6C3134C6-39E7-4EDA-B824-FAE304B9645B}"/>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643EE-40AC-41FF-90B2-AA16762B3DAD}">
  <sheetPr>
    <tabColor rgb="FF0079A4"/>
  </sheetPr>
  <dimension ref="A1:K40"/>
  <sheetViews>
    <sheetView workbookViewId="0">
      <selection activeCell="C4" sqref="C4"/>
    </sheetView>
  </sheetViews>
  <sheetFormatPr baseColWidth="10" defaultColWidth="10.625" defaultRowHeight="14.25"/>
  <cols>
    <col min="1" max="1" width="10.625" style="2"/>
    <col min="2" max="2" width="18.125" style="2" customWidth="1"/>
    <col min="3" max="3" width="10.875" style="2" customWidth="1"/>
    <col min="4" max="4" width="11.125" style="2" customWidth="1"/>
    <col min="5" max="8" width="10.875" style="2" customWidth="1"/>
    <col min="9" max="16384" width="10.625" style="2"/>
  </cols>
  <sheetData>
    <row r="1" spans="1:11" ht="15.75">
      <c r="A1" s="104" t="s">
        <v>474</v>
      </c>
    </row>
    <row r="2" spans="1:11">
      <c r="A2" s="48" t="s">
        <v>135</v>
      </c>
    </row>
    <row r="3" spans="1:11" ht="15" thickBot="1"/>
    <row r="4" spans="1:11" ht="43.5">
      <c r="B4" s="9" t="s">
        <v>20</v>
      </c>
      <c r="C4" s="8" t="s">
        <v>19</v>
      </c>
      <c r="D4" s="8" t="s">
        <v>18</v>
      </c>
      <c r="E4" s="7" t="s">
        <v>17</v>
      </c>
      <c r="F4" s="7" t="s">
        <v>16</v>
      </c>
      <c r="G4" s="7" t="s">
        <v>15</v>
      </c>
      <c r="H4" s="6" t="s">
        <v>14</v>
      </c>
      <c r="I4" s="6" t="s">
        <v>13</v>
      </c>
      <c r="K4" s="502" t="s">
        <v>9</v>
      </c>
    </row>
    <row r="5" spans="1:11" ht="18.75" thickBot="1">
      <c r="B5" s="5" t="s">
        <v>11</v>
      </c>
      <c r="C5" s="504">
        <v>0.71922998041594643</v>
      </c>
      <c r="D5" s="504">
        <v>0.28077001958405357</v>
      </c>
      <c r="E5" s="505">
        <v>8.9085358540890336E-2</v>
      </c>
      <c r="F5" s="505">
        <v>0.17644654158646264</v>
      </c>
      <c r="G5" s="505">
        <v>1.523811945670062E-2</v>
      </c>
      <c r="H5" s="506">
        <v>1</v>
      </c>
      <c r="I5" s="507">
        <v>15414.308999999999</v>
      </c>
      <c r="K5" s="503" t="s">
        <v>8</v>
      </c>
    </row>
    <row r="6" spans="1:11" ht="18">
      <c r="K6" s="502" t="s">
        <v>7</v>
      </c>
    </row>
    <row r="7" spans="1:11">
      <c r="B7" s="111" t="s">
        <v>536</v>
      </c>
    </row>
    <row r="8" spans="1:11">
      <c r="B8" s="111" t="s">
        <v>537</v>
      </c>
    </row>
    <row r="9" spans="1:11">
      <c r="B9" s="111" t="s">
        <v>538</v>
      </c>
    </row>
    <row r="18" spans="1:11" ht="18">
      <c r="A18" s="3"/>
      <c r="B18" s="3"/>
      <c r="C18" s="3"/>
      <c r="D18" s="3"/>
      <c r="E18" s="3"/>
      <c r="F18" s="3"/>
      <c r="G18" s="3"/>
      <c r="H18" s="3"/>
      <c r="I18" s="3"/>
      <c r="J18" s="3"/>
      <c r="K18" s="3"/>
    </row>
    <row r="19" spans="1:11" ht="25.35" customHeight="1">
      <c r="A19" s="3"/>
      <c r="B19" s="3"/>
      <c r="C19" s="3"/>
      <c r="D19" s="3"/>
      <c r="E19" s="3"/>
      <c r="F19" s="3"/>
      <c r="G19" s="3"/>
      <c r="H19" s="3"/>
      <c r="I19" s="3"/>
      <c r="J19" s="3"/>
      <c r="K19" s="3"/>
    </row>
    <row r="20" spans="1:11" ht="29.85" customHeight="1">
      <c r="A20" s="3"/>
      <c r="B20" s="3"/>
      <c r="C20" s="3"/>
      <c r="D20" s="3"/>
      <c r="E20" s="3"/>
      <c r="F20" s="3"/>
      <c r="G20" s="3"/>
      <c r="H20" s="3"/>
      <c r="I20" s="3"/>
      <c r="J20" s="3"/>
      <c r="K20" s="3"/>
    </row>
    <row r="27" spans="1:11">
      <c r="A27"/>
    </row>
    <row r="28" spans="1:11">
      <c r="A28"/>
    </row>
    <row r="29" spans="1:11">
      <c r="A29"/>
    </row>
    <row r="30" spans="1:11">
      <c r="A30"/>
    </row>
    <row r="31" spans="1:11">
      <c r="A31"/>
    </row>
    <row r="32" spans="1:11">
      <c r="A32"/>
    </row>
    <row r="33" spans="1:1">
      <c r="A33"/>
    </row>
    <row r="34" spans="1:1">
      <c r="A34"/>
    </row>
    <row r="35" spans="1:1">
      <c r="A35"/>
    </row>
    <row r="36" spans="1:1">
      <c r="A36"/>
    </row>
    <row r="37" spans="1:1">
      <c r="A37"/>
    </row>
    <row r="38" spans="1:1">
      <c r="A38"/>
    </row>
    <row r="39" spans="1:1">
      <c r="A39"/>
    </row>
    <row r="40" spans="1:1">
      <c r="A40"/>
    </row>
  </sheetData>
  <hyperlinks>
    <hyperlink ref="K5" r:id="rId1" display="https://www.insee.fr/fr/statistiques/8569212?sommaire=8583023&amp;geo=FE-1" xr:uid="{0C594357-E61D-4473-981A-BDA9567015A4}"/>
    <hyperlink ref="A2" location="SOMMAIRE!A1" display="Retour au sommaire" xr:uid="{836BE3DF-9B3A-4B9A-A802-29BA05F2D1F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5DA8-203A-4861-A548-97AA76A5C3C1}">
  <sheetPr>
    <tabColor rgb="FFACB9CA"/>
    <pageSetUpPr fitToPage="1"/>
  </sheetPr>
  <dimension ref="A1:K56"/>
  <sheetViews>
    <sheetView zoomScaleNormal="100" workbookViewId="0"/>
  </sheetViews>
  <sheetFormatPr baseColWidth="10" defaultColWidth="10.125" defaultRowHeight="12.75"/>
  <cols>
    <col min="1" max="1" width="10.125" style="53"/>
    <col min="2" max="2" width="10.875" style="54" customWidth="1"/>
    <col min="3" max="995" width="10.875" style="53" customWidth="1"/>
    <col min="996" max="16384" width="10.125" style="53"/>
  </cols>
  <sheetData>
    <row r="1" spans="1:11" s="214" customFormat="1" ht="15.75">
      <c r="A1" s="229" t="s">
        <v>497</v>
      </c>
    </row>
    <row r="2" spans="1:11" s="214" customFormat="1" ht="15">
      <c r="A2" s="48" t="s">
        <v>135</v>
      </c>
      <c r="C2" s="230"/>
      <c r="E2" s="231"/>
      <c r="F2" s="231"/>
      <c r="G2" s="231"/>
    </row>
    <row r="3" spans="1:11" s="223" customFormat="1" ht="15.75" thickBot="1">
      <c r="A3" s="48"/>
      <c r="C3" s="230"/>
      <c r="E3" s="231"/>
      <c r="F3" s="233" t="s">
        <v>100</v>
      </c>
      <c r="G3" s="231"/>
    </row>
    <row r="4" spans="1:11" s="214" customFormat="1" ht="15.75" thickBot="1">
      <c r="B4" s="250"/>
      <c r="C4" s="907" t="s">
        <v>495</v>
      </c>
      <c r="D4" s="908"/>
      <c r="E4" s="907" t="s">
        <v>494</v>
      </c>
      <c r="F4" s="908"/>
      <c r="G4" s="231"/>
    </row>
    <row r="5" spans="1:11" ht="13.5" thickBot="1">
      <c r="B5" s="237"/>
      <c r="C5" s="238" t="s">
        <v>136</v>
      </c>
      <c r="D5" s="239" t="s">
        <v>137</v>
      </c>
      <c r="E5" s="238" t="s">
        <v>136</v>
      </c>
      <c r="F5" s="239" t="s">
        <v>137</v>
      </c>
      <c r="G5" s="105"/>
      <c r="H5" s="106"/>
      <c r="I5" s="105"/>
      <c r="J5" s="105"/>
      <c r="K5" s="105"/>
    </row>
    <row r="6" spans="1:11" ht="15" customHeight="1">
      <c r="B6" s="240">
        <v>1968</v>
      </c>
      <c r="C6" s="241">
        <v>51.5</v>
      </c>
      <c r="D6" s="242">
        <v>2.6</v>
      </c>
      <c r="E6" s="241">
        <v>48.5</v>
      </c>
      <c r="F6" s="242">
        <v>97.4</v>
      </c>
      <c r="G6" s="107"/>
      <c r="H6" s="107"/>
      <c r="I6" s="107"/>
      <c r="J6" s="107"/>
      <c r="K6" s="105"/>
    </row>
    <row r="7" spans="1:11" ht="15" customHeight="1">
      <c r="B7" s="243">
        <v>1975</v>
      </c>
      <c r="C7" s="244">
        <v>43.5</v>
      </c>
      <c r="D7" s="245">
        <v>2.6</v>
      </c>
      <c r="E7" s="244">
        <v>56.5</v>
      </c>
      <c r="F7" s="245">
        <v>97.4</v>
      </c>
      <c r="G7" s="105"/>
      <c r="H7" s="105"/>
      <c r="I7" s="105"/>
      <c r="J7" s="105"/>
      <c r="K7" s="105"/>
    </row>
    <row r="8" spans="1:11" ht="15" customHeight="1">
      <c r="B8" s="243">
        <v>1982</v>
      </c>
      <c r="C8" s="244">
        <v>35</v>
      </c>
      <c r="D8" s="245">
        <v>3.8</v>
      </c>
      <c r="E8" s="244">
        <v>65</v>
      </c>
      <c r="F8" s="245">
        <v>96.2</v>
      </c>
      <c r="G8" s="105"/>
      <c r="H8" s="105"/>
      <c r="I8" s="105"/>
      <c r="J8" s="105"/>
      <c r="K8" s="105"/>
    </row>
    <row r="9" spans="1:11" ht="15" customHeight="1">
      <c r="B9" s="243">
        <v>1990</v>
      </c>
      <c r="C9" s="244">
        <v>25.4</v>
      </c>
      <c r="D9" s="245">
        <v>3</v>
      </c>
      <c r="E9" s="244">
        <v>74.599999999999994</v>
      </c>
      <c r="F9" s="245">
        <v>97</v>
      </c>
      <c r="G9" s="105"/>
      <c r="H9" s="105"/>
      <c r="I9" s="105"/>
      <c r="J9" s="105"/>
      <c r="K9" s="105"/>
    </row>
    <row r="10" spans="1:11" ht="15" customHeight="1">
      <c r="B10" s="243">
        <v>1999</v>
      </c>
      <c r="C10" s="244">
        <v>19</v>
      </c>
      <c r="D10" s="245">
        <v>4</v>
      </c>
      <c r="E10" s="244">
        <v>81</v>
      </c>
      <c r="F10" s="245">
        <v>96</v>
      </c>
      <c r="G10" s="105"/>
      <c r="H10" s="105"/>
      <c r="I10" s="105"/>
      <c r="J10" s="105"/>
      <c r="K10" s="105"/>
    </row>
    <row r="11" spans="1:11">
      <c r="B11" s="243">
        <v>2008</v>
      </c>
      <c r="C11" s="244">
        <v>14.8</v>
      </c>
      <c r="D11" s="245">
        <v>4.7</v>
      </c>
      <c r="E11" s="244">
        <v>85.2</v>
      </c>
      <c r="F11" s="245">
        <v>95.3</v>
      </c>
      <c r="G11" s="105"/>
      <c r="H11" s="105"/>
      <c r="I11" s="105"/>
      <c r="J11" s="105"/>
      <c r="K11" s="105"/>
    </row>
    <row r="12" spans="1:11">
      <c r="B12" s="243">
        <v>2013</v>
      </c>
      <c r="C12" s="244">
        <v>12.6</v>
      </c>
      <c r="D12" s="245">
        <v>4.8</v>
      </c>
      <c r="E12" s="244">
        <v>87.4</v>
      </c>
      <c r="F12" s="245">
        <v>95.2</v>
      </c>
      <c r="G12" s="105"/>
      <c r="H12" s="105"/>
      <c r="I12" s="105"/>
      <c r="J12" s="105"/>
      <c r="K12" s="105"/>
    </row>
    <row r="13" spans="1:11" ht="13.5" thickBot="1">
      <c r="B13" s="246">
        <v>2018</v>
      </c>
      <c r="C13" s="247">
        <v>12.1</v>
      </c>
      <c r="D13" s="248">
        <v>5.5</v>
      </c>
      <c r="E13" s="247">
        <v>87.9</v>
      </c>
      <c r="F13" s="248">
        <v>94.5</v>
      </c>
      <c r="G13" s="107"/>
      <c r="H13" s="107"/>
      <c r="I13" s="107"/>
      <c r="J13" s="107"/>
      <c r="K13" s="105"/>
    </row>
    <row r="15" spans="1:11">
      <c r="B15" s="111" t="s">
        <v>138</v>
      </c>
    </row>
    <row r="16" spans="1:11">
      <c r="B16" s="111" t="s">
        <v>139</v>
      </c>
      <c r="F16" s="105"/>
      <c r="G16" s="105"/>
      <c r="H16" s="105"/>
      <c r="I16" s="105"/>
      <c r="J16" s="105"/>
      <c r="K16" s="105"/>
    </row>
    <row r="17" spans="2:11">
      <c r="B17" s="111" t="s">
        <v>490</v>
      </c>
      <c r="F17" s="105"/>
      <c r="G17" s="107"/>
      <c r="H17" s="107"/>
      <c r="I17" s="107"/>
      <c r="J17" s="107"/>
      <c r="K17" s="105"/>
    </row>
    <row r="18" spans="2:11">
      <c r="F18" s="105"/>
      <c r="G18" s="105"/>
      <c r="H18" s="105"/>
      <c r="I18" s="105"/>
      <c r="J18" s="105"/>
      <c r="K18" s="105"/>
    </row>
    <row r="19" spans="2:11">
      <c r="F19" s="105"/>
      <c r="G19" s="105"/>
      <c r="H19" s="105"/>
      <c r="I19" s="105"/>
      <c r="J19" s="105"/>
      <c r="K19" s="105"/>
    </row>
    <row r="20" spans="2:11">
      <c r="F20" s="105"/>
      <c r="G20" s="105"/>
      <c r="H20" s="105"/>
      <c r="I20" s="105"/>
      <c r="J20" s="105"/>
      <c r="K20" s="105"/>
    </row>
    <row r="21" spans="2:11">
      <c r="F21" s="105"/>
      <c r="G21" s="105"/>
      <c r="H21" s="105"/>
      <c r="I21" s="105"/>
      <c r="J21" s="105"/>
      <c r="K21" s="105"/>
    </row>
    <row r="22" spans="2:11">
      <c r="F22" s="105"/>
      <c r="G22" s="105"/>
      <c r="H22" s="105"/>
      <c r="I22" s="105"/>
      <c r="J22" s="105"/>
      <c r="K22" s="105"/>
    </row>
    <row r="23" spans="2:11">
      <c r="F23" s="105"/>
      <c r="G23" s="105"/>
      <c r="H23" s="105"/>
      <c r="I23" s="105"/>
      <c r="J23" s="105"/>
      <c r="K23" s="105"/>
    </row>
    <row r="24" spans="2:11">
      <c r="F24" s="105"/>
      <c r="G24" s="105"/>
      <c r="H24" s="105"/>
      <c r="I24" s="105"/>
      <c r="J24" s="105"/>
      <c r="K24" s="105"/>
    </row>
    <row r="25" spans="2:11">
      <c r="F25" s="105"/>
      <c r="G25" s="107"/>
      <c r="H25" s="107"/>
      <c r="I25" s="107"/>
      <c r="J25" s="107"/>
      <c r="K25" s="105"/>
    </row>
    <row r="26" spans="2:11">
      <c r="F26" s="105"/>
      <c r="G26" s="105"/>
      <c r="H26" s="105"/>
      <c r="I26" s="105"/>
      <c r="J26" s="105"/>
      <c r="K26" s="105"/>
    </row>
    <row r="27" spans="2:11">
      <c r="F27" s="105"/>
      <c r="G27" s="105"/>
      <c r="H27" s="105"/>
      <c r="I27" s="105"/>
      <c r="J27" s="105"/>
      <c r="K27" s="105"/>
    </row>
    <row r="28" spans="2:11">
      <c r="F28" s="105"/>
      <c r="G28" s="105"/>
      <c r="H28" s="105"/>
      <c r="I28" s="105"/>
      <c r="J28" s="105"/>
      <c r="K28" s="105"/>
    </row>
    <row r="29" spans="2:11">
      <c r="F29" s="105"/>
      <c r="G29" s="105"/>
      <c r="H29" s="105"/>
      <c r="I29" s="105"/>
      <c r="J29" s="105"/>
      <c r="K29" s="105"/>
    </row>
    <row r="30" spans="2:11">
      <c r="F30" s="105"/>
      <c r="G30" s="105"/>
      <c r="H30" s="105"/>
      <c r="I30" s="105"/>
      <c r="J30" s="105"/>
      <c r="K30" s="105"/>
    </row>
    <row r="31" spans="2:11">
      <c r="F31" s="105"/>
      <c r="G31" s="105"/>
      <c r="H31" s="105"/>
      <c r="I31" s="105"/>
      <c r="J31" s="105"/>
      <c r="K31" s="105"/>
    </row>
    <row r="32" spans="2:11">
      <c r="F32" s="105"/>
      <c r="G32" s="105"/>
      <c r="H32" s="105"/>
      <c r="I32" s="105"/>
      <c r="J32" s="105"/>
      <c r="K32" s="105"/>
    </row>
    <row r="33" spans="6:11">
      <c r="F33" s="105"/>
      <c r="G33" s="105"/>
      <c r="H33" s="105"/>
      <c r="I33" s="105"/>
      <c r="J33" s="105"/>
      <c r="K33" s="105"/>
    </row>
    <row r="34" spans="6:11">
      <c r="F34" s="105"/>
      <c r="G34" s="107"/>
      <c r="H34" s="107"/>
      <c r="I34" s="107"/>
      <c r="J34" s="107"/>
      <c r="K34" s="105"/>
    </row>
    <row r="35" spans="6:11">
      <c r="F35" s="105"/>
      <c r="G35" s="105"/>
      <c r="H35" s="105"/>
      <c r="I35" s="105"/>
      <c r="J35" s="105"/>
      <c r="K35" s="105"/>
    </row>
    <row r="36" spans="6:11">
      <c r="F36" s="105"/>
      <c r="G36" s="105"/>
      <c r="H36" s="105"/>
      <c r="I36" s="105"/>
      <c r="J36" s="105"/>
      <c r="K36" s="105"/>
    </row>
    <row r="37" spans="6:11">
      <c r="F37" s="105"/>
      <c r="G37" s="105"/>
      <c r="H37" s="105"/>
      <c r="I37" s="105"/>
      <c r="J37" s="105"/>
      <c r="K37" s="105"/>
    </row>
    <row r="38" spans="6:11">
      <c r="F38" s="105"/>
      <c r="G38" s="105"/>
      <c r="H38" s="105"/>
      <c r="I38" s="105"/>
      <c r="J38" s="105"/>
      <c r="K38" s="105"/>
    </row>
    <row r="39" spans="6:11">
      <c r="F39" s="105"/>
      <c r="G39" s="105"/>
      <c r="H39" s="105"/>
      <c r="I39" s="105"/>
      <c r="J39" s="105"/>
      <c r="K39" s="105"/>
    </row>
    <row r="40" spans="6:11">
      <c r="F40" s="105"/>
      <c r="G40" s="105"/>
      <c r="H40" s="105"/>
      <c r="I40" s="105"/>
      <c r="J40" s="105"/>
      <c r="K40" s="105"/>
    </row>
    <row r="41" spans="6:11">
      <c r="F41" s="105"/>
      <c r="G41" s="105"/>
      <c r="H41" s="105"/>
      <c r="I41" s="105"/>
      <c r="J41" s="105"/>
      <c r="K41" s="105"/>
    </row>
    <row r="42" spans="6:11">
      <c r="F42" s="105"/>
      <c r="G42" s="105"/>
      <c r="H42" s="105"/>
      <c r="I42" s="105"/>
      <c r="J42" s="105"/>
      <c r="K42" s="105"/>
    </row>
    <row r="43" spans="6:11">
      <c r="F43" s="105"/>
      <c r="G43" s="107"/>
      <c r="H43" s="107"/>
      <c r="I43" s="107"/>
      <c r="J43" s="107"/>
      <c r="K43" s="105"/>
    </row>
    <row r="44" spans="6:11">
      <c r="F44" s="105"/>
      <c r="G44" s="105"/>
      <c r="H44" s="105"/>
      <c r="I44" s="105"/>
      <c r="J44" s="105"/>
      <c r="K44" s="105"/>
    </row>
    <row r="45" spans="6:11">
      <c r="F45" s="105"/>
      <c r="G45" s="105"/>
      <c r="H45" s="105"/>
      <c r="I45" s="105"/>
      <c r="J45" s="105"/>
      <c r="K45" s="105"/>
    </row>
    <row r="46" spans="6:11">
      <c r="F46" s="105"/>
      <c r="G46" s="105"/>
      <c r="H46" s="105"/>
      <c r="I46" s="105"/>
      <c r="J46" s="105"/>
      <c r="K46" s="105"/>
    </row>
    <row r="47" spans="6:11">
      <c r="F47" s="105"/>
      <c r="G47" s="105"/>
      <c r="H47" s="105"/>
      <c r="I47" s="105"/>
      <c r="J47" s="105"/>
      <c r="K47" s="105"/>
    </row>
    <row r="48" spans="6:11">
      <c r="F48" s="105"/>
      <c r="G48" s="107"/>
      <c r="H48" s="107"/>
      <c r="I48" s="107"/>
      <c r="J48" s="107"/>
      <c r="K48" s="105"/>
    </row>
    <row r="49" spans="6:11">
      <c r="F49" s="105"/>
      <c r="G49" s="105"/>
      <c r="H49" s="105"/>
      <c r="I49" s="105"/>
      <c r="J49" s="105"/>
      <c r="K49" s="105"/>
    </row>
    <row r="50" spans="6:11">
      <c r="F50" s="105"/>
      <c r="G50" s="105"/>
      <c r="H50" s="105"/>
      <c r="I50" s="105"/>
      <c r="J50" s="105"/>
      <c r="K50" s="105"/>
    </row>
    <row r="51" spans="6:11">
      <c r="F51" s="105"/>
      <c r="G51" s="105"/>
      <c r="H51" s="105"/>
      <c r="I51" s="105"/>
      <c r="J51" s="105"/>
      <c r="K51" s="105"/>
    </row>
    <row r="52" spans="6:11">
      <c r="F52" s="105"/>
      <c r="G52" s="105"/>
      <c r="H52" s="105"/>
      <c r="I52" s="105"/>
      <c r="J52" s="105"/>
      <c r="K52" s="105"/>
    </row>
    <row r="53" spans="6:11">
      <c r="F53" s="105"/>
      <c r="G53" s="107"/>
      <c r="H53" s="107"/>
      <c r="I53" s="107"/>
      <c r="J53" s="107"/>
      <c r="K53" s="105"/>
    </row>
    <row r="54" spans="6:11">
      <c r="F54" s="105"/>
      <c r="G54" s="105"/>
      <c r="H54" s="105"/>
      <c r="I54" s="105"/>
      <c r="J54" s="105"/>
      <c r="K54" s="105"/>
    </row>
    <row r="55" spans="6:11">
      <c r="F55" s="105"/>
      <c r="G55" s="105"/>
      <c r="H55" s="105"/>
      <c r="I55" s="105"/>
      <c r="J55" s="105"/>
      <c r="K55" s="105"/>
    </row>
    <row r="56" spans="6:11">
      <c r="F56" s="105"/>
      <c r="G56" s="105"/>
      <c r="H56" s="105"/>
      <c r="I56" s="105"/>
      <c r="J56" s="105"/>
      <c r="K56" s="105"/>
    </row>
  </sheetData>
  <mergeCells count="2">
    <mergeCell ref="C4:D4"/>
    <mergeCell ref="E4:F4"/>
  </mergeCells>
  <hyperlinks>
    <hyperlink ref="A2" location="SOMMAIRE!A1" display="Retour au sommaire" xr:uid="{9C481D04-221A-482A-93D7-AA89B697EA5C}"/>
  </hyperlinks>
  <pageMargins left="0" right="0" top="0.39370078740157483" bottom="0.39370078740157483" header="0" footer="0"/>
  <pageSetup paperSize="9" pageOrder="overThenDown" orientation="portrait" r:id="rId1"/>
  <headerFooter>
    <oddHeader>&amp;C&amp;A</oddHeader>
    <oddFooter>&amp;CPage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DC52-72AF-48DC-8217-B8E689B7D89C}">
  <sheetPr>
    <tabColor rgb="FF0079A4"/>
  </sheetPr>
  <dimension ref="A1:V80"/>
  <sheetViews>
    <sheetView workbookViewId="0">
      <selection sqref="A1:A2"/>
    </sheetView>
  </sheetViews>
  <sheetFormatPr baseColWidth="10" defaultColWidth="10.5" defaultRowHeight="14.25"/>
  <cols>
    <col min="1" max="1" width="10.5" style="222"/>
    <col min="2" max="16384" width="10.5" style="2"/>
  </cols>
  <sheetData>
    <row r="1" spans="1:16" ht="15.75">
      <c r="A1" s="104" t="s">
        <v>475</v>
      </c>
      <c r="C1" s="12"/>
      <c r="D1" s="12"/>
      <c r="E1" s="12"/>
      <c r="F1" s="12"/>
      <c r="G1" s="12"/>
      <c r="H1"/>
    </row>
    <row r="2" spans="1:16" ht="18">
      <c r="A2" s="48" t="s">
        <v>135</v>
      </c>
      <c r="C2" s="12"/>
      <c r="D2" s="12"/>
      <c r="E2" s="12"/>
      <c r="F2" s="12"/>
      <c r="G2" s="12"/>
      <c r="H2"/>
      <c r="K2" s="508" t="s">
        <v>43</v>
      </c>
      <c r="L2" s="509" t="s">
        <v>42</v>
      </c>
    </row>
    <row r="3" spans="1:16" s="222" customFormat="1">
      <c r="A3" s="48"/>
      <c r="C3" s="12"/>
      <c r="D3" s="12"/>
      <c r="E3" s="12"/>
      <c r="F3" s="12"/>
      <c r="G3" s="12"/>
      <c r="H3" s="223"/>
    </row>
    <row r="4" spans="1:16" ht="15" thickBot="1">
      <c r="B4" s="513" t="s">
        <v>51</v>
      </c>
      <c r="C4" s="234"/>
      <c r="D4" s="234"/>
      <c r="E4" s="234"/>
      <c r="F4" s="234"/>
      <c r="G4" s="234"/>
      <c r="H4" s="234"/>
      <c r="I4" s="514"/>
      <c r="K4" s="513" t="s">
        <v>41</v>
      </c>
      <c r="L4" s="540"/>
      <c r="M4" s="540"/>
      <c r="N4" s="540"/>
      <c r="O4" s="514"/>
      <c r="P4" s="514"/>
    </row>
    <row r="5" spans="1:16" ht="51.75" thickBot="1">
      <c r="B5" s="516" t="s">
        <v>40</v>
      </c>
      <c r="C5" s="533" t="s">
        <v>50</v>
      </c>
      <c r="D5" s="534" t="s">
        <v>49</v>
      </c>
      <c r="E5" s="535" t="s">
        <v>48</v>
      </c>
      <c r="F5" s="536" t="s">
        <v>47</v>
      </c>
      <c r="G5" s="537" t="s">
        <v>46</v>
      </c>
      <c r="H5" s="538" t="s">
        <v>45</v>
      </c>
      <c r="I5" s="539" t="s">
        <v>44</v>
      </c>
      <c r="K5" s="541" t="s">
        <v>40</v>
      </c>
      <c r="L5" s="542" t="s">
        <v>543</v>
      </c>
      <c r="M5" s="534" t="s">
        <v>544</v>
      </c>
      <c r="N5" s="534" t="s">
        <v>545</v>
      </c>
      <c r="O5" s="543" t="s">
        <v>39</v>
      </c>
      <c r="P5" s="544" t="s">
        <v>38</v>
      </c>
    </row>
    <row r="6" spans="1:16">
      <c r="B6" s="517">
        <v>1957</v>
      </c>
      <c r="C6" s="518">
        <v>315711</v>
      </c>
      <c r="D6" s="519"/>
      <c r="E6" s="519">
        <v>315711</v>
      </c>
      <c r="F6" s="520" t="s">
        <v>35</v>
      </c>
      <c r="G6" s="520" t="s">
        <v>35</v>
      </c>
      <c r="H6" s="520" t="s">
        <v>35</v>
      </c>
      <c r="I6" s="521" t="s">
        <v>31</v>
      </c>
      <c r="K6" s="545" t="s">
        <v>37</v>
      </c>
      <c r="L6" s="546">
        <v>6151</v>
      </c>
      <c r="M6" s="547">
        <v>3551</v>
      </c>
      <c r="N6" s="547">
        <v>2600</v>
      </c>
      <c r="O6" s="548">
        <f t="shared" ref="O6:O30" si="0">L6+C48</f>
        <v>299695</v>
      </c>
      <c r="P6" s="549"/>
    </row>
    <row r="7" spans="1:16">
      <c r="B7" s="522">
        <v>1958</v>
      </c>
      <c r="C7" s="523">
        <v>316972</v>
      </c>
      <c r="D7" s="524"/>
      <c r="E7" s="524">
        <v>316972</v>
      </c>
      <c r="F7" s="525" t="s">
        <v>35</v>
      </c>
      <c r="G7" s="525" t="s">
        <v>35</v>
      </c>
      <c r="H7" s="525" t="s">
        <v>35</v>
      </c>
      <c r="I7" s="351" t="s">
        <v>31</v>
      </c>
      <c r="K7" s="550">
        <v>2000</v>
      </c>
      <c r="L7" s="551">
        <v>22271</v>
      </c>
      <c r="M7" s="552">
        <v>16859</v>
      </c>
      <c r="N7" s="552">
        <v>5412</v>
      </c>
      <c r="O7" s="553">
        <f t="shared" si="0"/>
        <v>327505</v>
      </c>
      <c r="P7" s="554">
        <f t="shared" ref="P7:P30" si="1">O7/O6-1</f>
        <v>9.2794340913261886E-2</v>
      </c>
    </row>
    <row r="8" spans="1:16">
      <c r="B8" s="522">
        <v>1959</v>
      </c>
      <c r="C8" s="523">
        <v>326170</v>
      </c>
      <c r="D8" s="524"/>
      <c r="E8" s="524">
        <v>326170</v>
      </c>
      <c r="F8" s="525" t="s">
        <v>35</v>
      </c>
      <c r="G8" s="525" t="s">
        <v>35</v>
      </c>
      <c r="H8" s="525" t="s">
        <v>35</v>
      </c>
      <c r="I8" s="351" t="s">
        <v>31</v>
      </c>
      <c r="K8" s="555">
        <v>2001</v>
      </c>
      <c r="L8" s="551">
        <v>19629</v>
      </c>
      <c r="M8" s="552">
        <v>16306</v>
      </c>
      <c r="N8" s="552">
        <v>3323</v>
      </c>
      <c r="O8" s="553">
        <f t="shared" si="0"/>
        <v>315349</v>
      </c>
      <c r="P8" s="554">
        <f t="shared" si="1"/>
        <v>-3.7116990580296494E-2</v>
      </c>
    </row>
    <row r="9" spans="1:16">
      <c r="B9" s="522">
        <v>1960</v>
      </c>
      <c r="C9" s="523">
        <v>325812</v>
      </c>
      <c r="D9" s="524"/>
      <c r="E9" s="524">
        <v>325812</v>
      </c>
      <c r="F9" s="525" t="s">
        <v>35</v>
      </c>
      <c r="G9" s="525" t="s">
        <v>35</v>
      </c>
      <c r="H9" s="525" t="s">
        <v>35</v>
      </c>
      <c r="I9" s="351" t="s">
        <v>31</v>
      </c>
      <c r="K9" s="555">
        <v>2002</v>
      </c>
      <c r="L9" s="551">
        <v>25305</v>
      </c>
      <c r="M9" s="552">
        <v>21683</v>
      </c>
      <c r="N9" s="552">
        <v>3622</v>
      </c>
      <c r="O9" s="553">
        <f t="shared" si="0"/>
        <v>311474</v>
      </c>
      <c r="P9" s="554">
        <f t="shared" si="1"/>
        <v>-1.2287973007683584E-2</v>
      </c>
    </row>
    <row r="10" spans="1:16">
      <c r="B10" s="522">
        <v>1961</v>
      </c>
      <c r="C10" s="523">
        <v>320505</v>
      </c>
      <c r="D10" s="524"/>
      <c r="E10" s="524">
        <v>320505</v>
      </c>
      <c r="F10" s="525" t="s">
        <v>35</v>
      </c>
      <c r="G10" s="525" t="s">
        <v>35</v>
      </c>
      <c r="H10" s="525" t="s">
        <v>35</v>
      </c>
      <c r="I10" s="351" t="s">
        <v>31</v>
      </c>
      <c r="K10" s="555">
        <v>2003</v>
      </c>
      <c r="L10" s="551">
        <v>31570</v>
      </c>
      <c r="M10" s="552">
        <v>27276</v>
      </c>
      <c r="N10" s="552">
        <v>4294</v>
      </c>
      <c r="O10" s="553">
        <f t="shared" si="0"/>
        <v>314326</v>
      </c>
      <c r="P10" s="554">
        <f t="shared" si="1"/>
        <v>9.1564624976723241E-3</v>
      </c>
    </row>
    <row r="11" spans="1:16">
      <c r="B11" s="522">
        <v>1962</v>
      </c>
      <c r="C11" s="523">
        <v>322189</v>
      </c>
      <c r="D11" s="524"/>
      <c r="E11" s="524">
        <v>322189</v>
      </c>
      <c r="F11" s="525" t="s">
        <v>35</v>
      </c>
      <c r="G11" s="525" t="s">
        <v>35</v>
      </c>
      <c r="H11" s="525" t="s">
        <v>35</v>
      </c>
      <c r="I11" s="351" t="s">
        <v>31</v>
      </c>
      <c r="K11" s="555">
        <v>2004</v>
      </c>
      <c r="L11" s="551">
        <v>40080</v>
      </c>
      <c r="M11" s="552">
        <v>35057</v>
      </c>
      <c r="N11" s="552">
        <v>5023</v>
      </c>
      <c r="O11" s="553">
        <f t="shared" si="0"/>
        <v>318519</v>
      </c>
      <c r="P11" s="554">
        <f t="shared" si="1"/>
        <v>1.3339653735293888E-2</v>
      </c>
    </row>
    <row r="12" spans="1:16">
      <c r="B12" s="522">
        <v>1963</v>
      </c>
      <c r="C12" s="523">
        <v>345247</v>
      </c>
      <c r="D12" s="524"/>
      <c r="E12" s="524">
        <v>345247</v>
      </c>
      <c r="F12" s="525" t="s">
        <v>35</v>
      </c>
      <c r="G12" s="525" t="s">
        <v>35</v>
      </c>
      <c r="H12" s="525" t="s">
        <v>35</v>
      </c>
      <c r="I12" s="351" t="s">
        <v>31</v>
      </c>
      <c r="K12" s="555">
        <v>2005</v>
      </c>
      <c r="L12" s="551">
        <v>60462</v>
      </c>
      <c r="M12" s="552">
        <v>55597</v>
      </c>
      <c r="N12" s="552">
        <v>4865</v>
      </c>
      <c r="O12" s="553">
        <f t="shared" si="0"/>
        <v>343498</v>
      </c>
      <c r="P12" s="554">
        <f t="shared" si="1"/>
        <v>7.842232331509269E-2</v>
      </c>
    </row>
    <row r="13" spans="1:16">
      <c r="B13" s="522">
        <v>1964</v>
      </c>
      <c r="C13" s="523">
        <v>353570</v>
      </c>
      <c r="D13" s="524"/>
      <c r="E13" s="524">
        <v>353570</v>
      </c>
      <c r="F13" s="525" t="s">
        <v>35</v>
      </c>
      <c r="G13" s="525" t="s">
        <v>35</v>
      </c>
      <c r="H13" s="525" t="s">
        <v>35</v>
      </c>
      <c r="I13" s="351" t="s">
        <v>31</v>
      </c>
      <c r="K13" s="555">
        <v>2006</v>
      </c>
      <c r="L13" s="551">
        <v>77347</v>
      </c>
      <c r="M13" s="552">
        <v>72276</v>
      </c>
      <c r="N13" s="552">
        <v>5071</v>
      </c>
      <c r="O13" s="553">
        <f t="shared" si="0"/>
        <v>351261</v>
      </c>
      <c r="P13" s="554">
        <f t="shared" si="1"/>
        <v>2.2599840464864407E-2</v>
      </c>
    </row>
    <row r="14" spans="1:16">
      <c r="B14" s="522">
        <v>1965</v>
      </c>
      <c r="C14" s="523">
        <v>352584</v>
      </c>
      <c r="D14" s="524"/>
      <c r="E14" s="524">
        <v>352584</v>
      </c>
      <c r="F14" s="525" t="s">
        <v>35</v>
      </c>
      <c r="G14" s="525" t="s">
        <v>35</v>
      </c>
      <c r="H14" s="525" t="s">
        <v>35</v>
      </c>
      <c r="I14" s="351" t="s">
        <v>31</v>
      </c>
      <c r="K14" s="556" t="s">
        <v>36</v>
      </c>
      <c r="L14" s="551">
        <v>101978</v>
      </c>
      <c r="M14" s="552">
        <v>95772</v>
      </c>
      <c r="N14" s="552">
        <v>6206</v>
      </c>
      <c r="O14" s="553">
        <f t="shared" si="0"/>
        <v>375647</v>
      </c>
      <c r="P14" s="554">
        <f t="shared" si="1"/>
        <v>6.9424160382165923E-2</v>
      </c>
    </row>
    <row r="15" spans="1:16">
      <c r="B15" s="522">
        <v>1966</v>
      </c>
      <c r="C15" s="523">
        <v>345763</v>
      </c>
      <c r="D15" s="524"/>
      <c r="E15" s="524">
        <v>345763</v>
      </c>
      <c r="F15" s="525" t="s">
        <v>35</v>
      </c>
      <c r="G15" s="525" t="s">
        <v>35</v>
      </c>
      <c r="H15" s="525" t="s">
        <v>35</v>
      </c>
      <c r="I15" s="351" t="s">
        <v>31</v>
      </c>
      <c r="K15" s="555">
        <v>2008</v>
      </c>
      <c r="L15" s="551">
        <v>145960</v>
      </c>
      <c r="M15" s="552">
        <v>137766</v>
      </c>
      <c r="N15" s="552">
        <v>8194</v>
      </c>
      <c r="O15" s="553">
        <f t="shared" si="0"/>
        <v>411364</v>
      </c>
      <c r="P15" s="554">
        <f t="shared" si="1"/>
        <v>9.5081286420495736E-2</v>
      </c>
    </row>
    <row r="16" spans="1:16">
      <c r="B16" s="522">
        <v>1967</v>
      </c>
      <c r="C16" s="523">
        <v>351760</v>
      </c>
      <c r="D16" s="524"/>
      <c r="E16" s="524">
        <v>351760</v>
      </c>
      <c r="F16" s="525" t="s">
        <v>35</v>
      </c>
      <c r="G16" s="525" t="s">
        <v>35</v>
      </c>
      <c r="H16" s="525" t="s">
        <v>35</v>
      </c>
      <c r="I16" s="351" t="s">
        <v>31</v>
      </c>
      <c r="K16" s="555">
        <v>2009</v>
      </c>
      <c r="L16" s="551">
        <v>174629</v>
      </c>
      <c r="M16" s="552">
        <v>166192</v>
      </c>
      <c r="N16" s="552">
        <v>8437</v>
      </c>
      <c r="O16" s="553">
        <f t="shared" si="0"/>
        <v>426107</v>
      </c>
      <c r="P16" s="554">
        <f t="shared" si="1"/>
        <v>3.5839305335420679E-2</v>
      </c>
    </row>
    <row r="17" spans="2:16">
      <c r="B17" s="522">
        <v>1968</v>
      </c>
      <c r="C17" s="523">
        <v>362890</v>
      </c>
      <c r="D17" s="524"/>
      <c r="E17" s="524">
        <v>362890</v>
      </c>
      <c r="F17" s="525" t="s">
        <v>35</v>
      </c>
      <c r="G17" s="525" t="s">
        <v>35</v>
      </c>
      <c r="H17" s="525" t="s">
        <v>35</v>
      </c>
      <c r="I17" s="351" t="s">
        <v>31</v>
      </c>
      <c r="K17" s="555">
        <v>2010</v>
      </c>
      <c r="L17" s="551">
        <v>205550</v>
      </c>
      <c r="M17" s="552">
        <v>196405</v>
      </c>
      <c r="N17" s="552">
        <v>9145</v>
      </c>
      <c r="O17" s="553">
        <f t="shared" si="0"/>
        <v>457204</v>
      </c>
      <c r="P17" s="554">
        <f t="shared" si="1"/>
        <v>7.2979322095154453E-2</v>
      </c>
    </row>
    <row r="18" spans="2:16">
      <c r="B18" s="522">
        <v>1969</v>
      </c>
      <c r="C18" s="523">
        <v>387325</v>
      </c>
      <c r="D18" s="524"/>
      <c r="E18" s="524">
        <v>387325</v>
      </c>
      <c r="F18" s="525" t="s">
        <v>35</v>
      </c>
      <c r="G18" s="525" t="s">
        <v>35</v>
      </c>
      <c r="H18" s="525" t="s">
        <v>35</v>
      </c>
      <c r="I18" s="351" t="s">
        <v>31</v>
      </c>
      <c r="K18" s="555">
        <v>2011</v>
      </c>
      <c r="L18" s="551">
        <v>152213</v>
      </c>
      <c r="M18" s="552">
        <v>144714</v>
      </c>
      <c r="N18" s="552">
        <v>7499</v>
      </c>
      <c r="O18" s="553">
        <f t="shared" si="0"/>
        <v>389039</v>
      </c>
      <c r="P18" s="554">
        <f t="shared" si="1"/>
        <v>-0.14909099657920755</v>
      </c>
    </row>
    <row r="19" spans="2:16">
      <c r="B19" s="522">
        <v>1970</v>
      </c>
      <c r="C19" s="523">
        <v>400473</v>
      </c>
      <c r="D19" s="524"/>
      <c r="E19" s="524">
        <v>400473</v>
      </c>
      <c r="F19" s="525" t="s">
        <v>35</v>
      </c>
      <c r="G19" s="525" t="s">
        <v>35</v>
      </c>
      <c r="H19" s="525" t="s">
        <v>35</v>
      </c>
      <c r="I19" s="351" t="s">
        <v>31</v>
      </c>
      <c r="K19" s="555">
        <v>2012</v>
      </c>
      <c r="L19" s="551">
        <v>160690</v>
      </c>
      <c r="M19" s="552">
        <v>153715</v>
      </c>
      <c r="N19" s="552">
        <v>6975</v>
      </c>
      <c r="O19" s="553">
        <f t="shared" si="0"/>
        <v>406620</v>
      </c>
      <c r="P19" s="554">
        <f t="shared" si="1"/>
        <v>4.5190842049254609E-2</v>
      </c>
    </row>
    <row r="20" spans="2:16">
      <c r="B20" s="522">
        <v>1971</v>
      </c>
      <c r="C20" s="523">
        <v>412739</v>
      </c>
      <c r="D20" s="524"/>
      <c r="E20" s="524">
        <v>412739</v>
      </c>
      <c r="F20" s="525" t="s">
        <v>35</v>
      </c>
      <c r="G20" s="525" t="s">
        <v>35</v>
      </c>
      <c r="H20" s="525" t="s">
        <v>35</v>
      </c>
      <c r="I20" s="351" t="s">
        <v>31</v>
      </c>
      <c r="K20" s="555">
        <v>2013</v>
      </c>
      <c r="L20" s="551">
        <v>168692</v>
      </c>
      <c r="M20" s="552">
        <v>162609</v>
      </c>
      <c r="N20" s="552">
        <v>6083</v>
      </c>
      <c r="O20" s="553">
        <f t="shared" si="0"/>
        <v>407284</v>
      </c>
      <c r="P20" s="554">
        <f t="shared" si="1"/>
        <v>1.6329742757366095E-3</v>
      </c>
    </row>
    <row r="21" spans="2:16">
      <c r="B21" s="522">
        <v>1972</v>
      </c>
      <c r="C21" s="523">
        <v>422958</v>
      </c>
      <c r="D21" s="524"/>
      <c r="E21" s="524">
        <v>422958</v>
      </c>
      <c r="F21" s="525" t="s">
        <v>35</v>
      </c>
      <c r="G21" s="525" t="s">
        <v>35</v>
      </c>
      <c r="H21" s="525" t="s">
        <v>35</v>
      </c>
      <c r="I21" s="351" t="s">
        <v>31</v>
      </c>
      <c r="K21" s="555">
        <v>2014</v>
      </c>
      <c r="L21" s="551">
        <v>173731</v>
      </c>
      <c r="M21" s="552">
        <v>167469</v>
      </c>
      <c r="N21" s="552">
        <v>6262</v>
      </c>
      <c r="O21" s="553">
        <f t="shared" si="0"/>
        <v>415023</v>
      </c>
      <c r="P21" s="554">
        <f t="shared" si="1"/>
        <v>1.9001482994667196E-2</v>
      </c>
    </row>
    <row r="22" spans="2:16">
      <c r="B22" s="522">
        <v>1973</v>
      </c>
      <c r="C22" s="523">
        <v>407319</v>
      </c>
      <c r="D22" s="524"/>
      <c r="E22" s="524">
        <v>407319</v>
      </c>
      <c r="F22" s="525" t="s">
        <v>35</v>
      </c>
      <c r="G22" s="525" t="s">
        <v>35</v>
      </c>
      <c r="H22" s="525" t="s">
        <v>35</v>
      </c>
      <c r="I22" s="351" t="s">
        <v>31</v>
      </c>
      <c r="K22" s="555">
        <v>2015</v>
      </c>
      <c r="L22" s="551">
        <v>188947</v>
      </c>
      <c r="M22" s="552">
        <v>181930</v>
      </c>
      <c r="N22" s="552">
        <v>7017</v>
      </c>
      <c r="O22" s="553">
        <f t="shared" si="0"/>
        <v>425263</v>
      </c>
      <c r="P22" s="554">
        <f t="shared" si="1"/>
        <v>2.467333135753913E-2</v>
      </c>
    </row>
    <row r="23" spans="2:16">
      <c r="B23" s="522">
        <v>1974</v>
      </c>
      <c r="C23" s="523">
        <v>401170</v>
      </c>
      <c r="D23" s="524"/>
      <c r="E23" s="524">
        <v>401170</v>
      </c>
      <c r="F23" s="525" t="s">
        <v>35</v>
      </c>
      <c r="G23" s="525" t="s">
        <v>35</v>
      </c>
      <c r="H23" s="525" t="s">
        <v>35</v>
      </c>
      <c r="I23" s="351" t="s">
        <v>31</v>
      </c>
      <c r="K23" s="555">
        <v>2016</v>
      </c>
      <c r="L23" s="551">
        <v>191537</v>
      </c>
      <c r="M23" s="552">
        <v>184425</v>
      </c>
      <c r="N23" s="552">
        <v>7112</v>
      </c>
      <c r="O23" s="553">
        <f t="shared" si="0"/>
        <v>424262</v>
      </c>
      <c r="P23" s="554">
        <f t="shared" si="1"/>
        <v>-2.3538375076129769E-3</v>
      </c>
    </row>
    <row r="24" spans="2:16">
      <c r="B24" s="522">
        <v>1975</v>
      </c>
      <c r="C24" s="523">
        <v>393914</v>
      </c>
      <c r="D24" s="524"/>
      <c r="E24" s="524">
        <v>393914</v>
      </c>
      <c r="F24" s="525" t="s">
        <v>35</v>
      </c>
      <c r="G24" s="525" t="s">
        <v>35</v>
      </c>
      <c r="H24" s="525" t="s">
        <v>35</v>
      </c>
      <c r="I24" s="351" t="s">
        <v>31</v>
      </c>
      <c r="K24" s="555">
        <v>2017</v>
      </c>
      <c r="L24" s="551">
        <v>195633</v>
      </c>
      <c r="M24" s="552">
        <v>188233</v>
      </c>
      <c r="N24" s="552">
        <v>7400</v>
      </c>
      <c r="O24" s="553">
        <f t="shared" si="0"/>
        <v>429548</v>
      </c>
      <c r="P24" s="554">
        <f t="shared" si="1"/>
        <v>1.245928223597681E-2</v>
      </c>
    </row>
    <row r="25" spans="2:16">
      <c r="B25" s="522">
        <v>1976</v>
      </c>
      <c r="C25" s="523">
        <v>380098</v>
      </c>
      <c r="D25" s="524"/>
      <c r="E25" s="524">
        <v>380098</v>
      </c>
      <c r="F25" s="525" t="s">
        <v>35</v>
      </c>
      <c r="G25" s="525" t="s">
        <v>35</v>
      </c>
      <c r="H25" s="525" t="s">
        <v>35</v>
      </c>
      <c r="I25" s="351" t="s">
        <v>31</v>
      </c>
      <c r="K25" s="555">
        <v>2018</v>
      </c>
      <c r="L25" s="551">
        <v>208871</v>
      </c>
      <c r="M25" s="552">
        <v>200282</v>
      </c>
      <c r="N25" s="552">
        <v>8589</v>
      </c>
      <c r="O25" s="553">
        <f t="shared" si="0"/>
        <v>443606</v>
      </c>
      <c r="P25" s="554">
        <f t="shared" si="1"/>
        <v>3.2727425107322183E-2</v>
      </c>
    </row>
    <row r="26" spans="2:16">
      <c r="B26" s="522">
        <v>1977</v>
      </c>
      <c r="C26" s="523">
        <v>374034</v>
      </c>
      <c r="D26" s="524"/>
      <c r="E26" s="524">
        <v>374034</v>
      </c>
      <c r="F26" s="525" t="s">
        <v>35</v>
      </c>
      <c r="G26" s="525" t="s">
        <v>35</v>
      </c>
      <c r="H26" s="525" t="s">
        <v>35</v>
      </c>
      <c r="I26" s="351" t="s">
        <v>31</v>
      </c>
      <c r="K26" s="555">
        <v>2019</v>
      </c>
      <c r="L26" s="551">
        <v>196370</v>
      </c>
      <c r="M26" s="552">
        <v>188014</v>
      </c>
      <c r="N26" s="552">
        <v>8356</v>
      </c>
      <c r="O26" s="553">
        <f t="shared" si="0"/>
        <v>421110</v>
      </c>
      <c r="P26" s="554">
        <f t="shared" si="1"/>
        <v>-5.0711667560853546E-2</v>
      </c>
    </row>
    <row r="27" spans="2:16">
      <c r="B27" s="522">
        <v>1978</v>
      </c>
      <c r="C27" s="523">
        <v>360616</v>
      </c>
      <c r="D27" s="524"/>
      <c r="E27" s="524">
        <v>360616</v>
      </c>
      <c r="F27" s="525" t="s">
        <v>35</v>
      </c>
      <c r="G27" s="525" t="s">
        <v>35</v>
      </c>
      <c r="H27" s="525" t="s">
        <v>35</v>
      </c>
      <c r="I27" s="351" t="s">
        <v>31</v>
      </c>
      <c r="K27" s="555">
        <v>2020</v>
      </c>
      <c r="L27" s="551">
        <v>173894</v>
      </c>
      <c r="M27" s="552">
        <v>165911</v>
      </c>
      <c r="N27" s="552">
        <v>7983</v>
      </c>
      <c r="O27" s="553">
        <f t="shared" si="0"/>
        <v>328475</v>
      </c>
      <c r="P27" s="554">
        <f t="shared" si="1"/>
        <v>-0.2199781529766569</v>
      </c>
    </row>
    <row r="28" spans="2:16">
      <c r="B28" s="522">
        <v>1979</v>
      </c>
      <c r="C28" s="523">
        <v>346452</v>
      </c>
      <c r="D28" s="524"/>
      <c r="E28" s="524">
        <v>346452</v>
      </c>
      <c r="F28" s="525" t="s">
        <v>35</v>
      </c>
      <c r="G28" s="525" t="s">
        <v>35</v>
      </c>
      <c r="H28" s="525" t="s">
        <v>35</v>
      </c>
      <c r="I28" s="351" t="s">
        <v>31</v>
      </c>
      <c r="K28" s="555">
        <v>2021</v>
      </c>
      <c r="L28" s="551">
        <v>209461</v>
      </c>
      <c r="M28" s="552">
        <v>199651</v>
      </c>
      <c r="N28" s="552">
        <v>9810</v>
      </c>
      <c r="O28" s="553">
        <f t="shared" si="0"/>
        <v>428280</v>
      </c>
      <c r="P28" s="554">
        <f t="shared" si="1"/>
        <v>0.30384351929370568</v>
      </c>
    </row>
    <row r="29" spans="2:16">
      <c r="B29" s="522">
        <v>1980</v>
      </c>
      <c r="C29" s="523">
        <v>340303</v>
      </c>
      <c r="D29" s="524"/>
      <c r="E29" s="524">
        <v>340303</v>
      </c>
      <c r="F29" s="525" t="s">
        <v>35</v>
      </c>
      <c r="G29" s="525" t="s">
        <v>35</v>
      </c>
      <c r="H29" s="525" t="s">
        <v>35</v>
      </c>
      <c r="I29" s="351" t="s">
        <v>31</v>
      </c>
      <c r="K29" s="555">
        <v>2022</v>
      </c>
      <c r="L29" s="551">
        <v>209827</v>
      </c>
      <c r="M29" s="552">
        <v>199477</v>
      </c>
      <c r="N29" s="552">
        <v>10350</v>
      </c>
      <c r="O29" s="553">
        <f t="shared" si="0"/>
        <v>451537</v>
      </c>
      <c r="P29" s="554">
        <f t="shared" si="1"/>
        <v>5.4303259549827176E-2</v>
      </c>
    </row>
    <row r="30" spans="2:16">
      <c r="B30" s="522">
        <v>1981</v>
      </c>
      <c r="C30" s="523">
        <v>320779</v>
      </c>
      <c r="D30" s="524"/>
      <c r="E30" s="524">
        <v>320779</v>
      </c>
      <c r="F30" s="525" t="s">
        <v>35</v>
      </c>
      <c r="G30" s="525" t="s">
        <v>35</v>
      </c>
      <c r="H30" s="525" t="s">
        <v>35</v>
      </c>
      <c r="I30" s="351" t="s">
        <v>31</v>
      </c>
      <c r="K30" s="555">
        <v>2023</v>
      </c>
      <c r="L30" s="551">
        <v>204061</v>
      </c>
      <c r="M30" s="552">
        <v>193434</v>
      </c>
      <c r="N30" s="552">
        <v>10627</v>
      </c>
      <c r="O30" s="553">
        <f t="shared" si="0"/>
        <v>446061</v>
      </c>
      <c r="P30" s="554">
        <f t="shared" si="1"/>
        <v>-1.2127466852107305E-2</v>
      </c>
    </row>
    <row r="31" spans="2:16" ht="15" thickBot="1">
      <c r="B31" s="522">
        <v>1982</v>
      </c>
      <c r="C31" s="523">
        <v>318424</v>
      </c>
      <c r="D31" s="524"/>
      <c r="E31" s="524">
        <v>318424</v>
      </c>
      <c r="F31" s="525" t="s">
        <v>35</v>
      </c>
      <c r="G31" s="525" t="s">
        <v>35</v>
      </c>
      <c r="H31" s="525" t="s">
        <v>35</v>
      </c>
      <c r="I31" s="526">
        <v>5.7</v>
      </c>
      <c r="K31" s="557">
        <v>2024</v>
      </c>
      <c r="L31" s="558" t="s">
        <v>31</v>
      </c>
      <c r="M31" s="559" t="s">
        <v>31</v>
      </c>
      <c r="N31" s="559" t="s">
        <v>31</v>
      </c>
      <c r="O31" s="560"/>
      <c r="P31" s="561"/>
    </row>
    <row r="32" spans="2:16">
      <c r="B32" s="522">
        <v>1983</v>
      </c>
      <c r="C32" s="523">
        <v>306757</v>
      </c>
      <c r="D32" s="524"/>
      <c r="E32" s="524">
        <v>306757</v>
      </c>
      <c r="F32" s="525" t="s">
        <v>35</v>
      </c>
      <c r="G32" s="525" t="s">
        <v>35</v>
      </c>
      <c r="H32" s="525" t="s">
        <v>35</v>
      </c>
      <c r="I32" s="526">
        <v>5.5</v>
      </c>
    </row>
    <row r="33" spans="2:22">
      <c r="B33" s="522">
        <v>1984</v>
      </c>
      <c r="C33" s="523">
        <v>287845</v>
      </c>
      <c r="D33" s="524"/>
      <c r="E33" s="524">
        <v>287845</v>
      </c>
      <c r="F33" s="525" t="s">
        <v>35</v>
      </c>
      <c r="G33" s="525" t="s">
        <v>35</v>
      </c>
      <c r="H33" s="525" t="s">
        <v>35</v>
      </c>
      <c r="I33" s="526">
        <v>5.0999999999999996</v>
      </c>
      <c r="K33" s="510" t="s">
        <v>29</v>
      </c>
    </row>
    <row r="34" spans="2:22">
      <c r="B34" s="522">
        <v>1985</v>
      </c>
      <c r="C34" s="523">
        <v>275692</v>
      </c>
      <c r="D34" s="524"/>
      <c r="E34" s="524">
        <v>275692</v>
      </c>
      <c r="F34" s="525" t="s">
        <v>35</v>
      </c>
      <c r="G34" s="525" t="s">
        <v>35</v>
      </c>
      <c r="H34" s="525" t="s">
        <v>35</v>
      </c>
      <c r="I34" s="526">
        <v>4.9000000000000004</v>
      </c>
      <c r="K34" s="510" t="s">
        <v>27</v>
      </c>
    </row>
    <row r="35" spans="2:22">
      <c r="B35" s="522">
        <v>1986</v>
      </c>
      <c r="C35" s="523">
        <v>272062</v>
      </c>
      <c r="D35" s="524"/>
      <c r="E35" s="524">
        <v>272062</v>
      </c>
      <c r="F35" s="525" t="s">
        <v>35</v>
      </c>
      <c r="G35" s="525" t="s">
        <v>35</v>
      </c>
      <c r="H35" s="525" t="s">
        <v>35</v>
      </c>
      <c r="I35" s="526">
        <v>4.8</v>
      </c>
      <c r="K35" s="510" t="s">
        <v>26</v>
      </c>
    </row>
    <row r="36" spans="2:22">
      <c r="B36" s="522">
        <v>1987</v>
      </c>
      <c r="C36" s="523">
        <v>271783</v>
      </c>
      <c r="D36" s="524"/>
      <c r="E36" s="524">
        <v>271783</v>
      </c>
      <c r="F36" s="525" t="s">
        <v>35</v>
      </c>
      <c r="G36" s="525" t="s">
        <v>35</v>
      </c>
      <c r="H36" s="525" t="s">
        <v>35</v>
      </c>
      <c r="I36" s="526">
        <v>4.8</v>
      </c>
      <c r="K36" s="510" t="s">
        <v>24</v>
      </c>
    </row>
    <row r="37" spans="2:22">
      <c r="B37" s="522">
        <v>1988</v>
      </c>
      <c r="C37" s="523">
        <v>278062</v>
      </c>
      <c r="D37" s="524"/>
      <c r="E37" s="524">
        <v>278062</v>
      </c>
      <c r="F37" s="525" t="s">
        <v>35</v>
      </c>
      <c r="G37" s="525" t="s">
        <v>35</v>
      </c>
      <c r="H37" s="525" t="s">
        <v>35</v>
      </c>
      <c r="I37" s="526">
        <v>4.8</v>
      </c>
      <c r="K37" s="511" t="s">
        <v>22</v>
      </c>
    </row>
    <row r="38" spans="2:22">
      <c r="B38" s="522">
        <v>1989</v>
      </c>
      <c r="C38" s="523">
        <v>287104</v>
      </c>
      <c r="D38" s="524"/>
      <c r="E38" s="524">
        <v>287104</v>
      </c>
      <c r="F38" s="525" t="s">
        <v>35</v>
      </c>
      <c r="G38" s="525" t="s">
        <v>35</v>
      </c>
      <c r="H38" s="525" t="s">
        <v>35</v>
      </c>
      <c r="I38" s="526">
        <v>5</v>
      </c>
      <c r="K38" s="512" t="s">
        <v>21</v>
      </c>
    </row>
    <row r="39" spans="2:22">
      <c r="B39" s="522">
        <v>1990</v>
      </c>
      <c r="C39" s="523">
        <v>294690</v>
      </c>
      <c r="D39" s="524"/>
      <c r="E39" s="524">
        <v>294690</v>
      </c>
      <c r="F39" s="525" t="s">
        <v>35</v>
      </c>
      <c r="G39" s="525" t="s">
        <v>35</v>
      </c>
      <c r="H39" s="525" t="s">
        <v>35</v>
      </c>
      <c r="I39" s="526">
        <v>5.0999999999999996</v>
      </c>
    </row>
    <row r="40" spans="2:22">
      <c r="B40" s="522">
        <v>1991</v>
      </c>
      <c r="C40" s="523">
        <v>287897</v>
      </c>
      <c r="D40" s="524"/>
      <c r="E40" s="524">
        <v>287897</v>
      </c>
      <c r="F40" s="525" t="s">
        <v>35</v>
      </c>
      <c r="G40" s="525" t="s">
        <v>35</v>
      </c>
      <c r="H40" s="525" t="s">
        <v>35</v>
      </c>
      <c r="I40" s="526">
        <v>4.9000000000000004</v>
      </c>
    </row>
    <row r="41" spans="2:22">
      <c r="B41" s="522">
        <v>1992</v>
      </c>
      <c r="C41" s="523">
        <v>279338</v>
      </c>
      <c r="D41" s="524"/>
      <c r="E41" s="524">
        <v>279338</v>
      </c>
      <c r="F41" s="525" t="s">
        <v>35</v>
      </c>
      <c r="G41" s="525" t="s">
        <v>35</v>
      </c>
      <c r="H41" s="525" t="s">
        <v>35</v>
      </c>
      <c r="I41" s="526">
        <v>4.8</v>
      </c>
    </row>
    <row r="42" spans="2:22">
      <c r="B42" s="522">
        <v>1993</v>
      </c>
      <c r="C42" s="523">
        <v>262696</v>
      </c>
      <c r="D42" s="524"/>
      <c r="E42" s="524">
        <v>262696</v>
      </c>
      <c r="F42" s="525" t="s">
        <v>35</v>
      </c>
      <c r="G42" s="525" t="s">
        <v>35</v>
      </c>
      <c r="H42" s="525" t="s">
        <v>35</v>
      </c>
      <c r="I42" s="526">
        <v>4.5</v>
      </c>
    </row>
    <row r="43" spans="2:22">
      <c r="B43" s="522">
        <v>1994</v>
      </c>
      <c r="C43" s="523">
        <v>260866</v>
      </c>
      <c r="D43" s="524"/>
      <c r="E43" s="524">
        <v>260866</v>
      </c>
      <c r="F43" s="525" t="s">
        <v>35</v>
      </c>
      <c r="G43" s="525" t="s">
        <v>35</v>
      </c>
      <c r="H43" s="525" t="s">
        <v>35</v>
      </c>
      <c r="I43" s="526">
        <v>4.4000000000000004</v>
      </c>
      <c r="L43" s="946"/>
      <c r="M43" s="946"/>
      <c r="N43" s="946"/>
      <c r="O43" s="946"/>
      <c r="P43" s="946"/>
      <c r="Q43" s="946"/>
      <c r="R43" s="946"/>
      <c r="S43" s="946"/>
      <c r="T43" s="946"/>
      <c r="U43" s="946"/>
      <c r="V43" s="946"/>
    </row>
    <row r="44" spans="2:22">
      <c r="B44" s="522">
        <v>1995</v>
      </c>
      <c r="C44" s="523">
        <v>261813</v>
      </c>
      <c r="D44" s="524"/>
      <c r="E44" s="524">
        <v>261813</v>
      </c>
      <c r="F44" s="525" t="s">
        <v>35</v>
      </c>
      <c r="G44" s="525" t="s">
        <v>35</v>
      </c>
      <c r="H44" s="525" t="s">
        <v>35</v>
      </c>
      <c r="I44" s="526">
        <v>4.4000000000000004</v>
      </c>
    </row>
    <row r="45" spans="2:22">
      <c r="B45" s="522">
        <v>1996</v>
      </c>
      <c r="C45" s="523">
        <v>287144</v>
      </c>
      <c r="D45" s="524"/>
      <c r="E45" s="524">
        <v>287144</v>
      </c>
      <c r="F45" s="525" t="s">
        <v>35</v>
      </c>
      <c r="G45" s="525" t="s">
        <v>35</v>
      </c>
      <c r="H45" s="525" t="s">
        <v>35</v>
      </c>
      <c r="I45" s="526">
        <v>4.8</v>
      </c>
    </row>
    <row r="46" spans="2:22">
      <c r="B46" s="522">
        <v>1997</v>
      </c>
      <c r="C46" s="523">
        <v>291163</v>
      </c>
      <c r="D46" s="524"/>
      <c r="E46" s="524">
        <v>291163</v>
      </c>
      <c r="F46" s="525" t="s">
        <v>35</v>
      </c>
      <c r="G46" s="525" t="s">
        <v>35</v>
      </c>
      <c r="H46" s="525" t="s">
        <v>35</v>
      </c>
      <c r="I46" s="526">
        <v>4.9000000000000004</v>
      </c>
    </row>
    <row r="47" spans="2:22">
      <c r="B47" s="522">
        <v>1998</v>
      </c>
      <c r="C47" s="523">
        <v>278525</v>
      </c>
      <c r="D47" s="524"/>
      <c r="E47" s="524">
        <v>278525</v>
      </c>
      <c r="F47" s="525" t="s">
        <v>35</v>
      </c>
      <c r="G47" s="525" t="s">
        <v>35</v>
      </c>
      <c r="H47" s="525" t="s">
        <v>35</v>
      </c>
      <c r="I47" s="526">
        <v>4.5999999999999996</v>
      </c>
    </row>
    <row r="48" spans="2:22">
      <c r="B48" s="522">
        <v>1999</v>
      </c>
      <c r="C48" s="523">
        <v>293544</v>
      </c>
      <c r="D48" s="527">
        <v>6151</v>
      </c>
      <c r="E48" s="524">
        <v>293544</v>
      </c>
      <c r="F48" s="525" t="s">
        <v>35</v>
      </c>
      <c r="G48" s="525" t="s">
        <v>35</v>
      </c>
      <c r="H48" s="525" t="s">
        <v>35</v>
      </c>
      <c r="I48" s="526">
        <v>4.9000000000000004</v>
      </c>
    </row>
    <row r="49" spans="2:11">
      <c r="B49" s="522">
        <v>2000</v>
      </c>
      <c r="C49" s="523">
        <v>305234</v>
      </c>
      <c r="D49" s="527">
        <v>22271</v>
      </c>
      <c r="E49" s="524">
        <v>305234</v>
      </c>
      <c r="F49" s="525" t="s">
        <v>35</v>
      </c>
      <c r="G49" s="525" t="s">
        <v>35</v>
      </c>
      <c r="H49" s="525" t="s">
        <v>35</v>
      </c>
      <c r="I49" s="526">
        <v>5</v>
      </c>
    </row>
    <row r="50" spans="2:11">
      <c r="B50" s="522">
        <v>2001</v>
      </c>
      <c r="C50" s="523">
        <v>295720</v>
      </c>
      <c r="D50" s="527">
        <v>19629</v>
      </c>
      <c r="E50" s="524">
        <v>295720</v>
      </c>
      <c r="F50" s="525" t="s">
        <v>35</v>
      </c>
      <c r="G50" s="525" t="s">
        <v>35</v>
      </c>
      <c r="H50" s="525" t="s">
        <v>35</v>
      </c>
      <c r="I50" s="526">
        <v>4.8</v>
      </c>
    </row>
    <row r="51" spans="2:11">
      <c r="B51" s="522">
        <v>2002</v>
      </c>
      <c r="C51" s="523">
        <v>286169</v>
      </c>
      <c r="D51" s="527">
        <v>25305</v>
      </c>
      <c r="E51" s="524">
        <v>286169</v>
      </c>
      <c r="F51" s="525" t="s">
        <v>35</v>
      </c>
      <c r="G51" s="525" t="s">
        <v>35</v>
      </c>
      <c r="H51" s="525" t="s">
        <v>35</v>
      </c>
      <c r="I51" s="526">
        <v>4.5999999999999996</v>
      </c>
    </row>
    <row r="52" spans="2:11">
      <c r="B52" s="522">
        <v>2003</v>
      </c>
      <c r="C52" s="523">
        <v>282756</v>
      </c>
      <c r="D52" s="527">
        <v>31570</v>
      </c>
      <c r="E52" s="524">
        <v>282756</v>
      </c>
      <c r="F52" s="525" t="s">
        <v>35</v>
      </c>
      <c r="G52" s="525" t="s">
        <v>35</v>
      </c>
      <c r="H52" s="525" t="s">
        <v>35</v>
      </c>
      <c r="I52" s="526">
        <v>4.5999999999999996</v>
      </c>
    </row>
    <row r="53" spans="2:11">
      <c r="B53" s="522">
        <v>2004</v>
      </c>
      <c r="C53" s="523">
        <v>278439</v>
      </c>
      <c r="D53" s="527">
        <v>40080</v>
      </c>
      <c r="E53" s="524">
        <v>278439</v>
      </c>
      <c r="F53" s="525" t="s">
        <v>35</v>
      </c>
      <c r="G53" s="525" t="s">
        <v>35</v>
      </c>
      <c r="H53" s="525" t="s">
        <v>35</v>
      </c>
      <c r="I53" s="526">
        <v>4.5</v>
      </c>
    </row>
    <row r="54" spans="2:11">
      <c r="B54" s="522">
        <v>2005</v>
      </c>
      <c r="C54" s="523">
        <v>283036</v>
      </c>
      <c r="D54" s="527">
        <v>60462</v>
      </c>
      <c r="E54" s="524">
        <v>283036</v>
      </c>
      <c r="F54" s="525" t="s">
        <v>35</v>
      </c>
      <c r="G54" s="525" t="s">
        <v>35</v>
      </c>
      <c r="H54" s="525" t="s">
        <v>35</v>
      </c>
      <c r="I54" s="526">
        <v>4.5</v>
      </c>
    </row>
    <row r="55" spans="2:11">
      <c r="B55" s="522">
        <v>2006</v>
      </c>
      <c r="C55" s="523">
        <v>273914</v>
      </c>
      <c r="D55" s="527">
        <v>77347</v>
      </c>
      <c r="E55" s="524">
        <v>273914</v>
      </c>
      <c r="F55" s="525" t="s">
        <v>35</v>
      </c>
      <c r="G55" s="525" t="s">
        <v>35</v>
      </c>
      <c r="H55" s="525" t="s">
        <v>35</v>
      </c>
      <c r="I55" s="526">
        <v>4.3</v>
      </c>
    </row>
    <row r="56" spans="2:11">
      <c r="B56" s="522">
        <v>2007</v>
      </c>
      <c r="C56" s="523">
        <v>273669</v>
      </c>
      <c r="D56" s="527">
        <v>101978</v>
      </c>
      <c r="E56" s="524">
        <v>273669</v>
      </c>
      <c r="F56" s="525" t="s">
        <v>35</v>
      </c>
      <c r="G56" s="525" t="s">
        <v>35</v>
      </c>
      <c r="H56" s="525" t="s">
        <v>35</v>
      </c>
      <c r="I56" s="526">
        <v>4.3</v>
      </c>
    </row>
    <row r="57" spans="2:11">
      <c r="B57" s="522">
        <v>2008</v>
      </c>
      <c r="C57" s="523">
        <v>265404</v>
      </c>
      <c r="D57" s="527">
        <v>145960</v>
      </c>
      <c r="E57" s="524">
        <v>265404</v>
      </c>
      <c r="F57" s="525" t="s">
        <v>35</v>
      </c>
      <c r="G57" s="525" t="s">
        <v>35</v>
      </c>
      <c r="H57" s="525" t="s">
        <v>35</v>
      </c>
      <c r="I57" s="526">
        <v>4.0999999999999996</v>
      </c>
    </row>
    <row r="58" spans="2:11">
      <c r="B58" s="522">
        <v>2009</v>
      </c>
      <c r="C58" s="523">
        <v>251478</v>
      </c>
      <c r="D58" s="527">
        <v>174629</v>
      </c>
      <c r="E58" s="524">
        <v>251478</v>
      </c>
      <c r="F58" s="525" t="s">
        <v>35</v>
      </c>
      <c r="G58" s="525" t="s">
        <v>35</v>
      </c>
      <c r="H58" s="525" t="s">
        <v>35</v>
      </c>
      <c r="I58" s="526">
        <v>3.9</v>
      </c>
    </row>
    <row r="59" spans="2:11">
      <c r="B59" s="522">
        <v>2010</v>
      </c>
      <c r="C59" s="523">
        <v>251654</v>
      </c>
      <c r="D59" s="527">
        <v>205550</v>
      </c>
      <c r="E59" s="524">
        <v>251654</v>
      </c>
      <c r="F59" s="525" t="s">
        <v>35</v>
      </c>
      <c r="G59" s="525" t="s">
        <v>35</v>
      </c>
      <c r="H59" s="525" t="s">
        <v>35</v>
      </c>
      <c r="I59" s="526">
        <v>3.9</v>
      </c>
    </row>
    <row r="60" spans="2:11">
      <c r="B60" s="522">
        <v>2011</v>
      </c>
      <c r="C60" s="523">
        <v>236826</v>
      </c>
      <c r="D60" s="527">
        <v>152213</v>
      </c>
      <c r="E60" s="524">
        <v>236826</v>
      </c>
      <c r="F60" s="525" t="s">
        <v>35</v>
      </c>
      <c r="G60" s="525" t="s">
        <v>35</v>
      </c>
      <c r="H60" s="525" t="s">
        <v>35</v>
      </c>
      <c r="I60" s="526">
        <v>3.6</v>
      </c>
    </row>
    <row r="61" spans="2:11">
      <c r="B61" s="522">
        <v>2012</v>
      </c>
      <c r="C61" s="523">
        <v>245930</v>
      </c>
      <c r="D61" s="527">
        <v>160690</v>
      </c>
      <c r="E61" s="524">
        <v>245930</v>
      </c>
      <c r="F61" s="525" t="s">
        <v>35</v>
      </c>
      <c r="G61" s="525" t="s">
        <v>35</v>
      </c>
      <c r="H61" s="525" t="s">
        <v>35</v>
      </c>
      <c r="I61" s="526">
        <v>3.8</v>
      </c>
    </row>
    <row r="62" spans="2:11">
      <c r="B62" s="522">
        <v>2013</v>
      </c>
      <c r="C62" s="523">
        <v>238592</v>
      </c>
      <c r="D62" s="527">
        <v>168692</v>
      </c>
      <c r="E62" s="524">
        <v>231225</v>
      </c>
      <c r="F62" s="524">
        <v>7367</v>
      </c>
      <c r="G62" s="524">
        <v>3060</v>
      </c>
      <c r="H62" s="524">
        <v>4307</v>
      </c>
      <c r="I62" s="526">
        <v>3.6</v>
      </c>
      <c r="K62" s="111" t="s">
        <v>539</v>
      </c>
    </row>
    <row r="63" spans="2:11">
      <c r="B63" s="522">
        <v>2014</v>
      </c>
      <c r="C63" s="523">
        <v>241292</v>
      </c>
      <c r="D63" s="527">
        <v>173731</v>
      </c>
      <c r="E63" s="524">
        <v>230770</v>
      </c>
      <c r="F63" s="524">
        <v>10522</v>
      </c>
      <c r="G63" s="524">
        <v>4856</v>
      </c>
      <c r="H63" s="524">
        <v>5666</v>
      </c>
      <c r="I63" s="526">
        <v>3.6</v>
      </c>
      <c r="K63" s="111" t="s">
        <v>540</v>
      </c>
    </row>
    <row r="64" spans="2:11">
      <c r="B64" s="522">
        <v>2015</v>
      </c>
      <c r="C64" s="523">
        <v>236316</v>
      </c>
      <c r="D64" s="527">
        <v>188947</v>
      </c>
      <c r="E64" s="524">
        <v>228565</v>
      </c>
      <c r="F64" s="524">
        <v>7751</v>
      </c>
      <c r="G64" s="524">
        <v>3666</v>
      </c>
      <c r="H64" s="524">
        <v>4085</v>
      </c>
      <c r="I64" s="526">
        <v>3.6</v>
      </c>
      <c r="K64" s="111" t="s">
        <v>541</v>
      </c>
    </row>
    <row r="65" spans="2:12">
      <c r="B65" s="522">
        <v>2016</v>
      </c>
      <c r="C65" s="523">
        <v>232725</v>
      </c>
      <c r="D65" s="527">
        <v>191537</v>
      </c>
      <c r="E65" s="524">
        <v>225612</v>
      </c>
      <c r="F65" s="524">
        <v>7113</v>
      </c>
      <c r="G65" s="524">
        <v>3441</v>
      </c>
      <c r="H65" s="524">
        <v>3672</v>
      </c>
      <c r="I65" s="526">
        <v>3.5</v>
      </c>
      <c r="K65" s="111" t="s">
        <v>542</v>
      </c>
    </row>
    <row r="66" spans="2:12">
      <c r="B66" s="522">
        <v>2017</v>
      </c>
      <c r="C66" s="523">
        <v>233915</v>
      </c>
      <c r="D66" s="527">
        <v>195633</v>
      </c>
      <c r="E66" s="524">
        <v>226671</v>
      </c>
      <c r="F66" s="524">
        <v>7244</v>
      </c>
      <c r="G66" s="524">
        <v>3607</v>
      </c>
      <c r="H66" s="524">
        <v>3637</v>
      </c>
      <c r="I66" s="526">
        <v>3.5</v>
      </c>
    </row>
    <row r="67" spans="2:12">
      <c r="B67" s="522">
        <v>2018</v>
      </c>
      <c r="C67" s="523">
        <v>234735</v>
      </c>
      <c r="D67" s="527">
        <v>208871</v>
      </c>
      <c r="E67" s="524">
        <v>228349</v>
      </c>
      <c r="F67" s="524">
        <v>6386</v>
      </c>
      <c r="G67" s="524">
        <v>3118</v>
      </c>
      <c r="H67" s="524">
        <v>3268</v>
      </c>
      <c r="I67" s="526">
        <v>3.5</v>
      </c>
    </row>
    <row r="68" spans="2:12">
      <c r="B68" s="522">
        <v>2019</v>
      </c>
      <c r="C68" s="523">
        <v>224740</v>
      </c>
      <c r="D68" s="527">
        <v>196370</v>
      </c>
      <c r="E68" s="524">
        <v>218468</v>
      </c>
      <c r="F68" s="524">
        <v>6272</v>
      </c>
      <c r="G68" s="524">
        <v>3211</v>
      </c>
      <c r="H68" s="524">
        <v>3061</v>
      </c>
      <c r="I68" s="526">
        <v>3.3</v>
      </c>
    </row>
    <row r="69" spans="2:12">
      <c r="B69" s="522">
        <v>2020</v>
      </c>
      <c r="C69" s="523">
        <v>154581</v>
      </c>
      <c r="D69" s="527">
        <v>173894</v>
      </c>
      <c r="E69" s="524">
        <v>149983</v>
      </c>
      <c r="F69" s="524">
        <v>4598</v>
      </c>
      <c r="G69" s="524">
        <v>2357</v>
      </c>
      <c r="H69" s="524">
        <v>2241</v>
      </c>
      <c r="I69" s="526">
        <v>2.2999999999999998</v>
      </c>
    </row>
    <row r="70" spans="2:12">
      <c r="B70" s="522">
        <v>2021</v>
      </c>
      <c r="C70" s="523">
        <v>218819</v>
      </c>
      <c r="D70" s="527">
        <v>209461</v>
      </c>
      <c r="E70" s="524">
        <v>212413</v>
      </c>
      <c r="F70" s="524">
        <v>6406</v>
      </c>
      <c r="G70" s="524">
        <v>3550</v>
      </c>
      <c r="H70" s="524">
        <v>2856</v>
      </c>
      <c r="I70" s="526">
        <v>3.2</v>
      </c>
    </row>
    <row r="71" spans="2:12">
      <c r="B71" s="522" t="s">
        <v>34</v>
      </c>
      <c r="C71" s="523">
        <v>241710</v>
      </c>
      <c r="D71" s="527">
        <v>209827</v>
      </c>
      <c r="E71" s="524">
        <v>234841</v>
      </c>
      <c r="F71" s="524">
        <v>6869</v>
      </c>
      <c r="G71" s="524">
        <v>3567</v>
      </c>
      <c r="H71" s="524">
        <v>3302</v>
      </c>
      <c r="I71" s="526">
        <v>3.5</v>
      </c>
    </row>
    <row r="72" spans="2:12">
      <c r="B72" s="522" t="s">
        <v>33</v>
      </c>
      <c r="C72" s="523">
        <v>242000</v>
      </c>
      <c r="D72" s="527">
        <v>204061</v>
      </c>
      <c r="E72" s="524">
        <v>235000</v>
      </c>
      <c r="F72" s="524">
        <v>7000</v>
      </c>
      <c r="G72" s="525" t="s">
        <v>31</v>
      </c>
      <c r="H72" s="525" t="s">
        <v>31</v>
      </c>
      <c r="I72" s="526">
        <v>3.5</v>
      </c>
    </row>
    <row r="73" spans="2:12" ht="15" thickBot="1">
      <c r="B73" s="528" t="s">
        <v>32</v>
      </c>
      <c r="C73" s="529">
        <v>247000</v>
      </c>
      <c r="D73" s="530"/>
      <c r="E73" s="530">
        <v>240000</v>
      </c>
      <c r="F73" s="530">
        <v>7000</v>
      </c>
      <c r="G73" s="531" t="s">
        <v>31</v>
      </c>
      <c r="H73" s="531" t="s">
        <v>31</v>
      </c>
      <c r="I73" s="532">
        <v>3.6</v>
      </c>
    </row>
    <row r="74" spans="2:12">
      <c r="B74"/>
      <c r="C74"/>
      <c r="D74"/>
      <c r="E74"/>
      <c r="F74"/>
      <c r="G74"/>
      <c r="H74"/>
      <c r="I74" s="515"/>
      <c r="J74" s="515"/>
      <c r="K74" s="515"/>
      <c r="L74" s="515"/>
    </row>
    <row r="75" spans="2:12">
      <c r="B75" s="510" t="s">
        <v>30</v>
      </c>
      <c r="C75" s="510"/>
      <c r="D75" s="510"/>
      <c r="E75" s="510"/>
      <c r="F75" s="510"/>
      <c r="G75" s="510"/>
      <c r="H75" s="510"/>
      <c r="K75" s="11"/>
      <c r="L75" s="11"/>
    </row>
    <row r="76" spans="2:12">
      <c r="B76" s="510" t="s">
        <v>28</v>
      </c>
      <c r="C76" s="510"/>
      <c r="D76" s="510"/>
      <c r="E76" s="510"/>
      <c r="F76" s="510"/>
      <c r="G76" s="510"/>
      <c r="H76" s="510"/>
      <c r="K76" s="220"/>
      <c r="L76" s="220"/>
    </row>
    <row r="77" spans="2:12">
      <c r="B77" s="510" t="s">
        <v>24</v>
      </c>
      <c r="C77" s="510"/>
      <c r="D77" s="510"/>
      <c r="E77" s="510"/>
      <c r="F77" s="510"/>
      <c r="G77" s="510"/>
      <c r="H77" s="510"/>
      <c r="K77" s="220"/>
      <c r="L77" s="220"/>
    </row>
    <row r="78" spans="2:12" ht="14.1" customHeight="1">
      <c r="B78" s="510" t="s">
        <v>25</v>
      </c>
      <c r="C78" s="510"/>
      <c r="D78" s="510"/>
      <c r="E78" s="510"/>
      <c r="F78" s="510"/>
      <c r="G78" s="510"/>
      <c r="H78" s="510"/>
      <c r="K78" s="220"/>
      <c r="L78" s="220"/>
    </row>
    <row r="79" spans="2:12" ht="14.1" customHeight="1">
      <c r="B79" s="511" t="s">
        <v>23</v>
      </c>
      <c r="C79" s="511"/>
      <c r="D79" s="511"/>
      <c r="E79" s="511"/>
      <c r="F79" s="511"/>
      <c r="G79" s="511"/>
      <c r="H79" s="511"/>
      <c r="K79" s="221"/>
      <c r="L79" s="221"/>
    </row>
    <row r="80" spans="2:12">
      <c r="B80"/>
      <c r="C80"/>
      <c r="D80"/>
      <c r="E80"/>
      <c r="F80"/>
      <c r="G80"/>
      <c r="H80"/>
      <c r="K80" s="219"/>
      <c r="L80" s="219"/>
    </row>
  </sheetData>
  <mergeCells count="1">
    <mergeCell ref="L43:V43"/>
  </mergeCells>
  <hyperlinks>
    <hyperlink ref="L2" r:id="rId1" display="https://www.insee.fr/fr/statistiques/8560677?sommaire=8560708" xr:uid="{2853B3F8-C72A-43BF-BBE1-840FFB0E8720}"/>
    <hyperlink ref="A2" location="SOMMAIRE!A1" display="Retour au sommaire" xr:uid="{5E3FDEB5-9DAF-4BD3-B7D7-E49DB3BB8E20}"/>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FBBB-5AC6-46A0-A658-2119E18BC067}">
  <sheetPr>
    <tabColor rgb="FF0079A4"/>
  </sheetPr>
  <dimension ref="A1:AT17"/>
  <sheetViews>
    <sheetView workbookViewId="0">
      <selection activeCell="A7" sqref="A7:XFD7"/>
    </sheetView>
  </sheetViews>
  <sheetFormatPr baseColWidth="10" defaultColWidth="10.625" defaultRowHeight="14.25"/>
  <cols>
    <col min="1" max="1" width="10.625" style="222"/>
    <col min="2" max="2" width="10.625" style="2"/>
    <col min="3" max="3" width="11.125" style="2" bestFit="1" customWidth="1"/>
    <col min="4" max="35" width="10.625" style="2"/>
    <col min="36" max="36" width="6.875" style="2" customWidth="1"/>
    <col min="37" max="16384" width="10.625" style="2"/>
  </cols>
  <sheetData>
    <row r="1" spans="1:46" ht="15.75">
      <c r="A1" s="104" t="s">
        <v>476</v>
      </c>
    </row>
    <row r="2" spans="1:46" ht="18">
      <c r="A2" s="48" t="s">
        <v>135</v>
      </c>
      <c r="I2" s="17"/>
    </row>
    <row r="3" spans="1:46">
      <c r="B3" s="16"/>
      <c r="C3" s="16"/>
      <c r="D3" s="16"/>
      <c r="E3" s="16"/>
      <c r="F3" s="16"/>
      <c r="G3" s="16"/>
      <c r="H3" s="16"/>
      <c r="K3" s="564"/>
      <c r="L3" s="564"/>
      <c r="M3" s="564"/>
      <c r="N3" s="564"/>
      <c r="O3" s="564"/>
      <c r="P3" s="564"/>
      <c r="Q3" s="564"/>
      <c r="R3" s="564"/>
      <c r="S3" s="564"/>
      <c r="T3" s="564"/>
      <c r="U3" s="564"/>
      <c r="V3" s="564"/>
      <c r="W3" s="564"/>
      <c r="X3" s="564"/>
      <c r="Y3" s="16"/>
      <c r="Z3" s="16"/>
      <c r="AA3" s="16"/>
      <c r="AB3" s="16"/>
      <c r="AC3" s="16"/>
      <c r="AD3" s="16"/>
      <c r="AE3" s="16"/>
      <c r="AF3" s="16"/>
      <c r="AG3" s="16"/>
      <c r="AH3" s="16"/>
      <c r="AI3" s="16"/>
      <c r="AJ3" s="16"/>
      <c r="AK3" s="16"/>
      <c r="AL3" s="16"/>
      <c r="AM3" s="16"/>
      <c r="AN3" s="16"/>
      <c r="AO3" s="16"/>
      <c r="AP3" s="16"/>
      <c r="AQ3" s="16"/>
      <c r="AR3" s="16"/>
      <c r="AS3" s="16"/>
      <c r="AT3" s="16"/>
    </row>
    <row r="4" spans="1:46" ht="15" thickBot="1">
      <c r="B4" s="566" t="s">
        <v>546</v>
      </c>
      <c r="C4" s="565"/>
      <c r="D4" s="565"/>
      <c r="E4" s="565"/>
      <c r="F4" s="565"/>
      <c r="G4" s="565"/>
      <c r="H4" s="565"/>
      <c r="I4" s="565"/>
    </row>
    <row r="5" spans="1:46" ht="21" thickBot="1">
      <c r="B5" s="950" t="s">
        <v>60</v>
      </c>
      <c r="C5" s="947" t="s">
        <v>59</v>
      </c>
      <c r="D5" s="948"/>
      <c r="E5" s="948"/>
      <c r="F5" s="948"/>
      <c r="G5" s="948"/>
      <c r="H5" s="948"/>
      <c r="I5" s="949"/>
      <c r="K5" s="562" t="s">
        <v>66</v>
      </c>
      <c r="L5" s="563" t="s">
        <v>65</v>
      </c>
    </row>
    <row r="6" spans="1:46" ht="15" thickBot="1">
      <c r="B6" s="951"/>
      <c r="C6" s="567" t="s">
        <v>58</v>
      </c>
      <c r="D6" s="568" t="s">
        <v>57</v>
      </c>
      <c r="E6" s="568" t="s">
        <v>56</v>
      </c>
      <c r="F6" s="568" t="s">
        <v>55</v>
      </c>
      <c r="G6" s="568" t="s">
        <v>54</v>
      </c>
      <c r="H6" s="568" t="s">
        <v>53</v>
      </c>
      <c r="I6" s="569" t="s">
        <v>52</v>
      </c>
    </row>
    <row r="7" spans="1:46">
      <c r="B7" s="570">
        <v>1970</v>
      </c>
      <c r="C7" s="573">
        <v>1.7000000000000001E-2</v>
      </c>
      <c r="D7" s="574">
        <v>3.6379999999999999</v>
      </c>
      <c r="E7" s="574">
        <v>9.6609999999999996</v>
      </c>
      <c r="F7" s="574">
        <v>15.224</v>
      </c>
      <c r="G7" s="574">
        <v>20.010999999999999</v>
      </c>
      <c r="H7" s="574">
        <v>23.678999999999998</v>
      </c>
      <c r="I7" s="575">
        <v>26.145</v>
      </c>
    </row>
    <row r="8" spans="1:46">
      <c r="B8" s="571">
        <v>1980</v>
      </c>
      <c r="C8" s="576">
        <v>1.4999999999999999E-2</v>
      </c>
      <c r="D8" s="577">
        <v>6.4870000000000001</v>
      </c>
      <c r="E8" s="577">
        <v>14.337</v>
      </c>
      <c r="F8" s="577">
        <v>20.727</v>
      </c>
      <c r="G8" s="577">
        <v>25.975999999999999</v>
      </c>
      <c r="H8" s="577">
        <v>30.233000000000001</v>
      </c>
      <c r="I8" s="578">
        <v>33.066000000000003</v>
      </c>
    </row>
    <row r="9" spans="1:46">
      <c r="B9" s="571">
        <v>1990</v>
      </c>
      <c r="C9" s="576">
        <v>2.1000000000000001E-2</v>
      </c>
      <c r="D9" s="577">
        <v>8.2289999999999992</v>
      </c>
      <c r="E9" s="577">
        <v>17.824999999999999</v>
      </c>
      <c r="F9" s="577">
        <v>25.462</v>
      </c>
      <c r="G9" s="577">
        <v>31.558</v>
      </c>
      <c r="H9" s="577">
        <v>36.198999999999998</v>
      </c>
      <c r="I9" s="578"/>
    </row>
    <row r="10" spans="1:46">
      <c r="B10" s="571">
        <v>2000</v>
      </c>
      <c r="C10" s="576">
        <v>8.9999999999999993E-3</v>
      </c>
      <c r="D10" s="577">
        <v>9.9670000000000005</v>
      </c>
      <c r="E10" s="577">
        <v>20.763000000000002</v>
      </c>
      <c r="F10" s="577">
        <v>28.934999999999999</v>
      </c>
      <c r="G10" s="577"/>
      <c r="H10" s="577"/>
      <c r="I10" s="578"/>
    </row>
    <row r="11" spans="1:46">
      <c r="B11" s="571">
        <v>2010</v>
      </c>
      <c r="C11" s="576">
        <v>4.7E-2</v>
      </c>
      <c r="D11" s="577">
        <v>8.9169999999999998</v>
      </c>
      <c r="E11" s="577"/>
      <c r="F11" s="577"/>
      <c r="G11" s="577"/>
      <c r="H11" s="577"/>
      <c r="I11" s="578"/>
    </row>
    <row r="12" spans="1:46" ht="15" thickBot="1">
      <c r="B12" s="572">
        <v>2016</v>
      </c>
      <c r="C12" s="579">
        <v>4.1000000000000002E-2</v>
      </c>
      <c r="D12" s="580"/>
      <c r="E12" s="580"/>
      <c r="F12" s="580"/>
      <c r="G12" s="580"/>
      <c r="H12" s="580"/>
      <c r="I12" s="581"/>
    </row>
    <row r="14" spans="1:46">
      <c r="B14" s="111" t="s">
        <v>547</v>
      </c>
    </row>
    <row r="15" spans="1:46">
      <c r="B15" s="111" t="s">
        <v>548</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4"/>
      <c r="AK15" s="13"/>
    </row>
    <row r="16" spans="1:46">
      <c r="B16" s="111" t="s">
        <v>549</v>
      </c>
      <c r="AJ16" s="14"/>
      <c r="AK16" s="13"/>
    </row>
    <row r="17" spans="2:37">
      <c r="B17" s="111" t="s">
        <v>550</v>
      </c>
      <c r="AJ17" s="14"/>
      <c r="AK17" s="13"/>
    </row>
  </sheetData>
  <mergeCells count="2">
    <mergeCell ref="C5:I5"/>
    <mergeCell ref="B5:B6"/>
  </mergeCells>
  <hyperlinks>
    <hyperlink ref="L5" r:id="rId1" display="https://www.insee.fr/fr/statistiques/4503158?sommaire=4503178" xr:uid="{8219820C-26D1-4B07-8F24-FD22B87CF98C}"/>
    <hyperlink ref="A2" location="SOMMAIRE!A1" display="Retour au sommaire" xr:uid="{06A16004-302B-418E-8A6A-001C7EDB5906}"/>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F792A-8815-4193-8F9C-5F181923BB6D}">
  <sheetPr>
    <tabColor rgb="FF0079A4"/>
  </sheetPr>
  <dimension ref="A1:AC102"/>
  <sheetViews>
    <sheetView workbookViewId="0">
      <selection activeCell="A2" sqref="A2"/>
    </sheetView>
  </sheetViews>
  <sheetFormatPr baseColWidth="10" defaultColWidth="10.625" defaultRowHeight="14.25"/>
  <cols>
    <col min="1" max="1" width="10.625" style="18"/>
    <col min="2" max="2" width="8.625" style="19" customWidth="1"/>
    <col min="3" max="3" width="7.625" style="19" customWidth="1"/>
    <col min="4" max="5" width="10.625" style="18"/>
    <col min="6" max="6" width="9.125" style="18" customWidth="1"/>
    <col min="7" max="7" width="10.625" style="18"/>
    <col min="8" max="8" width="9" style="18" customWidth="1"/>
    <col min="9" max="9" width="8.125" style="18" customWidth="1"/>
    <col min="10" max="16384" width="10.625" style="18"/>
  </cols>
  <sheetData>
    <row r="1" spans="1:29" ht="15.75" customHeight="1">
      <c r="A1" s="104" t="s">
        <v>477</v>
      </c>
      <c r="D1" s="19"/>
      <c r="E1" s="19"/>
      <c r="F1" s="19"/>
      <c r="G1" s="19"/>
      <c r="H1" s="19"/>
      <c r="I1" s="19"/>
      <c r="K1" s="22" t="s">
        <v>84</v>
      </c>
      <c r="L1" s="23" t="s">
        <v>83</v>
      </c>
      <c r="M1" s="19"/>
      <c r="N1" s="19"/>
    </row>
    <row r="2" spans="1:29">
      <c r="A2" s="48" t="s">
        <v>135</v>
      </c>
      <c r="D2" s="19"/>
      <c r="E2" s="19"/>
      <c r="F2" s="19"/>
      <c r="G2" s="19"/>
      <c r="H2" s="19"/>
      <c r="I2" s="19"/>
      <c r="K2" s="19"/>
      <c r="L2" s="21" t="s">
        <v>82</v>
      </c>
      <c r="M2" s="19"/>
      <c r="N2" s="19"/>
    </row>
    <row r="3" spans="1:29" ht="15.75" customHeight="1">
      <c r="B3" s="20"/>
    </row>
    <row r="4" spans="1:29" ht="15.75" customHeight="1" thickBot="1">
      <c r="B4" s="584" t="s">
        <v>551</v>
      </c>
      <c r="C4" s="583"/>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row>
    <row r="5" spans="1:29" ht="15.75" customHeight="1" thickBot="1">
      <c r="B5" s="955"/>
      <c r="C5" s="956"/>
      <c r="D5" s="957"/>
      <c r="E5" s="958" t="s">
        <v>81</v>
      </c>
      <c r="F5" s="953"/>
      <c r="G5" s="953"/>
      <c r="H5" s="953"/>
      <c r="I5" s="959"/>
      <c r="J5" s="952" t="s">
        <v>80</v>
      </c>
      <c r="K5" s="953"/>
      <c r="L5" s="953"/>
      <c r="M5" s="953"/>
      <c r="N5" s="960"/>
      <c r="O5" s="961" t="s">
        <v>10</v>
      </c>
      <c r="P5" s="953"/>
      <c r="Q5" s="953"/>
      <c r="R5" s="953"/>
      <c r="S5" s="954"/>
      <c r="T5" s="958" t="s">
        <v>81</v>
      </c>
      <c r="U5" s="953"/>
      <c r="V5" s="953"/>
      <c r="W5" s="953"/>
      <c r="X5" s="959"/>
      <c r="Y5" s="952" t="s">
        <v>80</v>
      </c>
      <c r="Z5" s="953"/>
      <c r="AA5" s="953"/>
      <c r="AB5" s="953"/>
      <c r="AC5" s="954"/>
    </row>
    <row r="6" spans="1:29" ht="39" thickBot="1">
      <c r="B6" s="585" t="s">
        <v>79</v>
      </c>
      <c r="C6" s="586" t="s">
        <v>78</v>
      </c>
      <c r="D6" s="587" t="s">
        <v>10</v>
      </c>
      <c r="E6" s="588" t="s">
        <v>74</v>
      </c>
      <c r="F6" s="589" t="s">
        <v>73</v>
      </c>
      <c r="G6" s="589" t="s">
        <v>77</v>
      </c>
      <c r="H6" s="589" t="s">
        <v>76</v>
      </c>
      <c r="I6" s="590" t="s">
        <v>75</v>
      </c>
      <c r="J6" s="591" t="s">
        <v>74</v>
      </c>
      <c r="K6" s="589" t="s">
        <v>73</v>
      </c>
      <c r="L6" s="589" t="s">
        <v>72</v>
      </c>
      <c r="M6" s="589" t="s">
        <v>71</v>
      </c>
      <c r="N6" s="592" t="s">
        <v>70</v>
      </c>
      <c r="O6" s="593" t="s">
        <v>74</v>
      </c>
      <c r="P6" s="589" t="s">
        <v>73</v>
      </c>
      <c r="Q6" s="589" t="s">
        <v>72</v>
      </c>
      <c r="R6" s="589" t="s">
        <v>71</v>
      </c>
      <c r="S6" s="587" t="s">
        <v>70</v>
      </c>
      <c r="T6" s="588" t="s">
        <v>74</v>
      </c>
      <c r="U6" s="589" t="s">
        <v>73</v>
      </c>
      <c r="V6" s="589" t="s">
        <v>77</v>
      </c>
      <c r="W6" s="589" t="s">
        <v>76</v>
      </c>
      <c r="X6" s="590" t="s">
        <v>75</v>
      </c>
      <c r="Y6" s="591" t="s">
        <v>74</v>
      </c>
      <c r="Z6" s="589" t="s">
        <v>73</v>
      </c>
      <c r="AA6" s="589" t="s">
        <v>72</v>
      </c>
      <c r="AB6" s="589" t="s">
        <v>71</v>
      </c>
      <c r="AC6" s="587" t="s">
        <v>70</v>
      </c>
    </row>
    <row r="7" spans="1:29" ht="15.75" customHeight="1">
      <c r="B7" s="594">
        <v>2001</v>
      </c>
      <c r="C7" s="595">
        <v>18</v>
      </c>
      <c r="D7" s="596">
        <v>837959</v>
      </c>
      <c r="E7" s="597">
        <v>432408</v>
      </c>
      <c r="F7" s="598">
        <v>430537</v>
      </c>
      <c r="G7" s="598">
        <v>1679</v>
      </c>
      <c r="H7" s="598">
        <v>69</v>
      </c>
      <c r="I7" s="599">
        <v>123</v>
      </c>
      <c r="J7" s="600">
        <v>405551</v>
      </c>
      <c r="K7" s="598">
        <v>401855</v>
      </c>
      <c r="L7" s="598">
        <v>3338</v>
      </c>
      <c r="M7" s="598">
        <v>21</v>
      </c>
      <c r="N7" s="601">
        <v>337</v>
      </c>
      <c r="O7" s="602">
        <f t="shared" ref="O7:O38" si="0">E7+J7</f>
        <v>837959</v>
      </c>
      <c r="P7" s="598">
        <f t="shared" ref="P7:P38" si="1">F7+K7</f>
        <v>832392</v>
      </c>
      <c r="Q7" s="598">
        <f t="shared" ref="Q7:Q38" si="2">G7+L7</f>
        <v>5017</v>
      </c>
      <c r="R7" s="598">
        <f t="shared" ref="R7:R38" si="3">H7+M7</f>
        <v>90</v>
      </c>
      <c r="S7" s="596">
        <f t="shared" ref="S7:S38" si="4">I7+N7</f>
        <v>460</v>
      </c>
      <c r="T7" s="603">
        <f t="shared" ref="T7:T38" si="5">E7/$E7</f>
        <v>1</v>
      </c>
      <c r="U7" s="604">
        <f t="shared" ref="U7:U38" si="6">F7/$E7</f>
        <v>0.99567306802834366</v>
      </c>
      <c r="V7" s="604">
        <f t="shared" ref="V7:V38" si="7">G7/$E7</f>
        <v>3.8829068842389596E-3</v>
      </c>
      <c r="W7" s="604">
        <f t="shared" ref="W7:W38" si="8">H7/$E7</f>
        <v>1.5957151579064217E-4</v>
      </c>
      <c r="X7" s="605">
        <f t="shared" ref="X7:X38" si="9">I7/$E7</f>
        <v>2.8445357162679689E-4</v>
      </c>
      <c r="Y7" s="606">
        <f t="shared" ref="Y7:Y38" si="10">J7/$J7</f>
        <v>1</v>
      </c>
      <c r="Z7" s="604">
        <f t="shared" ref="Z7:Z38" si="11">K7/$J7</f>
        <v>0.99088647297134025</v>
      </c>
      <c r="AA7" s="604">
        <f t="shared" ref="AA7:AA38" si="12">L7/$J7</f>
        <v>8.2307773868144814E-3</v>
      </c>
      <c r="AB7" s="604">
        <f t="shared" ref="AB7:AB38" si="13">M7/$J7</f>
        <v>5.1781403571930531E-5</v>
      </c>
      <c r="AC7" s="607">
        <f t="shared" ref="AC7:AC38" si="14">N7/$J7</f>
        <v>8.309682382733614E-4</v>
      </c>
    </row>
    <row r="8" spans="1:29" ht="15.75" customHeight="1">
      <c r="B8" s="608">
        <v>2000</v>
      </c>
      <c r="C8" s="609">
        <v>19</v>
      </c>
      <c r="D8" s="610">
        <v>843234</v>
      </c>
      <c r="E8" s="611">
        <v>435363</v>
      </c>
      <c r="F8" s="612">
        <v>433679</v>
      </c>
      <c r="G8" s="612">
        <v>1528</v>
      </c>
      <c r="H8" s="612">
        <v>34</v>
      </c>
      <c r="I8" s="613">
        <v>122</v>
      </c>
      <c r="J8" s="614">
        <v>407871</v>
      </c>
      <c r="K8" s="612">
        <v>402660</v>
      </c>
      <c r="L8" s="612">
        <v>4828</v>
      </c>
      <c r="M8" s="612">
        <v>45</v>
      </c>
      <c r="N8" s="615">
        <v>338</v>
      </c>
      <c r="O8" s="616">
        <f t="shared" si="0"/>
        <v>843234</v>
      </c>
      <c r="P8" s="612">
        <f t="shared" si="1"/>
        <v>836339</v>
      </c>
      <c r="Q8" s="612">
        <f t="shared" si="2"/>
        <v>6356</v>
      </c>
      <c r="R8" s="612">
        <f t="shared" si="3"/>
        <v>79</v>
      </c>
      <c r="S8" s="610">
        <f t="shared" si="4"/>
        <v>460</v>
      </c>
      <c r="T8" s="617">
        <f t="shared" si="5"/>
        <v>1</v>
      </c>
      <c r="U8" s="618">
        <f t="shared" si="6"/>
        <v>0.99613196344200128</v>
      </c>
      <c r="V8" s="618">
        <f t="shared" si="7"/>
        <v>3.509714881604546E-3</v>
      </c>
      <c r="W8" s="618">
        <f t="shared" si="8"/>
        <v>7.8095749983347226E-5</v>
      </c>
      <c r="X8" s="619">
        <f t="shared" si="9"/>
        <v>2.8022592641083416E-4</v>
      </c>
      <c r="Y8" s="620">
        <f t="shared" si="10"/>
        <v>1</v>
      </c>
      <c r="Z8" s="618">
        <f t="shared" si="11"/>
        <v>0.98722390167479424</v>
      </c>
      <c r="AA8" s="618">
        <f t="shared" si="12"/>
        <v>1.1837075938225566E-2</v>
      </c>
      <c r="AB8" s="618">
        <f t="shared" si="13"/>
        <v>1.1032900108122421E-4</v>
      </c>
      <c r="AC8" s="621">
        <f t="shared" si="14"/>
        <v>8.2869338589897296E-4</v>
      </c>
    </row>
    <row r="9" spans="1:29" ht="15.75" customHeight="1">
      <c r="B9" s="608">
        <v>1999</v>
      </c>
      <c r="C9" s="609">
        <v>20</v>
      </c>
      <c r="D9" s="610">
        <v>784438</v>
      </c>
      <c r="E9" s="611">
        <v>402819</v>
      </c>
      <c r="F9" s="612">
        <v>400764</v>
      </c>
      <c r="G9" s="612">
        <v>1901</v>
      </c>
      <c r="H9" s="612">
        <v>62</v>
      </c>
      <c r="I9" s="613">
        <v>92</v>
      </c>
      <c r="J9" s="614">
        <v>381619</v>
      </c>
      <c r="K9" s="612">
        <v>375050</v>
      </c>
      <c r="L9" s="612">
        <v>6189</v>
      </c>
      <c r="M9" s="612">
        <v>108</v>
      </c>
      <c r="N9" s="615">
        <v>272</v>
      </c>
      <c r="O9" s="616">
        <f t="shared" si="0"/>
        <v>784438</v>
      </c>
      <c r="P9" s="612">
        <f t="shared" si="1"/>
        <v>775814</v>
      </c>
      <c r="Q9" s="612">
        <f t="shared" si="2"/>
        <v>8090</v>
      </c>
      <c r="R9" s="612">
        <f t="shared" si="3"/>
        <v>170</v>
      </c>
      <c r="S9" s="610">
        <f t="shared" si="4"/>
        <v>364</v>
      </c>
      <c r="T9" s="617">
        <f t="shared" si="5"/>
        <v>1</v>
      </c>
      <c r="U9" s="618">
        <f t="shared" si="6"/>
        <v>0.99489845315141545</v>
      </c>
      <c r="V9" s="618">
        <f t="shared" si="7"/>
        <v>4.7192411480094041E-3</v>
      </c>
      <c r="W9" s="618">
        <f t="shared" si="8"/>
        <v>1.5391528204975437E-4</v>
      </c>
      <c r="X9" s="619">
        <f t="shared" si="9"/>
        <v>2.2839041852544195E-4</v>
      </c>
      <c r="Y9" s="620">
        <f t="shared" si="10"/>
        <v>1</v>
      </c>
      <c r="Z9" s="618">
        <f t="shared" si="11"/>
        <v>0.98278649647947303</v>
      </c>
      <c r="AA9" s="618">
        <f t="shared" si="12"/>
        <v>1.6217745971767655E-2</v>
      </c>
      <c r="AB9" s="618">
        <f t="shared" si="13"/>
        <v>2.8300477701581942E-4</v>
      </c>
      <c r="AC9" s="621">
        <f t="shared" si="14"/>
        <v>7.1275277174354524E-4</v>
      </c>
    </row>
    <row r="10" spans="1:29" ht="15.75" customHeight="1">
      <c r="B10" s="608">
        <v>1998</v>
      </c>
      <c r="C10" s="609">
        <v>21</v>
      </c>
      <c r="D10" s="610">
        <v>771834</v>
      </c>
      <c r="E10" s="611">
        <v>393219</v>
      </c>
      <c r="F10" s="612">
        <v>389453</v>
      </c>
      <c r="G10" s="612">
        <v>3661</v>
      </c>
      <c r="H10" s="612">
        <v>58</v>
      </c>
      <c r="I10" s="613">
        <v>47</v>
      </c>
      <c r="J10" s="614">
        <v>378615</v>
      </c>
      <c r="K10" s="612">
        <v>368069</v>
      </c>
      <c r="L10" s="612">
        <v>10087</v>
      </c>
      <c r="M10" s="612">
        <v>86</v>
      </c>
      <c r="N10" s="615">
        <v>373</v>
      </c>
      <c r="O10" s="616">
        <f t="shared" si="0"/>
        <v>771834</v>
      </c>
      <c r="P10" s="612">
        <f t="shared" si="1"/>
        <v>757522</v>
      </c>
      <c r="Q10" s="612">
        <f t="shared" si="2"/>
        <v>13748</v>
      </c>
      <c r="R10" s="612">
        <f t="shared" si="3"/>
        <v>144</v>
      </c>
      <c r="S10" s="610">
        <f t="shared" si="4"/>
        <v>420</v>
      </c>
      <c r="T10" s="617">
        <f t="shared" si="5"/>
        <v>1</v>
      </c>
      <c r="U10" s="618">
        <f t="shared" si="6"/>
        <v>0.99042263980123035</v>
      </c>
      <c r="V10" s="618">
        <f t="shared" si="7"/>
        <v>9.310333427428482E-3</v>
      </c>
      <c r="W10" s="618">
        <f t="shared" si="8"/>
        <v>1.4750050226464134E-4</v>
      </c>
      <c r="X10" s="619">
        <f t="shared" si="9"/>
        <v>1.195262690765197E-4</v>
      </c>
      <c r="Y10" s="620">
        <f t="shared" si="10"/>
        <v>1</v>
      </c>
      <c r="Z10" s="618">
        <f t="shared" si="11"/>
        <v>0.9721458473647373</v>
      </c>
      <c r="AA10" s="618">
        <f t="shared" si="12"/>
        <v>2.6641839335472709E-2</v>
      </c>
      <c r="AB10" s="618">
        <f t="shared" si="13"/>
        <v>2.2714366837024418E-4</v>
      </c>
      <c r="AC10" s="621">
        <f t="shared" si="14"/>
        <v>9.8516963141977989E-4</v>
      </c>
    </row>
    <row r="11" spans="1:29" ht="15.75" customHeight="1">
      <c r="B11" s="608">
        <v>1997</v>
      </c>
      <c r="C11" s="609">
        <v>22</v>
      </c>
      <c r="D11" s="610">
        <v>751530</v>
      </c>
      <c r="E11" s="611">
        <v>382623</v>
      </c>
      <c r="F11" s="612">
        <v>376458</v>
      </c>
      <c r="G11" s="612">
        <v>6054</v>
      </c>
      <c r="H11" s="612">
        <v>53</v>
      </c>
      <c r="I11" s="613">
        <v>58</v>
      </c>
      <c r="J11" s="614">
        <v>368907</v>
      </c>
      <c r="K11" s="612">
        <v>352277</v>
      </c>
      <c r="L11" s="612">
        <v>15747</v>
      </c>
      <c r="M11" s="612">
        <v>81</v>
      </c>
      <c r="N11" s="615">
        <v>802</v>
      </c>
      <c r="O11" s="616">
        <f t="shared" si="0"/>
        <v>751530</v>
      </c>
      <c r="P11" s="612">
        <f t="shared" si="1"/>
        <v>728735</v>
      </c>
      <c r="Q11" s="612">
        <f t="shared" si="2"/>
        <v>21801</v>
      </c>
      <c r="R11" s="612">
        <f t="shared" si="3"/>
        <v>134</v>
      </c>
      <c r="S11" s="610">
        <f t="shared" si="4"/>
        <v>860</v>
      </c>
      <c r="T11" s="617">
        <f t="shared" si="5"/>
        <v>1</v>
      </c>
      <c r="U11" s="618">
        <f t="shared" si="6"/>
        <v>0.98388753420468711</v>
      </c>
      <c r="V11" s="618">
        <f t="shared" si="7"/>
        <v>1.5822363004837661E-2</v>
      </c>
      <c r="W11" s="618">
        <f t="shared" si="8"/>
        <v>1.3851754860528509E-4</v>
      </c>
      <c r="X11" s="619">
        <f t="shared" si="9"/>
        <v>1.5158524186993462E-4</v>
      </c>
      <c r="Y11" s="620">
        <f t="shared" si="10"/>
        <v>1</v>
      </c>
      <c r="Z11" s="618">
        <f t="shared" si="11"/>
        <v>0.95492088792026175</v>
      </c>
      <c r="AA11" s="618">
        <f t="shared" si="12"/>
        <v>4.2685554895949385E-2</v>
      </c>
      <c r="AB11" s="618">
        <f t="shared" si="13"/>
        <v>2.1956753328074557E-4</v>
      </c>
      <c r="AC11" s="621">
        <f t="shared" si="14"/>
        <v>2.1739896505081225E-3</v>
      </c>
    </row>
    <row r="12" spans="1:29" ht="15.75" customHeight="1">
      <c r="B12" s="608">
        <v>1996</v>
      </c>
      <c r="C12" s="609">
        <v>23</v>
      </c>
      <c r="D12" s="610">
        <v>749464</v>
      </c>
      <c r="E12" s="611">
        <v>378889</v>
      </c>
      <c r="F12" s="612">
        <v>368655</v>
      </c>
      <c r="G12" s="612">
        <v>10128</v>
      </c>
      <c r="H12" s="612">
        <v>54</v>
      </c>
      <c r="I12" s="613">
        <v>52</v>
      </c>
      <c r="J12" s="614">
        <v>370575</v>
      </c>
      <c r="K12" s="612">
        <v>346306</v>
      </c>
      <c r="L12" s="612">
        <v>23221</v>
      </c>
      <c r="M12" s="612">
        <v>92</v>
      </c>
      <c r="N12" s="615">
        <v>956</v>
      </c>
      <c r="O12" s="616">
        <f t="shared" si="0"/>
        <v>749464</v>
      </c>
      <c r="P12" s="612">
        <f t="shared" si="1"/>
        <v>714961</v>
      </c>
      <c r="Q12" s="612">
        <f t="shared" si="2"/>
        <v>33349</v>
      </c>
      <c r="R12" s="612">
        <f t="shared" si="3"/>
        <v>146</v>
      </c>
      <c r="S12" s="610">
        <f t="shared" si="4"/>
        <v>1008</v>
      </c>
      <c r="T12" s="617">
        <f t="shared" si="5"/>
        <v>1</v>
      </c>
      <c r="U12" s="618">
        <f t="shared" si="6"/>
        <v>0.97298945073623144</v>
      </c>
      <c r="V12" s="618">
        <f t="shared" si="7"/>
        <v>2.673078394991673E-2</v>
      </c>
      <c r="W12" s="618">
        <f t="shared" si="8"/>
        <v>1.4252195233960342E-4</v>
      </c>
      <c r="X12" s="619">
        <f t="shared" si="9"/>
        <v>1.3724336151221071E-4</v>
      </c>
      <c r="Y12" s="620">
        <f t="shared" si="10"/>
        <v>1</v>
      </c>
      <c r="Z12" s="618">
        <f t="shared" si="11"/>
        <v>0.93450988328948259</v>
      </c>
      <c r="AA12" s="618">
        <f t="shared" si="12"/>
        <v>6.2662079201241311E-2</v>
      </c>
      <c r="AB12" s="618">
        <f t="shared" si="13"/>
        <v>2.4826283478378194E-4</v>
      </c>
      <c r="AC12" s="621">
        <f t="shared" si="14"/>
        <v>2.579774674492343E-3</v>
      </c>
    </row>
    <row r="13" spans="1:29" ht="15.75" customHeight="1">
      <c r="B13" s="608">
        <v>1995</v>
      </c>
      <c r="C13" s="609">
        <v>24</v>
      </c>
      <c r="D13" s="610">
        <v>741976</v>
      </c>
      <c r="E13" s="611">
        <v>372585</v>
      </c>
      <c r="F13" s="612">
        <v>358261</v>
      </c>
      <c r="G13" s="612">
        <v>14081</v>
      </c>
      <c r="H13" s="612">
        <v>37</v>
      </c>
      <c r="I13" s="613">
        <v>206</v>
      </c>
      <c r="J13" s="614">
        <v>369391</v>
      </c>
      <c r="K13" s="612">
        <v>334768</v>
      </c>
      <c r="L13" s="612">
        <v>33395</v>
      </c>
      <c r="M13" s="612">
        <v>88</v>
      </c>
      <c r="N13" s="615">
        <v>1140</v>
      </c>
      <c r="O13" s="616">
        <f t="shared" si="0"/>
        <v>741976</v>
      </c>
      <c r="P13" s="612">
        <f t="shared" si="1"/>
        <v>693029</v>
      </c>
      <c r="Q13" s="612">
        <f t="shared" si="2"/>
        <v>47476</v>
      </c>
      <c r="R13" s="612">
        <f t="shared" si="3"/>
        <v>125</v>
      </c>
      <c r="S13" s="610">
        <f t="shared" si="4"/>
        <v>1346</v>
      </c>
      <c r="T13" s="617">
        <f t="shared" si="5"/>
        <v>1</v>
      </c>
      <c r="U13" s="618">
        <f t="shared" si="6"/>
        <v>0.96155508139082357</v>
      </c>
      <c r="V13" s="618">
        <f t="shared" si="7"/>
        <v>3.7792718440087497E-2</v>
      </c>
      <c r="W13" s="618">
        <f t="shared" si="8"/>
        <v>9.9306198585557653E-5</v>
      </c>
      <c r="X13" s="619">
        <f t="shared" si="9"/>
        <v>5.5289397050337509E-4</v>
      </c>
      <c r="Y13" s="620">
        <f t="shared" si="10"/>
        <v>1</v>
      </c>
      <c r="Z13" s="618">
        <f t="shared" si="11"/>
        <v>0.90627004989293192</v>
      </c>
      <c r="AA13" s="618">
        <f t="shared" si="12"/>
        <v>9.0405559420776355E-2</v>
      </c>
      <c r="AB13" s="618">
        <f t="shared" si="13"/>
        <v>2.382299514606474E-4</v>
      </c>
      <c r="AC13" s="621">
        <f t="shared" si="14"/>
        <v>3.086160734831114E-3</v>
      </c>
    </row>
    <row r="14" spans="1:29" ht="15.75" customHeight="1">
      <c r="B14" s="608">
        <v>1994</v>
      </c>
      <c r="C14" s="609">
        <v>25</v>
      </c>
      <c r="D14" s="610">
        <v>723463</v>
      </c>
      <c r="E14" s="611">
        <v>360199</v>
      </c>
      <c r="F14" s="612">
        <v>339149</v>
      </c>
      <c r="G14" s="612">
        <v>20804</v>
      </c>
      <c r="H14" s="612">
        <v>39</v>
      </c>
      <c r="I14" s="613">
        <v>207</v>
      </c>
      <c r="J14" s="614">
        <v>363264</v>
      </c>
      <c r="K14" s="612">
        <v>319482</v>
      </c>
      <c r="L14" s="612">
        <v>41825</v>
      </c>
      <c r="M14" s="612">
        <v>98</v>
      </c>
      <c r="N14" s="615">
        <v>1859</v>
      </c>
      <c r="O14" s="616">
        <f t="shared" si="0"/>
        <v>723463</v>
      </c>
      <c r="P14" s="612">
        <f t="shared" si="1"/>
        <v>658631</v>
      </c>
      <c r="Q14" s="612">
        <f t="shared" si="2"/>
        <v>62629</v>
      </c>
      <c r="R14" s="612">
        <f t="shared" si="3"/>
        <v>137</v>
      </c>
      <c r="S14" s="610">
        <f t="shared" si="4"/>
        <v>2066</v>
      </c>
      <c r="T14" s="617">
        <f t="shared" si="5"/>
        <v>1</v>
      </c>
      <c r="U14" s="618">
        <f t="shared" si="6"/>
        <v>0.94156008206574704</v>
      </c>
      <c r="V14" s="618">
        <f t="shared" si="7"/>
        <v>5.7756962123714943E-2</v>
      </c>
      <c r="W14" s="618">
        <f t="shared" si="8"/>
        <v>1.0827348215847351E-4</v>
      </c>
      <c r="X14" s="619">
        <f t="shared" si="9"/>
        <v>5.746823283795902E-4</v>
      </c>
      <c r="Y14" s="620">
        <f t="shared" si="10"/>
        <v>1</v>
      </c>
      <c r="Z14" s="618">
        <f t="shared" si="11"/>
        <v>0.87947608350951378</v>
      </c>
      <c r="AA14" s="618">
        <f t="shared" si="12"/>
        <v>0.11513664992952784</v>
      </c>
      <c r="AB14" s="618">
        <f t="shared" si="13"/>
        <v>2.6977625088090204E-4</v>
      </c>
      <c r="AC14" s="621">
        <f t="shared" si="14"/>
        <v>5.1174903100775198E-3</v>
      </c>
    </row>
    <row r="15" spans="1:29" ht="15.75" customHeight="1">
      <c r="B15" s="608">
        <v>1993</v>
      </c>
      <c r="C15" s="609">
        <v>26</v>
      </c>
      <c r="D15" s="610">
        <v>724788</v>
      </c>
      <c r="E15" s="611">
        <v>360781</v>
      </c>
      <c r="F15" s="612">
        <v>332355</v>
      </c>
      <c r="G15" s="612">
        <v>27804</v>
      </c>
      <c r="H15" s="612">
        <v>41</v>
      </c>
      <c r="I15" s="613">
        <v>581</v>
      </c>
      <c r="J15" s="614">
        <v>364007</v>
      </c>
      <c r="K15" s="612">
        <v>308299</v>
      </c>
      <c r="L15" s="612">
        <v>52116</v>
      </c>
      <c r="M15" s="612">
        <v>57</v>
      </c>
      <c r="N15" s="615">
        <v>3535</v>
      </c>
      <c r="O15" s="616">
        <f t="shared" si="0"/>
        <v>724788</v>
      </c>
      <c r="P15" s="612">
        <f t="shared" si="1"/>
        <v>640654</v>
      </c>
      <c r="Q15" s="612">
        <f t="shared" si="2"/>
        <v>79920</v>
      </c>
      <c r="R15" s="612">
        <f t="shared" si="3"/>
        <v>98</v>
      </c>
      <c r="S15" s="610">
        <f t="shared" si="4"/>
        <v>4116</v>
      </c>
      <c r="T15" s="617">
        <f t="shared" si="5"/>
        <v>1</v>
      </c>
      <c r="U15" s="618">
        <f t="shared" si="6"/>
        <v>0.9212098198075841</v>
      </c>
      <c r="V15" s="618">
        <f t="shared" si="7"/>
        <v>7.7066142618375133E-2</v>
      </c>
      <c r="W15" s="618">
        <f t="shared" si="8"/>
        <v>1.1364234812808878E-4</v>
      </c>
      <c r="X15" s="619">
        <f t="shared" si="9"/>
        <v>1.6103952259126728E-3</v>
      </c>
      <c r="Y15" s="620">
        <f t="shared" si="10"/>
        <v>1</v>
      </c>
      <c r="Z15" s="618">
        <f t="shared" si="11"/>
        <v>0.84695898705244677</v>
      </c>
      <c r="AA15" s="618">
        <f t="shared" si="12"/>
        <v>0.14317307084753864</v>
      </c>
      <c r="AB15" s="618">
        <f t="shared" si="13"/>
        <v>1.5659039523965198E-4</v>
      </c>
      <c r="AC15" s="621">
        <f t="shared" si="14"/>
        <v>9.7113517047749086E-3</v>
      </c>
    </row>
    <row r="16" spans="1:29" ht="15.75" customHeight="1">
      <c r="B16" s="608">
        <v>1992</v>
      </c>
      <c r="C16" s="609">
        <v>27</v>
      </c>
      <c r="D16" s="610">
        <v>758319</v>
      </c>
      <c r="E16" s="611">
        <v>375318</v>
      </c>
      <c r="F16" s="612">
        <v>334858</v>
      </c>
      <c r="G16" s="612">
        <v>39618</v>
      </c>
      <c r="H16" s="612">
        <v>17</v>
      </c>
      <c r="I16" s="613">
        <v>825</v>
      </c>
      <c r="J16" s="614">
        <v>383001</v>
      </c>
      <c r="K16" s="612">
        <v>311670</v>
      </c>
      <c r="L16" s="612">
        <v>66977</v>
      </c>
      <c r="M16" s="612">
        <v>51</v>
      </c>
      <c r="N16" s="615">
        <v>4303</v>
      </c>
      <c r="O16" s="616">
        <f t="shared" si="0"/>
        <v>758319</v>
      </c>
      <c r="P16" s="612">
        <f t="shared" si="1"/>
        <v>646528</v>
      </c>
      <c r="Q16" s="612">
        <f t="shared" si="2"/>
        <v>106595</v>
      </c>
      <c r="R16" s="612">
        <f t="shared" si="3"/>
        <v>68</v>
      </c>
      <c r="S16" s="610">
        <f t="shared" si="4"/>
        <v>5128</v>
      </c>
      <c r="T16" s="617">
        <f t="shared" si="5"/>
        <v>1</v>
      </c>
      <c r="U16" s="618">
        <f t="shared" si="6"/>
        <v>0.89219808269254341</v>
      </c>
      <c r="V16" s="618">
        <f t="shared" si="7"/>
        <v>0.1055584864035298</v>
      </c>
      <c r="W16" s="618">
        <f t="shared" si="8"/>
        <v>4.5294923238427146E-5</v>
      </c>
      <c r="X16" s="619">
        <f t="shared" si="9"/>
        <v>2.1981359806883764E-3</v>
      </c>
      <c r="Y16" s="620">
        <f t="shared" si="10"/>
        <v>1</v>
      </c>
      <c r="Z16" s="618">
        <f t="shared" si="11"/>
        <v>0.81375766642906933</v>
      </c>
      <c r="AA16" s="618">
        <f t="shared" si="12"/>
        <v>0.17487421703859782</v>
      </c>
      <c r="AB16" s="618">
        <f t="shared" si="13"/>
        <v>1.3315892125608027E-4</v>
      </c>
      <c r="AC16" s="621">
        <f t="shared" si="14"/>
        <v>1.1234957611076733E-2</v>
      </c>
    </row>
    <row r="17" spans="2:29" ht="15.75" customHeight="1">
      <c r="B17" s="608">
        <v>1991</v>
      </c>
      <c r="C17" s="609">
        <v>28</v>
      </c>
      <c r="D17" s="610">
        <v>770413</v>
      </c>
      <c r="E17" s="611">
        <v>380864</v>
      </c>
      <c r="F17" s="612">
        <v>329194</v>
      </c>
      <c r="G17" s="612">
        <v>50218</v>
      </c>
      <c r="H17" s="612">
        <v>17</v>
      </c>
      <c r="I17" s="613">
        <v>1435</v>
      </c>
      <c r="J17" s="614">
        <v>389549</v>
      </c>
      <c r="K17" s="612">
        <v>302277</v>
      </c>
      <c r="L17" s="612">
        <v>81636</v>
      </c>
      <c r="M17" s="612">
        <v>47</v>
      </c>
      <c r="N17" s="615">
        <v>5589</v>
      </c>
      <c r="O17" s="616">
        <f t="shared" si="0"/>
        <v>770413</v>
      </c>
      <c r="P17" s="612">
        <f t="shared" si="1"/>
        <v>631471</v>
      </c>
      <c r="Q17" s="612">
        <f t="shared" si="2"/>
        <v>131854</v>
      </c>
      <c r="R17" s="612">
        <f t="shared" si="3"/>
        <v>64</v>
      </c>
      <c r="S17" s="610">
        <f t="shared" si="4"/>
        <v>7024</v>
      </c>
      <c r="T17" s="617">
        <f t="shared" si="5"/>
        <v>1</v>
      </c>
      <c r="U17" s="618">
        <f t="shared" si="6"/>
        <v>0.86433477566795491</v>
      </c>
      <c r="V17" s="618">
        <f t="shared" si="7"/>
        <v>0.13185283985884724</v>
      </c>
      <c r="W17" s="618">
        <f t="shared" si="8"/>
        <v>4.4635355402453366E-5</v>
      </c>
      <c r="X17" s="619">
        <f t="shared" si="9"/>
        <v>3.7677491177953285E-3</v>
      </c>
      <c r="Y17" s="620">
        <f t="shared" si="10"/>
        <v>1</v>
      </c>
      <c r="Z17" s="618">
        <f t="shared" si="11"/>
        <v>0.77596656646532269</v>
      </c>
      <c r="AA17" s="618">
        <f t="shared" si="12"/>
        <v>0.20956542052476068</v>
      </c>
      <c r="AB17" s="618">
        <f t="shared" si="13"/>
        <v>1.20652344121022E-4</v>
      </c>
      <c r="AC17" s="621">
        <f t="shared" si="14"/>
        <v>1.4347360665795573E-2</v>
      </c>
    </row>
    <row r="18" spans="2:29" ht="15.75" customHeight="1">
      <c r="B18" s="608">
        <v>1990</v>
      </c>
      <c r="C18" s="609">
        <v>29</v>
      </c>
      <c r="D18" s="610">
        <v>793035</v>
      </c>
      <c r="E18" s="611">
        <v>392352</v>
      </c>
      <c r="F18" s="612">
        <v>326393</v>
      </c>
      <c r="G18" s="612">
        <v>64389</v>
      </c>
      <c r="H18" s="612">
        <v>13</v>
      </c>
      <c r="I18" s="613">
        <v>1557</v>
      </c>
      <c r="J18" s="614">
        <v>400683</v>
      </c>
      <c r="K18" s="612">
        <v>294077</v>
      </c>
      <c r="L18" s="612">
        <v>99323</v>
      </c>
      <c r="M18" s="612">
        <v>148</v>
      </c>
      <c r="N18" s="615">
        <v>7135</v>
      </c>
      <c r="O18" s="616">
        <f t="shared" si="0"/>
        <v>793035</v>
      </c>
      <c r="P18" s="612">
        <f t="shared" si="1"/>
        <v>620470</v>
      </c>
      <c r="Q18" s="612">
        <f t="shared" si="2"/>
        <v>163712</v>
      </c>
      <c r="R18" s="612">
        <f t="shared" si="3"/>
        <v>161</v>
      </c>
      <c r="S18" s="610">
        <f t="shared" si="4"/>
        <v>8692</v>
      </c>
      <c r="T18" s="617">
        <f t="shared" si="5"/>
        <v>1</v>
      </c>
      <c r="U18" s="618">
        <f t="shared" si="6"/>
        <v>0.83188820243047057</v>
      </c>
      <c r="V18" s="618">
        <f t="shared" si="7"/>
        <v>0.16411028872033276</v>
      </c>
      <c r="W18" s="618">
        <f t="shared" si="8"/>
        <v>3.3133512764048611E-5</v>
      </c>
      <c r="X18" s="619">
        <f t="shared" si="9"/>
        <v>3.9683753364325915E-3</v>
      </c>
      <c r="Y18" s="620">
        <f t="shared" si="10"/>
        <v>1</v>
      </c>
      <c r="Z18" s="618">
        <f t="shared" si="11"/>
        <v>0.73393929864755925</v>
      </c>
      <c r="AA18" s="618">
        <f t="shared" si="12"/>
        <v>0.24788423766418841</v>
      </c>
      <c r="AB18" s="618">
        <f t="shared" si="13"/>
        <v>3.6936930191697675E-4</v>
      </c>
      <c r="AC18" s="621">
        <f t="shared" si="14"/>
        <v>1.7807094386335331E-2</v>
      </c>
    </row>
    <row r="19" spans="2:29" ht="15.75" customHeight="1">
      <c r="B19" s="608">
        <v>1989</v>
      </c>
      <c r="C19" s="609">
        <v>30</v>
      </c>
      <c r="D19" s="610">
        <v>799531</v>
      </c>
      <c r="E19" s="611">
        <v>391740</v>
      </c>
      <c r="F19" s="612">
        <v>309537</v>
      </c>
      <c r="G19" s="612">
        <v>79000</v>
      </c>
      <c r="H19" s="612">
        <v>21</v>
      </c>
      <c r="I19" s="613">
        <v>3182</v>
      </c>
      <c r="J19" s="614">
        <v>407791</v>
      </c>
      <c r="K19" s="612">
        <v>284687</v>
      </c>
      <c r="L19" s="612">
        <v>114768</v>
      </c>
      <c r="M19" s="612">
        <v>191</v>
      </c>
      <c r="N19" s="615">
        <v>8145</v>
      </c>
      <c r="O19" s="616">
        <f t="shared" si="0"/>
        <v>799531</v>
      </c>
      <c r="P19" s="612">
        <f t="shared" si="1"/>
        <v>594224</v>
      </c>
      <c r="Q19" s="612">
        <f t="shared" si="2"/>
        <v>193768</v>
      </c>
      <c r="R19" s="612">
        <f t="shared" si="3"/>
        <v>212</v>
      </c>
      <c r="S19" s="610">
        <f t="shared" si="4"/>
        <v>11327</v>
      </c>
      <c r="T19" s="617">
        <f t="shared" si="5"/>
        <v>1</v>
      </c>
      <c r="U19" s="618">
        <f t="shared" si="6"/>
        <v>0.79015928932455204</v>
      </c>
      <c r="V19" s="618">
        <f t="shared" si="7"/>
        <v>0.20166436922448563</v>
      </c>
      <c r="W19" s="618">
        <f t="shared" si="8"/>
        <v>5.3606984224230356E-5</v>
      </c>
      <c r="X19" s="619">
        <f t="shared" si="9"/>
        <v>8.1227344667381424E-3</v>
      </c>
      <c r="Y19" s="620">
        <f t="shared" si="10"/>
        <v>1</v>
      </c>
      <c r="Z19" s="618">
        <f t="shared" si="11"/>
        <v>0.6981198702276411</v>
      </c>
      <c r="AA19" s="618">
        <f t="shared" si="12"/>
        <v>0.28143828578855346</v>
      </c>
      <c r="AB19" s="618">
        <f t="shared" si="13"/>
        <v>4.6837718341012923E-4</v>
      </c>
      <c r="AC19" s="621">
        <f t="shared" si="14"/>
        <v>1.9973466800395301E-2</v>
      </c>
    </row>
    <row r="20" spans="2:29" ht="15.75" customHeight="1">
      <c r="B20" s="608">
        <v>1988</v>
      </c>
      <c r="C20" s="609">
        <v>31</v>
      </c>
      <c r="D20" s="610">
        <v>814420</v>
      </c>
      <c r="E20" s="611">
        <v>397450</v>
      </c>
      <c r="F20" s="612">
        <v>296298</v>
      </c>
      <c r="G20" s="612">
        <v>96543</v>
      </c>
      <c r="H20" s="612">
        <v>81</v>
      </c>
      <c r="I20" s="613">
        <v>4528</v>
      </c>
      <c r="J20" s="614">
        <v>416970</v>
      </c>
      <c r="K20" s="612">
        <v>271604</v>
      </c>
      <c r="L20" s="612">
        <v>135043</v>
      </c>
      <c r="M20" s="612">
        <v>431</v>
      </c>
      <c r="N20" s="615">
        <v>9892</v>
      </c>
      <c r="O20" s="616">
        <f t="shared" si="0"/>
        <v>814420</v>
      </c>
      <c r="P20" s="612">
        <f t="shared" si="1"/>
        <v>567902</v>
      </c>
      <c r="Q20" s="612">
        <f t="shared" si="2"/>
        <v>231586</v>
      </c>
      <c r="R20" s="612">
        <f t="shared" si="3"/>
        <v>512</v>
      </c>
      <c r="S20" s="610">
        <f t="shared" si="4"/>
        <v>14420</v>
      </c>
      <c r="T20" s="617">
        <f t="shared" si="5"/>
        <v>1</v>
      </c>
      <c r="U20" s="618">
        <f t="shared" si="6"/>
        <v>0.74549754686124037</v>
      </c>
      <c r="V20" s="618">
        <f t="shared" si="7"/>
        <v>0.24290602591520946</v>
      </c>
      <c r="W20" s="618">
        <f t="shared" si="8"/>
        <v>2.0379922002767645E-4</v>
      </c>
      <c r="X20" s="619">
        <f t="shared" si="9"/>
        <v>1.1392628003522455E-2</v>
      </c>
      <c r="Y20" s="620">
        <f t="shared" si="10"/>
        <v>1</v>
      </c>
      <c r="Z20" s="618">
        <f t="shared" si="11"/>
        <v>0.65137539870973926</v>
      </c>
      <c r="AA20" s="618">
        <f t="shared" si="12"/>
        <v>0.3238674245149531</v>
      </c>
      <c r="AB20" s="618">
        <f t="shared" si="13"/>
        <v>1.033647504616639E-3</v>
      </c>
      <c r="AC20" s="621">
        <f t="shared" si="14"/>
        <v>2.3723529270690939E-2</v>
      </c>
    </row>
    <row r="21" spans="2:29" ht="15.75" customHeight="1">
      <c r="B21" s="608">
        <v>1987</v>
      </c>
      <c r="C21" s="609">
        <v>32</v>
      </c>
      <c r="D21" s="610">
        <v>816582</v>
      </c>
      <c r="E21" s="611">
        <v>396573</v>
      </c>
      <c r="F21" s="612">
        <v>275842</v>
      </c>
      <c r="G21" s="612">
        <v>114634</v>
      </c>
      <c r="H21" s="612">
        <v>142</v>
      </c>
      <c r="I21" s="613">
        <v>5955</v>
      </c>
      <c r="J21" s="614">
        <v>420009</v>
      </c>
      <c r="K21" s="612">
        <v>262133</v>
      </c>
      <c r="L21" s="612">
        <v>145599</v>
      </c>
      <c r="M21" s="612">
        <v>347</v>
      </c>
      <c r="N21" s="615">
        <v>11930</v>
      </c>
      <c r="O21" s="616">
        <f t="shared" si="0"/>
        <v>816582</v>
      </c>
      <c r="P21" s="612">
        <f t="shared" si="1"/>
        <v>537975</v>
      </c>
      <c r="Q21" s="612">
        <f t="shared" si="2"/>
        <v>260233</v>
      </c>
      <c r="R21" s="612">
        <f t="shared" si="3"/>
        <v>489</v>
      </c>
      <c r="S21" s="610">
        <f t="shared" si="4"/>
        <v>17885</v>
      </c>
      <c r="T21" s="617">
        <f t="shared" si="5"/>
        <v>1</v>
      </c>
      <c r="U21" s="618">
        <f t="shared" si="6"/>
        <v>0.69556424668346051</v>
      </c>
      <c r="V21" s="618">
        <f t="shared" si="7"/>
        <v>0.28906153469852963</v>
      </c>
      <c r="W21" s="618">
        <f t="shared" si="8"/>
        <v>3.5806774540878981E-4</v>
      </c>
      <c r="X21" s="619">
        <f t="shared" si="9"/>
        <v>1.5016150872601009E-2</v>
      </c>
      <c r="Y21" s="620">
        <f t="shared" si="10"/>
        <v>1</v>
      </c>
      <c r="Z21" s="618">
        <f t="shared" si="11"/>
        <v>0.62411281663011986</v>
      </c>
      <c r="AA21" s="618">
        <f t="shared" si="12"/>
        <v>0.34665685735305674</v>
      </c>
      <c r="AB21" s="618">
        <f t="shared" si="13"/>
        <v>8.2617277248820862E-4</v>
      </c>
      <c r="AC21" s="621">
        <f t="shared" si="14"/>
        <v>2.8404153244335241E-2</v>
      </c>
    </row>
    <row r="22" spans="2:29" ht="15.75" customHeight="1">
      <c r="B22" s="608">
        <v>1986</v>
      </c>
      <c r="C22" s="609">
        <v>33</v>
      </c>
      <c r="D22" s="610">
        <v>830472</v>
      </c>
      <c r="E22" s="611">
        <v>403148</v>
      </c>
      <c r="F22" s="612">
        <v>267555</v>
      </c>
      <c r="G22" s="612">
        <v>128180</v>
      </c>
      <c r="H22" s="612">
        <v>300</v>
      </c>
      <c r="I22" s="613">
        <v>7113</v>
      </c>
      <c r="J22" s="614">
        <v>427324</v>
      </c>
      <c r="K22" s="612">
        <v>253560</v>
      </c>
      <c r="L22" s="612">
        <v>159130</v>
      </c>
      <c r="M22" s="612">
        <v>473</v>
      </c>
      <c r="N22" s="615">
        <v>14161</v>
      </c>
      <c r="O22" s="616">
        <f t="shared" si="0"/>
        <v>830472</v>
      </c>
      <c r="P22" s="612">
        <f t="shared" si="1"/>
        <v>521115</v>
      </c>
      <c r="Q22" s="612">
        <f t="shared" si="2"/>
        <v>287310</v>
      </c>
      <c r="R22" s="612">
        <f t="shared" si="3"/>
        <v>773</v>
      </c>
      <c r="S22" s="610">
        <f t="shared" si="4"/>
        <v>21274</v>
      </c>
      <c r="T22" s="617">
        <f t="shared" si="5"/>
        <v>1</v>
      </c>
      <c r="U22" s="618">
        <f t="shared" si="6"/>
        <v>0.6636644606943356</v>
      </c>
      <c r="V22" s="618">
        <f t="shared" si="7"/>
        <v>0.31794775119807117</v>
      </c>
      <c r="W22" s="618">
        <f t="shared" si="8"/>
        <v>7.4414358994711618E-4</v>
      </c>
      <c r="X22" s="619">
        <f t="shared" si="9"/>
        <v>1.7643644517646124E-2</v>
      </c>
      <c r="Y22" s="620">
        <f t="shared" si="10"/>
        <v>1</v>
      </c>
      <c r="Z22" s="618">
        <f t="shared" si="11"/>
        <v>0.59336709382108188</v>
      </c>
      <c r="AA22" s="618">
        <f t="shared" si="12"/>
        <v>0.37238722842620586</v>
      </c>
      <c r="AB22" s="618">
        <f t="shared" si="13"/>
        <v>1.1068884499817468E-3</v>
      </c>
      <c r="AC22" s="621">
        <f t="shared" si="14"/>
        <v>3.3138789302730481E-2</v>
      </c>
    </row>
    <row r="23" spans="2:29" ht="15.75" customHeight="1">
      <c r="B23" s="608">
        <v>1985</v>
      </c>
      <c r="C23" s="609">
        <v>34</v>
      </c>
      <c r="D23" s="610">
        <v>829288</v>
      </c>
      <c r="E23" s="611">
        <v>401643</v>
      </c>
      <c r="F23" s="612">
        <v>257185</v>
      </c>
      <c r="G23" s="612">
        <v>134899</v>
      </c>
      <c r="H23" s="612">
        <v>447</v>
      </c>
      <c r="I23" s="613">
        <v>9112</v>
      </c>
      <c r="J23" s="614">
        <v>427645</v>
      </c>
      <c r="K23" s="612">
        <v>244107</v>
      </c>
      <c r="L23" s="612">
        <v>165274</v>
      </c>
      <c r="M23" s="612">
        <v>470</v>
      </c>
      <c r="N23" s="615">
        <v>17794</v>
      </c>
      <c r="O23" s="616">
        <f t="shared" si="0"/>
        <v>829288</v>
      </c>
      <c r="P23" s="612">
        <f t="shared" si="1"/>
        <v>501292</v>
      </c>
      <c r="Q23" s="612">
        <f t="shared" si="2"/>
        <v>300173</v>
      </c>
      <c r="R23" s="612">
        <f t="shared" si="3"/>
        <v>917</v>
      </c>
      <c r="S23" s="610">
        <f t="shared" si="4"/>
        <v>26906</v>
      </c>
      <c r="T23" s="617">
        <f t="shared" si="5"/>
        <v>1</v>
      </c>
      <c r="U23" s="618">
        <f t="shared" si="6"/>
        <v>0.64033233493425756</v>
      </c>
      <c r="V23" s="618">
        <f t="shared" si="7"/>
        <v>0.33586792250829717</v>
      </c>
      <c r="W23" s="618">
        <f t="shared" si="8"/>
        <v>1.1129286455882463E-3</v>
      </c>
      <c r="X23" s="619">
        <f t="shared" si="9"/>
        <v>2.2686813911857048E-2</v>
      </c>
      <c r="Y23" s="620">
        <f t="shared" si="10"/>
        <v>1</v>
      </c>
      <c r="Z23" s="618">
        <f t="shared" si="11"/>
        <v>0.57081691589987027</v>
      </c>
      <c r="AA23" s="618">
        <f t="shared" si="12"/>
        <v>0.38647476294590138</v>
      </c>
      <c r="AB23" s="618">
        <f t="shared" si="13"/>
        <v>1.0990424300529645E-3</v>
      </c>
      <c r="AC23" s="621">
        <f t="shared" si="14"/>
        <v>4.1609278724175427E-2</v>
      </c>
    </row>
    <row r="24" spans="2:29" ht="15.75" customHeight="1">
      <c r="B24" s="608">
        <v>1984</v>
      </c>
      <c r="C24" s="609">
        <v>35</v>
      </c>
      <c r="D24" s="610">
        <v>822015</v>
      </c>
      <c r="E24" s="611">
        <v>399031</v>
      </c>
      <c r="F24" s="612">
        <v>251584</v>
      </c>
      <c r="G24" s="612">
        <v>136999</v>
      </c>
      <c r="H24" s="612">
        <v>445</v>
      </c>
      <c r="I24" s="613">
        <v>10003</v>
      </c>
      <c r="J24" s="614">
        <v>422984</v>
      </c>
      <c r="K24" s="612">
        <v>234485</v>
      </c>
      <c r="L24" s="612">
        <v>169508</v>
      </c>
      <c r="M24" s="612">
        <v>577</v>
      </c>
      <c r="N24" s="615">
        <v>18414</v>
      </c>
      <c r="O24" s="616">
        <f t="shared" si="0"/>
        <v>822015</v>
      </c>
      <c r="P24" s="612">
        <f t="shared" si="1"/>
        <v>486069</v>
      </c>
      <c r="Q24" s="612">
        <f t="shared" si="2"/>
        <v>306507</v>
      </c>
      <c r="R24" s="612">
        <f t="shared" si="3"/>
        <v>1022</v>
      </c>
      <c r="S24" s="610">
        <f t="shared" si="4"/>
        <v>28417</v>
      </c>
      <c r="T24" s="617">
        <f t="shared" si="5"/>
        <v>1</v>
      </c>
      <c r="U24" s="618">
        <f t="shared" si="6"/>
        <v>0.63048735561898694</v>
      </c>
      <c r="V24" s="618">
        <f t="shared" si="7"/>
        <v>0.3433292150233942</v>
      </c>
      <c r="W24" s="618">
        <f t="shared" si="8"/>
        <v>1.1152015758174177E-3</v>
      </c>
      <c r="X24" s="619">
        <f t="shared" si="9"/>
        <v>2.5068227781801414E-2</v>
      </c>
      <c r="Y24" s="620">
        <f t="shared" si="10"/>
        <v>1</v>
      </c>
      <c r="Z24" s="618">
        <f t="shared" si="11"/>
        <v>0.55435903012879917</v>
      </c>
      <c r="AA24" s="618">
        <f t="shared" si="12"/>
        <v>0.4007432905263556</v>
      </c>
      <c r="AB24" s="618">
        <f t="shared" si="13"/>
        <v>1.3641177916895201E-3</v>
      </c>
      <c r="AC24" s="621">
        <f t="shared" si="14"/>
        <v>4.3533561553155672E-2</v>
      </c>
    </row>
    <row r="25" spans="2:29" ht="15.75" customHeight="1">
      <c r="B25" s="608">
        <v>1983</v>
      </c>
      <c r="C25" s="609">
        <v>36</v>
      </c>
      <c r="D25" s="610">
        <v>810590</v>
      </c>
      <c r="E25" s="611">
        <v>393796</v>
      </c>
      <c r="F25" s="612">
        <v>238417</v>
      </c>
      <c r="G25" s="612">
        <v>144688</v>
      </c>
      <c r="H25" s="612">
        <v>311</v>
      </c>
      <c r="I25" s="613">
        <v>10380</v>
      </c>
      <c r="J25" s="614">
        <v>416794</v>
      </c>
      <c r="K25" s="612">
        <v>220241</v>
      </c>
      <c r="L25" s="612">
        <v>174728</v>
      </c>
      <c r="M25" s="612">
        <v>1102</v>
      </c>
      <c r="N25" s="615">
        <v>20723</v>
      </c>
      <c r="O25" s="616">
        <f t="shared" si="0"/>
        <v>810590</v>
      </c>
      <c r="P25" s="612">
        <f t="shared" si="1"/>
        <v>458658</v>
      </c>
      <c r="Q25" s="612">
        <f t="shared" si="2"/>
        <v>319416</v>
      </c>
      <c r="R25" s="612">
        <f t="shared" si="3"/>
        <v>1413</v>
      </c>
      <c r="S25" s="610">
        <f t="shared" si="4"/>
        <v>31103</v>
      </c>
      <c r="T25" s="617">
        <f t="shared" si="5"/>
        <v>1</v>
      </c>
      <c r="U25" s="618">
        <f t="shared" si="6"/>
        <v>0.60543276214080388</v>
      </c>
      <c r="V25" s="618">
        <f t="shared" si="7"/>
        <v>0.36741866347042629</v>
      </c>
      <c r="W25" s="618">
        <f t="shared" si="8"/>
        <v>7.8974900710012286E-4</v>
      </c>
      <c r="X25" s="619">
        <f t="shared" si="9"/>
        <v>2.6358825381669698E-2</v>
      </c>
      <c r="Y25" s="620">
        <f t="shared" si="10"/>
        <v>1</v>
      </c>
      <c r="Z25" s="618">
        <f t="shared" si="11"/>
        <v>0.5284169157905344</v>
      </c>
      <c r="AA25" s="618">
        <f t="shared" si="12"/>
        <v>0.41921908664712065</v>
      </c>
      <c r="AB25" s="618">
        <f t="shared" si="13"/>
        <v>2.6439919960460083E-3</v>
      </c>
      <c r="AC25" s="621">
        <f t="shared" si="14"/>
        <v>4.9720005566298936E-2</v>
      </c>
    </row>
    <row r="26" spans="2:29" ht="15.75" customHeight="1">
      <c r="B26" s="608">
        <v>1982</v>
      </c>
      <c r="C26" s="609">
        <v>37</v>
      </c>
      <c r="D26" s="610">
        <v>864087</v>
      </c>
      <c r="E26" s="611">
        <v>421460</v>
      </c>
      <c r="F26" s="612">
        <v>246914</v>
      </c>
      <c r="G26" s="612">
        <v>160330</v>
      </c>
      <c r="H26" s="612">
        <v>377</v>
      </c>
      <c r="I26" s="613">
        <v>13839</v>
      </c>
      <c r="J26" s="614">
        <v>442627</v>
      </c>
      <c r="K26" s="612">
        <v>225755</v>
      </c>
      <c r="L26" s="612">
        <v>190321</v>
      </c>
      <c r="M26" s="612">
        <v>1526</v>
      </c>
      <c r="N26" s="615">
        <v>25025</v>
      </c>
      <c r="O26" s="616">
        <f t="shared" si="0"/>
        <v>864087</v>
      </c>
      <c r="P26" s="612">
        <f t="shared" si="1"/>
        <v>472669</v>
      </c>
      <c r="Q26" s="612">
        <f t="shared" si="2"/>
        <v>350651</v>
      </c>
      <c r="R26" s="612">
        <f t="shared" si="3"/>
        <v>1903</v>
      </c>
      <c r="S26" s="610">
        <f t="shared" si="4"/>
        <v>38864</v>
      </c>
      <c r="T26" s="617">
        <f t="shared" si="5"/>
        <v>1</v>
      </c>
      <c r="U26" s="618">
        <f t="shared" si="6"/>
        <v>0.58585393631661364</v>
      </c>
      <c r="V26" s="618">
        <f t="shared" si="7"/>
        <v>0.38041569781236656</v>
      </c>
      <c r="W26" s="618">
        <f t="shared" si="8"/>
        <v>8.9450956199876625E-4</v>
      </c>
      <c r="X26" s="619">
        <f t="shared" si="9"/>
        <v>3.2835856309021021E-2</v>
      </c>
      <c r="Y26" s="620">
        <f t="shared" si="10"/>
        <v>1</v>
      </c>
      <c r="Z26" s="618">
        <f t="shared" si="11"/>
        <v>0.51003440820374712</v>
      </c>
      <c r="AA26" s="618">
        <f t="shared" si="12"/>
        <v>0.42998054795572799</v>
      </c>
      <c r="AB26" s="618">
        <f t="shared" si="13"/>
        <v>3.4475980904915427E-3</v>
      </c>
      <c r="AC26" s="621">
        <f t="shared" si="14"/>
        <v>5.6537445750033326E-2</v>
      </c>
    </row>
    <row r="27" spans="2:29" ht="15.75" customHeight="1">
      <c r="B27" s="608">
        <v>1981</v>
      </c>
      <c r="C27" s="609">
        <v>38</v>
      </c>
      <c r="D27" s="610">
        <v>868678</v>
      </c>
      <c r="E27" s="611">
        <v>424129</v>
      </c>
      <c r="F27" s="612">
        <v>232802</v>
      </c>
      <c r="G27" s="612">
        <v>174189</v>
      </c>
      <c r="H27" s="612">
        <v>226</v>
      </c>
      <c r="I27" s="613">
        <v>16912</v>
      </c>
      <c r="J27" s="614">
        <v>444549</v>
      </c>
      <c r="K27" s="612">
        <v>221016</v>
      </c>
      <c r="L27" s="612">
        <v>193352</v>
      </c>
      <c r="M27" s="612">
        <v>1614</v>
      </c>
      <c r="N27" s="615">
        <v>28567</v>
      </c>
      <c r="O27" s="616">
        <f t="shared" si="0"/>
        <v>868678</v>
      </c>
      <c r="P27" s="612">
        <f t="shared" si="1"/>
        <v>453818</v>
      </c>
      <c r="Q27" s="612">
        <f t="shared" si="2"/>
        <v>367541</v>
      </c>
      <c r="R27" s="612">
        <f t="shared" si="3"/>
        <v>1840</v>
      </c>
      <c r="S27" s="610">
        <f t="shared" si="4"/>
        <v>45479</v>
      </c>
      <c r="T27" s="617">
        <f t="shared" si="5"/>
        <v>1</v>
      </c>
      <c r="U27" s="618">
        <f t="shared" si="6"/>
        <v>0.54889432224629775</v>
      </c>
      <c r="V27" s="618">
        <f t="shared" si="7"/>
        <v>0.4106981602295528</v>
      </c>
      <c r="W27" s="618">
        <f t="shared" si="8"/>
        <v>5.3285674877218961E-4</v>
      </c>
      <c r="X27" s="619">
        <f t="shared" si="9"/>
        <v>3.9874660775377303E-2</v>
      </c>
      <c r="Y27" s="620">
        <f t="shared" si="10"/>
        <v>1</v>
      </c>
      <c r="Z27" s="618">
        <f t="shared" si="11"/>
        <v>0.49716904098310871</v>
      </c>
      <c r="AA27" s="618">
        <f t="shared" si="12"/>
        <v>0.43493968044017645</v>
      </c>
      <c r="AB27" s="618">
        <f t="shared" si="13"/>
        <v>3.6306458905542472E-3</v>
      </c>
      <c r="AC27" s="621">
        <f t="shared" si="14"/>
        <v>6.4260632686160585E-2</v>
      </c>
    </row>
    <row r="28" spans="2:29" ht="15.75" customHeight="1">
      <c r="B28" s="608">
        <v>1980</v>
      </c>
      <c r="C28" s="609">
        <v>39</v>
      </c>
      <c r="D28" s="610">
        <v>883859</v>
      </c>
      <c r="E28" s="611">
        <v>431574</v>
      </c>
      <c r="F28" s="612">
        <v>230528</v>
      </c>
      <c r="G28" s="612">
        <v>179547</v>
      </c>
      <c r="H28" s="612">
        <v>300</v>
      </c>
      <c r="I28" s="613">
        <v>21199</v>
      </c>
      <c r="J28" s="614">
        <v>452285</v>
      </c>
      <c r="K28" s="612">
        <v>212477</v>
      </c>
      <c r="L28" s="612">
        <v>204569</v>
      </c>
      <c r="M28" s="612">
        <v>1896</v>
      </c>
      <c r="N28" s="615">
        <v>33343</v>
      </c>
      <c r="O28" s="616">
        <f t="shared" si="0"/>
        <v>883859</v>
      </c>
      <c r="P28" s="612">
        <f t="shared" si="1"/>
        <v>443005</v>
      </c>
      <c r="Q28" s="612">
        <f t="shared" si="2"/>
        <v>384116</v>
      </c>
      <c r="R28" s="612">
        <f t="shared" si="3"/>
        <v>2196</v>
      </c>
      <c r="S28" s="610">
        <f t="shared" si="4"/>
        <v>54542</v>
      </c>
      <c r="T28" s="617">
        <f t="shared" si="5"/>
        <v>1</v>
      </c>
      <c r="U28" s="618">
        <f t="shared" si="6"/>
        <v>0.53415636715835524</v>
      </c>
      <c r="V28" s="618">
        <f t="shared" si="7"/>
        <v>0.4160283056903335</v>
      </c>
      <c r="W28" s="618">
        <f t="shared" si="8"/>
        <v>6.9512991978200724E-4</v>
      </c>
      <c r="X28" s="619">
        <f t="shared" si="9"/>
        <v>4.9120197231529238E-2</v>
      </c>
      <c r="Y28" s="620">
        <f t="shared" si="10"/>
        <v>1</v>
      </c>
      <c r="Z28" s="618">
        <f t="shared" si="11"/>
        <v>0.46978564400765005</v>
      </c>
      <c r="AA28" s="618">
        <f t="shared" si="12"/>
        <v>0.45230109333716573</v>
      </c>
      <c r="AB28" s="618">
        <f t="shared" si="13"/>
        <v>4.1920470499795482E-3</v>
      </c>
      <c r="AC28" s="621">
        <f t="shared" si="14"/>
        <v>7.3721215605204685E-2</v>
      </c>
    </row>
    <row r="29" spans="2:29" ht="15.75" customHeight="1">
      <c r="B29" s="608">
        <v>1979</v>
      </c>
      <c r="C29" s="609">
        <v>40</v>
      </c>
      <c r="D29" s="610">
        <v>835146</v>
      </c>
      <c r="E29" s="611">
        <v>408789</v>
      </c>
      <c r="F29" s="612">
        <v>207773</v>
      </c>
      <c r="G29" s="612">
        <v>176931</v>
      </c>
      <c r="H29" s="612">
        <v>586</v>
      </c>
      <c r="I29" s="613">
        <v>23499</v>
      </c>
      <c r="J29" s="614">
        <v>426357</v>
      </c>
      <c r="K29" s="612">
        <v>184170</v>
      </c>
      <c r="L29" s="612">
        <v>203250</v>
      </c>
      <c r="M29" s="612">
        <v>2565</v>
      </c>
      <c r="N29" s="615">
        <v>36372</v>
      </c>
      <c r="O29" s="616">
        <f t="shared" si="0"/>
        <v>835146</v>
      </c>
      <c r="P29" s="612">
        <f t="shared" si="1"/>
        <v>391943</v>
      </c>
      <c r="Q29" s="612">
        <f t="shared" si="2"/>
        <v>380181</v>
      </c>
      <c r="R29" s="612">
        <f t="shared" si="3"/>
        <v>3151</v>
      </c>
      <c r="S29" s="610">
        <f t="shared" si="4"/>
        <v>59871</v>
      </c>
      <c r="T29" s="617">
        <f t="shared" si="5"/>
        <v>1</v>
      </c>
      <c r="U29" s="618">
        <f t="shared" si="6"/>
        <v>0.50826465487085026</v>
      </c>
      <c r="V29" s="618">
        <f t="shared" si="7"/>
        <v>0.43281741925541051</v>
      </c>
      <c r="W29" s="618">
        <f t="shared" si="8"/>
        <v>1.4335023691929088E-3</v>
      </c>
      <c r="X29" s="619">
        <f t="shared" si="9"/>
        <v>5.7484423504546356E-2</v>
      </c>
      <c r="Y29" s="620">
        <f t="shared" si="10"/>
        <v>1</v>
      </c>
      <c r="Z29" s="618">
        <f t="shared" si="11"/>
        <v>0.43196194738212346</v>
      </c>
      <c r="AA29" s="618">
        <f t="shared" si="12"/>
        <v>0.47671317698548399</v>
      </c>
      <c r="AB29" s="618">
        <f t="shared" si="13"/>
        <v>6.0160851117725287E-3</v>
      </c>
      <c r="AC29" s="621">
        <f t="shared" si="14"/>
        <v>8.5308790520620043E-2</v>
      </c>
    </row>
    <row r="30" spans="2:29" ht="15.75" customHeight="1">
      <c r="B30" s="608">
        <v>1978</v>
      </c>
      <c r="C30" s="609">
        <v>41</v>
      </c>
      <c r="D30" s="610">
        <v>818705</v>
      </c>
      <c r="E30" s="611">
        <v>402203</v>
      </c>
      <c r="F30" s="612">
        <v>197612</v>
      </c>
      <c r="G30" s="612">
        <v>180128</v>
      </c>
      <c r="H30" s="612">
        <v>404</v>
      </c>
      <c r="I30" s="613">
        <v>24059</v>
      </c>
      <c r="J30" s="614">
        <v>416502</v>
      </c>
      <c r="K30" s="612">
        <v>165350</v>
      </c>
      <c r="L30" s="612">
        <v>208630</v>
      </c>
      <c r="M30" s="612">
        <v>2765</v>
      </c>
      <c r="N30" s="615">
        <v>39757</v>
      </c>
      <c r="O30" s="616">
        <f t="shared" si="0"/>
        <v>818705</v>
      </c>
      <c r="P30" s="612">
        <f t="shared" si="1"/>
        <v>362962</v>
      </c>
      <c r="Q30" s="612">
        <f t="shared" si="2"/>
        <v>388758</v>
      </c>
      <c r="R30" s="612">
        <f t="shared" si="3"/>
        <v>3169</v>
      </c>
      <c r="S30" s="610">
        <f t="shared" si="4"/>
        <v>63816</v>
      </c>
      <c r="T30" s="617">
        <f t="shared" si="5"/>
        <v>1</v>
      </c>
      <c r="U30" s="618">
        <f t="shared" si="6"/>
        <v>0.49132403288886456</v>
      </c>
      <c r="V30" s="618">
        <f t="shared" si="7"/>
        <v>0.44785344713987713</v>
      </c>
      <c r="W30" s="618">
        <f t="shared" si="8"/>
        <v>1.0044678930788682E-3</v>
      </c>
      <c r="X30" s="619">
        <f t="shared" si="9"/>
        <v>5.9818052078179425E-2</v>
      </c>
      <c r="Y30" s="620">
        <f t="shared" si="10"/>
        <v>1</v>
      </c>
      <c r="Z30" s="618">
        <f t="shared" si="11"/>
        <v>0.39699689317218162</v>
      </c>
      <c r="AA30" s="618">
        <f t="shared" si="12"/>
        <v>0.50090995961604023</v>
      </c>
      <c r="AB30" s="618">
        <f t="shared" si="13"/>
        <v>6.638623584040413E-3</v>
      </c>
      <c r="AC30" s="621">
        <f t="shared" si="14"/>
        <v>9.5454523627737681E-2</v>
      </c>
    </row>
    <row r="31" spans="2:29" ht="15.75" customHeight="1">
      <c r="B31" s="608">
        <v>1977</v>
      </c>
      <c r="C31" s="609">
        <v>42</v>
      </c>
      <c r="D31" s="610">
        <v>819016</v>
      </c>
      <c r="E31" s="611">
        <v>403556</v>
      </c>
      <c r="F31" s="612">
        <v>187620</v>
      </c>
      <c r="G31" s="612">
        <v>189867</v>
      </c>
      <c r="H31" s="612">
        <v>564</v>
      </c>
      <c r="I31" s="613">
        <v>25505</v>
      </c>
      <c r="J31" s="614">
        <v>415460</v>
      </c>
      <c r="K31" s="612">
        <v>160136</v>
      </c>
      <c r="L31" s="612">
        <v>210488</v>
      </c>
      <c r="M31" s="612">
        <v>4361</v>
      </c>
      <c r="N31" s="615">
        <v>40475</v>
      </c>
      <c r="O31" s="616">
        <f t="shared" si="0"/>
        <v>819016</v>
      </c>
      <c r="P31" s="612">
        <f t="shared" si="1"/>
        <v>347756</v>
      </c>
      <c r="Q31" s="612">
        <f t="shared" si="2"/>
        <v>400355</v>
      </c>
      <c r="R31" s="612">
        <f t="shared" si="3"/>
        <v>4925</v>
      </c>
      <c r="S31" s="610">
        <f t="shared" si="4"/>
        <v>65980</v>
      </c>
      <c r="T31" s="617">
        <f t="shared" si="5"/>
        <v>1</v>
      </c>
      <c r="U31" s="618">
        <f t="shared" si="6"/>
        <v>0.46491688885805194</v>
      </c>
      <c r="V31" s="618">
        <f t="shared" si="7"/>
        <v>0.47048488933382232</v>
      </c>
      <c r="W31" s="618">
        <f t="shared" si="8"/>
        <v>1.3975755533308883E-3</v>
      </c>
      <c r="X31" s="619">
        <f t="shared" si="9"/>
        <v>6.3200646254794879E-2</v>
      </c>
      <c r="Y31" s="620">
        <f t="shared" si="10"/>
        <v>1</v>
      </c>
      <c r="Z31" s="618">
        <f t="shared" si="11"/>
        <v>0.38544264189091609</v>
      </c>
      <c r="AA31" s="618">
        <f t="shared" si="12"/>
        <v>0.50663842487844801</v>
      </c>
      <c r="AB31" s="618">
        <f t="shared" si="13"/>
        <v>1.049679872911953E-2</v>
      </c>
      <c r="AC31" s="621">
        <f t="shared" si="14"/>
        <v>9.7422134501516391E-2</v>
      </c>
    </row>
    <row r="32" spans="2:29" ht="15.75" customHeight="1">
      <c r="B32" s="608">
        <v>1976</v>
      </c>
      <c r="C32" s="609">
        <v>43</v>
      </c>
      <c r="D32" s="610">
        <v>797359</v>
      </c>
      <c r="E32" s="611">
        <v>392926</v>
      </c>
      <c r="F32" s="612">
        <v>178280</v>
      </c>
      <c r="G32" s="612">
        <v>187387</v>
      </c>
      <c r="H32" s="612">
        <v>525</v>
      </c>
      <c r="I32" s="613">
        <v>26734</v>
      </c>
      <c r="J32" s="614">
        <v>404433</v>
      </c>
      <c r="K32" s="612">
        <v>155312</v>
      </c>
      <c r="L32" s="612">
        <v>203364</v>
      </c>
      <c r="M32" s="612">
        <v>3625</v>
      </c>
      <c r="N32" s="615">
        <v>42132</v>
      </c>
      <c r="O32" s="616">
        <f t="shared" si="0"/>
        <v>797359</v>
      </c>
      <c r="P32" s="612">
        <f t="shared" si="1"/>
        <v>333592</v>
      </c>
      <c r="Q32" s="612">
        <f t="shared" si="2"/>
        <v>390751</v>
      </c>
      <c r="R32" s="612">
        <f t="shared" si="3"/>
        <v>4150</v>
      </c>
      <c r="S32" s="610">
        <f t="shared" si="4"/>
        <v>68866</v>
      </c>
      <c r="T32" s="617">
        <f t="shared" si="5"/>
        <v>1</v>
      </c>
      <c r="U32" s="618">
        <f t="shared" si="6"/>
        <v>0.45372411090128928</v>
      </c>
      <c r="V32" s="618">
        <f t="shared" si="7"/>
        <v>0.47690150308200524</v>
      </c>
      <c r="W32" s="618">
        <f t="shared" si="8"/>
        <v>1.3361294493110661E-3</v>
      </c>
      <c r="X32" s="619">
        <f t="shared" si="9"/>
        <v>6.8038256567394373E-2</v>
      </c>
      <c r="Y32" s="620">
        <f t="shared" si="10"/>
        <v>1</v>
      </c>
      <c r="Z32" s="618">
        <f t="shared" si="11"/>
        <v>0.38402405342788548</v>
      </c>
      <c r="AA32" s="618">
        <f t="shared" si="12"/>
        <v>0.50283730556111894</v>
      </c>
      <c r="AB32" s="618">
        <f t="shared" si="13"/>
        <v>8.9631657159529518E-3</v>
      </c>
      <c r="AC32" s="621">
        <f t="shared" si="14"/>
        <v>0.10417547529504269</v>
      </c>
    </row>
    <row r="33" spans="2:29" ht="15.75" customHeight="1">
      <c r="B33" s="608">
        <v>1975</v>
      </c>
      <c r="C33" s="609">
        <v>44</v>
      </c>
      <c r="D33" s="610">
        <v>823526</v>
      </c>
      <c r="E33" s="611">
        <v>406489</v>
      </c>
      <c r="F33" s="612">
        <v>174775</v>
      </c>
      <c r="G33" s="612">
        <v>201701</v>
      </c>
      <c r="H33" s="612">
        <v>679</v>
      </c>
      <c r="I33" s="613">
        <v>29334</v>
      </c>
      <c r="J33" s="614">
        <v>417037</v>
      </c>
      <c r="K33" s="612">
        <v>156144</v>
      </c>
      <c r="L33" s="612">
        <v>209734</v>
      </c>
      <c r="M33" s="612">
        <v>4457</v>
      </c>
      <c r="N33" s="615">
        <v>46702</v>
      </c>
      <c r="O33" s="616">
        <f t="shared" si="0"/>
        <v>823526</v>
      </c>
      <c r="P33" s="612">
        <f t="shared" si="1"/>
        <v>330919</v>
      </c>
      <c r="Q33" s="612">
        <f t="shared" si="2"/>
        <v>411435</v>
      </c>
      <c r="R33" s="612">
        <f t="shared" si="3"/>
        <v>5136</v>
      </c>
      <c r="S33" s="610">
        <f t="shared" si="4"/>
        <v>76036</v>
      </c>
      <c r="T33" s="617">
        <f t="shared" si="5"/>
        <v>1</v>
      </c>
      <c r="U33" s="618">
        <f t="shared" si="6"/>
        <v>0.42996243440781917</v>
      </c>
      <c r="V33" s="618">
        <f t="shared" si="7"/>
        <v>0.49620284927759423</v>
      </c>
      <c r="W33" s="618">
        <f t="shared" si="8"/>
        <v>1.6704019050946027E-3</v>
      </c>
      <c r="X33" s="619">
        <f t="shared" si="9"/>
        <v>7.2164314409492017E-2</v>
      </c>
      <c r="Y33" s="620">
        <f t="shared" si="10"/>
        <v>1</v>
      </c>
      <c r="Z33" s="618">
        <f t="shared" si="11"/>
        <v>0.37441282188390956</v>
      </c>
      <c r="AA33" s="618">
        <f t="shared" si="12"/>
        <v>0.50291460949508082</v>
      </c>
      <c r="AB33" s="618">
        <f t="shared" si="13"/>
        <v>1.0687301126758537E-2</v>
      </c>
      <c r="AC33" s="621">
        <f t="shared" si="14"/>
        <v>0.11198526749425111</v>
      </c>
    </row>
    <row r="34" spans="2:29" ht="15.75" customHeight="1">
      <c r="B34" s="608">
        <v>1974</v>
      </c>
      <c r="C34" s="609">
        <v>45</v>
      </c>
      <c r="D34" s="610">
        <v>865486</v>
      </c>
      <c r="E34" s="611">
        <v>429105</v>
      </c>
      <c r="F34" s="612">
        <v>174693</v>
      </c>
      <c r="G34" s="612">
        <v>218056</v>
      </c>
      <c r="H34" s="612">
        <v>1038</v>
      </c>
      <c r="I34" s="613">
        <v>35318</v>
      </c>
      <c r="J34" s="614">
        <v>436381</v>
      </c>
      <c r="K34" s="612">
        <v>158889</v>
      </c>
      <c r="L34" s="612">
        <v>219998</v>
      </c>
      <c r="M34" s="612">
        <v>4595</v>
      </c>
      <c r="N34" s="615">
        <v>52899</v>
      </c>
      <c r="O34" s="616">
        <f t="shared" si="0"/>
        <v>865486</v>
      </c>
      <c r="P34" s="612">
        <f t="shared" si="1"/>
        <v>333582</v>
      </c>
      <c r="Q34" s="612">
        <f t="shared" si="2"/>
        <v>438054</v>
      </c>
      <c r="R34" s="612">
        <f t="shared" si="3"/>
        <v>5633</v>
      </c>
      <c r="S34" s="610">
        <f t="shared" si="4"/>
        <v>88217</v>
      </c>
      <c r="T34" s="617">
        <f t="shared" si="5"/>
        <v>1</v>
      </c>
      <c r="U34" s="618">
        <f t="shared" si="6"/>
        <v>0.40711014786590694</v>
      </c>
      <c r="V34" s="618">
        <f t="shared" si="7"/>
        <v>0.50816466832127338</v>
      </c>
      <c r="W34" s="618">
        <f t="shared" si="8"/>
        <v>2.4189883594924319E-3</v>
      </c>
      <c r="X34" s="619">
        <f t="shared" si="9"/>
        <v>8.2306195453327277E-2</v>
      </c>
      <c r="Y34" s="620">
        <f t="shared" si="10"/>
        <v>1</v>
      </c>
      <c r="Z34" s="618">
        <f t="shared" si="11"/>
        <v>0.3641061366099807</v>
      </c>
      <c r="AA34" s="618">
        <f t="shared" si="12"/>
        <v>0.50414202268201413</v>
      </c>
      <c r="AB34" s="618">
        <f t="shared" si="13"/>
        <v>1.0529789335466026E-2</v>
      </c>
      <c r="AC34" s="621">
        <f t="shared" si="14"/>
        <v>0.12122205137253914</v>
      </c>
    </row>
    <row r="35" spans="2:29" ht="15.75" customHeight="1">
      <c r="B35" s="608">
        <v>1973</v>
      </c>
      <c r="C35" s="609">
        <v>46</v>
      </c>
      <c r="D35" s="610">
        <v>907692</v>
      </c>
      <c r="E35" s="611">
        <v>448597</v>
      </c>
      <c r="F35" s="612">
        <v>172447</v>
      </c>
      <c r="G35" s="612">
        <v>229006</v>
      </c>
      <c r="H35" s="612">
        <v>1139</v>
      </c>
      <c r="I35" s="613">
        <v>46005</v>
      </c>
      <c r="J35" s="614">
        <v>459095</v>
      </c>
      <c r="K35" s="612">
        <v>159668</v>
      </c>
      <c r="L35" s="612">
        <v>234927</v>
      </c>
      <c r="M35" s="612">
        <v>5850</v>
      </c>
      <c r="N35" s="615">
        <v>58650</v>
      </c>
      <c r="O35" s="616">
        <f t="shared" si="0"/>
        <v>907692</v>
      </c>
      <c r="P35" s="612">
        <f t="shared" si="1"/>
        <v>332115</v>
      </c>
      <c r="Q35" s="612">
        <f t="shared" si="2"/>
        <v>463933</v>
      </c>
      <c r="R35" s="612">
        <f t="shared" si="3"/>
        <v>6989</v>
      </c>
      <c r="S35" s="610">
        <f t="shared" si="4"/>
        <v>104655</v>
      </c>
      <c r="T35" s="617">
        <f t="shared" si="5"/>
        <v>1</v>
      </c>
      <c r="U35" s="618">
        <f t="shared" si="6"/>
        <v>0.38441407321047621</v>
      </c>
      <c r="V35" s="618">
        <f t="shared" si="7"/>
        <v>0.51049382853652614</v>
      </c>
      <c r="W35" s="618">
        <f t="shared" si="8"/>
        <v>2.5390272337978185E-3</v>
      </c>
      <c r="X35" s="619">
        <f t="shared" si="9"/>
        <v>0.10255307101919986</v>
      </c>
      <c r="Y35" s="620">
        <f t="shared" si="10"/>
        <v>1</v>
      </c>
      <c r="Z35" s="618">
        <f t="shared" si="11"/>
        <v>0.34778858406212221</v>
      </c>
      <c r="AA35" s="618">
        <f t="shared" si="12"/>
        <v>0.51171761835785623</v>
      </c>
      <c r="AB35" s="618">
        <f t="shared" si="13"/>
        <v>1.2742460710746141E-2</v>
      </c>
      <c r="AC35" s="621">
        <f t="shared" si="14"/>
        <v>0.12775133686927542</v>
      </c>
    </row>
    <row r="36" spans="2:29" ht="15.75" customHeight="1">
      <c r="B36" s="608">
        <v>1972</v>
      </c>
      <c r="C36" s="609">
        <v>47</v>
      </c>
      <c r="D36" s="610">
        <v>931110</v>
      </c>
      <c r="E36" s="611">
        <v>461833</v>
      </c>
      <c r="F36" s="612">
        <v>172254</v>
      </c>
      <c r="G36" s="612">
        <v>238774</v>
      </c>
      <c r="H36" s="612">
        <v>1267</v>
      </c>
      <c r="I36" s="613">
        <v>49538</v>
      </c>
      <c r="J36" s="614">
        <v>469277</v>
      </c>
      <c r="K36" s="612">
        <v>158855</v>
      </c>
      <c r="L36" s="612">
        <v>241723</v>
      </c>
      <c r="M36" s="612">
        <v>5345</v>
      </c>
      <c r="N36" s="615">
        <v>63354</v>
      </c>
      <c r="O36" s="616">
        <f t="shared" si="0"/>
        <v>931110</v>
      </c>
      <c r="P36" s="612">
        <f t="shared" si="1"/>
        <v>331109</v>
      </c>
      <c r="Q36" s="612">
        <f t="shared" si="2"/>
        <v>480497</v>
      </c>
      <c r="R36" s="612">
        <f t="shared" si="3"/>
        <v>6612</v>
      </c>
      <c r="S36" s="610">
        <f t="shared" si="4"/>
        <v>112892</v>
      </c>
      <c r="T36" s="617">
        <f t="shared" si="5"/>
        <v>1</v>
      </c>
      <c r="U36" s="618">
        <f t="shared" si="6"/>
        <v>0.37297897724935203</v>
      </c>
      <c r="V36" s="618">
        <f t="shared" si="7"/>
        <v>0.51701372574068982</v>
      </c>
      <c r="W36" s="618">
        <f t="shared" si="8"/>
        <v>2.7434159100800507E-3</v>
      </c>
      <c r="X36" s="619">
        <f t="shared" si="9"/>
        <v>0.1072638810998781</v>
      </c>
      <c r="Y36" s="620">
        <f t="shared" si="10"/>
        <v>1</v>
      </c>
      <c r="Z36" s="618">
        <f t="shared" si="11"/>
        <v>0.33851009105496327</v>
      </c>
      <c r="AA36" s="618">
        <f t="shared" si="12"/>
        <v>0.51509662736507433</v>
      </c>
      <c r="AB36" s="618">
        <f t="shared" si="13"/>
        <v>1.1389861425128442E-2</v>
      </c>
      <c r="AC36" s="621">
        <f t="shared" si="14"/>
        <v>0.13500342015483394</v>
      </c>
    </row>
    <row r="37" spans="2:29" ht="15.75" customHeight="1">
      <c r="B37" s="608">
        <v>1971</v>
      </c>
      <c r="C37" s="609">
        <v>48</v>
      </c>
      <c r="D37" s="610">
        <v>925535</v>
      </c>
      <c r="E37" s="611">
        <v>458821</v>
      </c>
      <c r="F37" s="612">
        <v>167280</v>
      </c>
      <c r="G37" s="612">
        <v>237369</v>
      </c>
      <c r="H37" s="612">
        <v>1278</v>
      </c>
      <c r="I37" s="613">
        <v>52894</v>
      </c>
      <c r="J37" s="614">
        <v>466714</v>
      </c>
      <c r="K37" s="612">
        <v>150811</v>
      </c>
      <c r="L37" s="612">
        <v>244538</v>
      </c>
      <c r="M37" s="612">
        <v>6153</v>
      </c>
      <c r="N37" s="615">
        <v>65212</v>
      </c>
      <c r="O37" s="616">
        <f t="shared" si="0"/>
        <v>925535</v>
      </c>
      <c r="P37" s="612">
        <f t="shared" si="1"/>
        <v>318091</v>
      </c>
      <c r="Q37" s="612">
        <f t="shared" si="2"/>
        <v>481907</v>
      </c>
      <c r="R37" s="612">
        <f t="shared" si="3"/>
        <v>7431</v>
      </c>
      <c r="S37" s="610">
        <f t="shared" si="4"/>
        <v>118106</v>
      </c>
      <c r="T37" s="617">
        <f t="shared" si="5"/>
        <v>1</v>
      </c>
      <c r="U37" s="618">
        <f t="shared" si="6"/>
        <v>0.36458662528524194</v>
      </c>
      <c r="V37" s="618">
        <f t="shared" si="7"/>
        <v>0.51734554434082136</v>
      </c>
      <c r="W37" s="618">
        <f t="shared" si="8"/>
        <v>2.7853999707947107E-3</v>
      </c>
      <c r="X37" s="619">
        <f t="shared" si="9"/>
        <v>0.11528243040314197</v>
      </c>
      <c r="Y37" s="620">
        <f t="shared" si="10"/>
        <v>1</v>
      </c>
      <c r="Z37" s="618">
        <f t="shared" si="11"/>
        <v>0.32313365358656482</v>
      </c>
      <c r="AA37" s="618">
        <f t="shared" si="12"/>
        <v>0.52395685580462548</v>
      </c>
      <c r="AB37" s="618">
        <f t="shared" si="13"/>
        <v>1.3183662799916009E-2</v>
      </c>
      <c r="AC37" s="621">
        <f t="shared" si="14"/>
        <v>0.13972582780889367</v>
      </c>
    </row>
    <row r="38" spans="2:29" ht="15.75" customHeight="1">
      <c r="B38" s="608">
        <v>1970</v>
      </c>
      <c r="C38" s="609">
        <v>49</v>
      </c>
      <c r="D38" s="610">
        <v>903591</v>
      </c>
      <c r="E38" s="611">
        <v>446342</v>
      </c>
      <c r="F38" s="612">
        <v>160803</v>
      </c>
      <c r="G38" s="612">
        <v>233554</v>
      </c>
      <c r="H38" s="612">
        <v>1802</v>
      </c>
      <c r="I38" s="613">
        <v>50183</v>
      </c>
      <c r="J38" s="614">
        <v>457249</v>
      </c>
      <c r="K38" s="612">
        <v>140163</v>
      </c>
      <c r="L38" s="612">
        <v>237075</v>
      </c>
      <c r="M38" s="612">
        <v>7081</v>
      </c>
      <c r="N38" s="615">
        <v>72930</v>
      </c>
      <c r="O38" s="616">
        <f t="shared" si="0"/>
        <v>903591</v>
      </c>
      <c r="P38" s="612">
        <f t="shared" si="1"/>
        <v>300966</v>
      </c>
      <c r="Q38" s="612">
        <f t="shared" si="2"/>
        <v>470629</v>
      </c>
      <c r="R38" s="612">
        <f t="shared" si="3"/>
        <v>8883</v>
      </c>
      <c r="S38" s="610">
        <f t="shared" si="4"/>
        <v>123113</v>
      </c>
      <c r="T38" s="617">
        <f t="shared" si="5"/>
        <v>1</v>
      </c>
      <c r="U38" s="618">
        <f t="shared" si="6"/>
        <v>0.3602685832836704</v>
      </c>
      <c r="V38" s="618">
        <f t="shared" si="7"/>
        <v>0.52326243105062931</v>
      </c>
      <c r="W38" s="618">
        <f t="shared" si="8"/>
        <v>4.0372629060227358E-3</v>
      </c>
      <c r="X38" s="619">
        <f t="shared" si="9"/>
        <v>0.11243172275967755</v>
      </c>
      <c r="Y38" s="620">
        <f t="shared" si="10"/>
        <v>1</v>
      </c>
      <c r="Z38" s="618">
        <f t="shared" si="11"/>
        <v>0.30653538881440967</v>
      </c>
      <c r="AA38" s="618">
        <f t="shared" si="12"/>
        <v>0.51848117765156398</v>
      </c>
      <c r="AB38" s="618">
        <f t="shared" si="13"/>
        <v>1.5486091823054835E-2</v>
      </c>
      <c r="AC38" s="621">
        <f t="shared" si="14"/>
        <v>0.15949734171097149</v>
      </c>
    </row>
    <row r="39" spans="2:29" ht="15.75" customHeight="1">
      <c r="B39" s="608">
        <v>1969</v>
      </c>
      <c r="C39" s="609">
        <v>50</v>
      </c>
      <c r="D39" s="610">
        <v>891619</v>
      </c>
      <c r="E39" s="611">
        <v>439257</v>
      </c>
      <c r="F39" s="612">
        <v>151330</v>
      </c>
      <c r="G39" s="612">
        <v>234222</v>
      </c>
      <c r="H39" s="612">
        <v>2819</v>
      </c>
      <c r="I39" s="613">
        <v>50886</v>
      </c>
      <c r="J39" s="614">
        <v>452362</v>
      </c>
      <c r="K39" s="612">
        <v>135058</v>
      </c>
      <c r="L39" s="612">
        <v>235429</v>
      </c>
      <c r="M39" s="612">
        <v>8414</v>
      </c>
      <c r="N39" s="615">
        <v>73461</v>
      </c>
      <c r="O39" s="616">
        <f t="shared" ref="O39:O70" si="15">E39+J39</f>
        <v>891619</v>
      </c>
      <c r="P39" s="612">
        <f t="shared" ref="P39:P70" si="16">F39+K39</f>
        <v>286388</v>
      </c>
      <c r="Q39" s="612">
        <f t="shared" ref="Q39:Q70" si="17">G39+L39</f>
        <v>469651</v>
      </c>
      <c r="R39" s="612">
        <f t="shared" ref="R39:R70" si="18">H39+M39</f>
        <v>11233</v>
      </c>
      <c r="S39" s="610">
        <f t="shared" ref="S39:S70" si="19">I39+N39</f>
        <v>124347</v>
      </c>
      <c r="T39" s="617">
        <f t="shared" ref="T39:T70" si="20">E39/$E39</f>
        <v>1</v>
      </c>
      <c r="U39" s="618">
        <f t="shared" ref="U39:U70" si="21">F39/$E39</f>
        <v>0.34451357633458318</v>
      </c>
      <c r="V39" s="618">
        <f t="shared" ref="V39:V70" si="22">G39/$E39</f>
        <v>0.53322314726913855</v>
      </c>
      <c r="W39" s="618">
        <f t="shared" ref="W39:W70" si="23">H39/$E39</f>
        <v>6.4176552678727947E-3</v>
      </c>
      <c r="X39" s="619">
        <f t="shared" ref="X39:X70" si="24">I39/$E39</f>
        <v>0.11584562112840546</v>
      </c>
      <c r="Y39" s="620">
        <f t="shared" ref="Y39:Y70" si="25">J39/$J39</f>
        <v>1</v>
      </c>
      <c r="Z39" s="618">
        <f t="shared" ref="Z39:Z70" si="26">K39/$J39</f>
        <v>0.29856177132473549</v>
      </c>
      <c r="AA39" s="618">
        <f t="shared" ref="AA39:AA70" si="27">L39/$J39</f>
        <v>0.5204438038562037</v>
      </c>
      <c r="AB39" s="618">
        <f t="shared" ref="AB39:AB70" si="28">M39/$J39</f>
        <v>1.8600147669344463E-2</v>
      </c>
      <c r="AC39" s="621">
        <f t="shared" ref="AC39:AC70" si="29">N39/$J39</f>
        <v>0.16239427714971638</v>
      </c>
    </row>
    <row r="40" spans="2:29" ht="15.75" customHeight="1">
      <c r="B40" s="608">
        <v>1968</v>
      </c>
      <c r="C40" s="609">
        <v>51</v>
      </c>
      <c r="D40" s="610">
        <v>880089</v>
      </c>
      <c r="E40" s="611">
        <v>432053</v>
      </c>
      <c r="F40" s="612">
        <v>142898</v>
      </c>
      <c r="G40" s="612">
        <v>234551</v>
      </c>
      <c r="H40" s="612">
        <v>3552</v>
      </c>
      <c r="I40" s="613">
        <v>51052</v>
      </c>
      <c r="J40" s="614">
        <v>448036</v>
      </c>
      <c r="K40" s="612">
        <v>125641</v>
      </c>
      <c r="L40" s="612">
        <v>238922</v>
      </c>
      <c r="M40" s="612">
        <v>9748</v>
      </c>
      <c r="N40" s="615">
        <v>73725</v>
      </c>
      <c r="O40" s="616">
        <f t="shared" si="15"/>
        <v>880089</v>
      </c>
      <c r="P40" s="612">
        <f t="shared" si="16"/>
        <v>268539</v>
      </c>
      <c r="Q40" s="612">
        <f t="shared" si="17"/>
        <v>473473</v>
      </c>
      <c r="R40" s="612">
        <f t="shared" si="18"/>
        <v>13300</v>
      </c>
      <c r="S40" s="610">
        <f t="shared" si="19"/>
        <v>124777</v>
      </c>
      <c r="T40" s="617">
        <f t="shared" si="20"/>
        <v>1</v>
      </c>
      <c r="U40" s="618">
        <f t="shared" si="21"/>
        <v>0.33074183028471044</v>
      </c>
      <c r="V40" s="618">
        <f t="shared" si="22"/>
        <v>0.54287552684508611</v>
      </c>
      <c r="W40" s="618">
        <f t="shared" si="23"/>
        <v>8.2212136011091223E-3</v>
      </c>
      <c r="X40" s="619">
        <f t="shared" si="24"/>
        <v>0.1181614292690943</v>
      </c>
      <c r="Y40" s="620">
        <f t="shared" si="25"/>
        <v>1</v>
      </c>
      <c r="Z40" s="618">
        <f t="shared" si="26"/>
        <v>0.28042612647197995</v>
      </c>
      <c r="AA40" s="618">
        <f t="shared" si="27"/>
        <v>0.53326518404771051</v>
      </c>
      <c r="AB40" s="618">
        <f t="shared" si="28"/>
        <v>2.1757180226588936E-2</v>
      </c>
      <c r="AC40" s="621">
        <f t="shared" si="29"/>
        <v>0.1645515092537207</v>
      </c>
    </row>
    <row r="41" spans="2:29" ht="15.75" customHeight="1">
      <c r="B41" s="608">
        <v>1967</v>
      </c>
      <c r="C41" s="609">
        <v>52</v>
      </c>
      <c r="D41" s="610">
        <v>875746</v>
      </c>
      <c r="E41" s="611">
        <v>431320</v>
      </c>
      <c r="F41" s="612">
        <v>131088</v>
      </c>
      <c r="G41" s="612">
        <v>241618</v>
      </c>
      <c r="H41" s="612">
        <v>4083</v>
      </c>
      <c r="I41" s="613">
        <v>54531</v>
      </c>
      <c r="J41" s="614">
        <v>444426</v>
      </c>
      <c r="K41" s="612">
        <v>121448</v>
      </c>
      <c r="L41" s="612">
        <v>238908</v>
      </c>
      <c r="M41" s="612">
        <v>12259</v>
      </c>
      <c r="N41" s="615">
        <v>71811</v>
      </c>
      <c r="O41" s="616">
        <f t="shared" si="15"/>
        <v>875746</v>
      </c>
      <c r="P41" s="612">
        <f t="shared" si="16"/>
        <v>252536</v>
      </c>
      <c r="Q41" s="612">
        <f t="shared" si="17"/>
        <v>480526</v>
      </c>
      <c r="R41" s="612">
        <f t="shared" si="18"/>
        <v>16342</v>
      </c>
      <c r="S41" s="610">
        <f t="shared" si="19"/>
        <v>126342</v>
      </c>
      <c r="T41" s="617">
        <f t="shared" si="20"/>
        <v>1</v>
      </c>
      <c r="U41" s="618">
        <f t="shared" si="21"/>
        <v>0.30392284150978394</v>
      </c>
      <c r="V41" s="618">
        <f t="shared" si="22"/>
        <v>0.56018269498284334</v>
      </c>
      <c r="W41" s="618">
        <f t="shared" si="23"/>
        <v>9.4662895298154495E-3</v>
      </c>
      <c r="X41" s="619">
        <f t="shared" si="24"/>
        <v>0.12642817397755726</v>
      </c>
      <c r="Y41" s="620">
        <f t="shared" si="25"/>
        <v>1</v>
      </c>
      <c r="Z41" s="618">
        <f t="shared" si="26"/>
        <v>0.27326934067763814</v>
      </c>
      <c r="AA41" s="618">
        <f t="shared" si="27"/>
        <v>0.53756530896032184</v>
      </c>
      <c r="AB41" s="618">
        <f t="shared" si="28"/>
        <v>2.7583894731631364E-2</v>
      </c>
      <c r="AC41" s="621">
        <f t="shared" si="29"/>
        <v>0.16158145563040865</v>
      </c>
    </row>
    <row r="42" spans="2:29" ht="15.75" customHeight="1">
      <c r="B42" s="608">
        <v>1966</v>
      </c>
      <c r="C42" s="609">
        <v>53</v>
      </c>
      <c r="D42" s="610">
        <v>897524</v>
      </c>
      <c r="E42" s="611">
        <v>440176</v>
      </c>
      <c r="F42" s="612">
        <v>129970</v>
      </c>
      <c r="G42" s="612">
        <v>249379</v>
      </c>
      <c r="H42" s="612">
        <v>4646</v>
      </c>
      <c r="I42" s="613">
        <v>56181</v>
      </c>
      <c r="J42" s="614">
        <v>457348</v>
      </c>
      <c r="K42" s="612">
        <v>118235</v>
      </c>
      <c r="L42" s="612">
        <v>248008</v>
      </c>
      <c r="M42" s="612">
        <v>12980</v>
      </c>
      <c r="N42" s="615">
        <v>78125</v>
      </c>
      <c r="O42" s="616">
        <f t="shared" si="15"/>
        <v>897524</v>
      </c>
      <c r="P42" s="612">
        <f t="shared" si="16"/>
        <v>248205</v>
      </c>
      <c r="Q42" s="612">
        <f t="shared" si="17"/>
        <v>497387</v>
      </c>
      <c r="R42" s="612">
        <f t="shared" si="18"/>
        <v>17626</v>
      </c>
      <c r="S42" s="610">
        <f t="shared" si="19"/>
        <v>134306</v>
      </c>
      <c r="T42" s="617">
        <f t="shared" si="20"/>
        <v>1</v>
      </c>
      <c r="U42" s="618">
        <f t="shared" si="21"/>
        <v>0.29526825633383008</v>
      </c>
      <c r="V42" s="618">
        <f t="shared" si="22"/>
        <v>0.56654383701065025</v>
      </c>
      <c r="W42" s="618">
        <f t="shared" si="23"/>
        <v>1.0554868961506307E-2</v>
      </c>
      <c r="X42" s="619">
        <f t="shared" si="24"/>
        <v>0.1276330376940133</v>
      </c>
      <c r="Y42" s="620">
        <f t="shared" si="25"/>
        <v>1</v>
      </c>
      <c r="Z42" s="618">
        <f t="shared" si="26"/>
        <v>0.25852305028118633</v>
      </c>
      <c r="AA42" s="618">
        <f t="shared" si="27"/>
        <v>0.54227415447318017</v>
      </c>
      <c r="AB42" s="618">
        <f t="shared" si="28"/>
        <v>2.8381014019958545E-2</v>
      </c>
      <c r="AC42" s="621">
        <f t="shared" si="29"/>
        <v>0.17082178122567498</v>
      </c>
    </row>
    <row r="43" spans="2:29" ht="15.75" customHeight="1">
      <c r="B43" s="608">
        <v>1965</v>
      </c>
      <c r="C43" s="609">
        <v>54</v>
      </c>
      <c r="D43" s="610">
        <v>898722</v>
      </c>
      <c r="E43" s="611">
        <v>440275</v>
      </c>
      <c r="F43" s="612">
        <v>125804</v>
      </c>
      <c r="G43" s="612">
        <v>252112</v>
      </c>
      <c r="H43" s="612">
        <v>5121</v>
      </c>
      <c r="I43" s="613">
        <v>57238</v>
      </c>
      <c r="J43" s="614">
        <v>458447</v>
      </c>
      <c r="K43" s="612">
        <v>112574</v>
      </c>
      <c r="L43" s="612">
        <v>251242</v>
      </c>
      <c r="M43" s="612">
        <v>15006</v>
      </c>
      <c r="N43" s="615">
        <v>79625</v>
      </c>
      <c r="O43" s="616">
        <f t="shared" si="15"/>
        <v>898722</v>
      </c>
      <c r="P43" s="612">
        <f t="shared" si="16"/>
        <v>238378</v>
      </c>
      <c r="Q43" s="612">
        <f t="shared" si="17"/>
        <v>503354</v>
      </c>
      <c r="R43" s="612">
        <f t="shared" si="18"/>
        <v>20127</v>
      </c>
      <c r="S43" s="610">
        <f t="shared" si="19"/>
        <v>136863</v>
      </c>
      <c r="T43" s="617">
        <f t="shared" si="20"/>
        <v>1</v>
      </c>
      <c r="U43" s="618">
        <f t="shared" si="21"/>
        <v>0.28573959457157461</v>
      </c>
      <c r="V43" s="618">
        <f t="shared" si="22"/>
        <v>0.57262392822667652</v>
      </c>
      <c r="W43" s="618">
        <f t="shared" si="23"/>
        <v>1.1631366759411732E-2</v>
      </c>
      <c r="X43" s="619">
        <f t="shared" si="24"/>
        <v>0.13000511044233717</v>
      </c>
      <c r="Y43" s="620">
        <f t="shared" si="25"/>
        <v>1</v>
      </c>
      <c r="Z43" s="618">
        <f t="shared" si="26"/>
        <v>0.24555510233462102</v>
      </c>
      <c r="AA43" s="618">
        <f t="shared" si="27"/>
        <v>0.54802845258012378</v>
      </c>
      <c r="AB43" s="618">
        <f t="shared" si="28"/>
        <v>3.273224603934588E-2</v>
      </c>
      <c r="AC43" s="621">
        <f t="shared" si="29"/>
        <v>0.17368419904590934</v>
      </c>
    </row>
    <row r="44" spans="2:29" ht="15.75" customHeight="1">
      <c r="B44" s="608">
        <v>1964</v>
      </c>
      <c r="C44" s="609">
        <v>55</v>
      </c>
      <c r="D44" s="610">
        <v>907965</v>
      </c>
      <c r="E44" s="611">
        <v>443501</v>
      </c>
      <c r="F44" s="612">
        <v>121599</v>
      </c>
      <c r="G44" s="612">
        <v>255971</v>
      </c>
      <c r="H44" s="612">
        <v>4919</v>
      </c>
      <c r="I44" s="613">
        <v>61012</v>
      </c>
      <c r="J44" s="614">
        <v>464464</v>
      </c>
      <c r="K44" s="612">
        <v>111377</v>
      </c>
      <c r="L44" s="612">
        <v>253386</v>
      </c>
      <c r="M44" s="612">
        <v>16360</v>
      </c>
      <c r="N44" s="615">
        <v>83341</v>
      </c>
      <c r="O44" s="616">
        <f t="shared" si="15"/>
        <v>907965</v>
      </c>
      <c r="P44" s="612">
        <f t="shared" si="16"/>
        <v>232976</v>
      </c>
      <c r="Q44" s="612">
        <f t="shared" si="17"/>
        <v>509357</v>
      </c>
      <c r="R44" s="612">
        <f t="shared" si="18"/>
        <v>21279</v>
      </c>
      <c r="S44" s="610">
        <f t="shared" si="19"/>
        <v>144353</v>
      </c>
      <c r="T44" s="617">
        <f t="shared" si="20"/>
        <v>1</v>
      </c>
      <c r="U44" s="618">
        <f t="shared" si="21"/>
        <v>0.27417976509635827</v>
      </c>
      <c r="V44" s="618">
        <f t="shared" si="22"/>
        <v>0.57715991621213936</v>
      </c>
      <c r="W44" s="618">
        <f t="shared" si="23"/>
        <v>1.109129404443282E-2</v>
      </c>
      <c r="X44" s="619">
        <f t="shared" si="24"/>
        <v>0.13756902464706958</v>
      </c>
      <c r="Y44" s="620">
        <f t="shared" si="25"/>
        <v>1</v>
      </c>
      <c r="Z44" s="618">
        <f t="shared" si="26"/>
        <v>0.23979684108994453</v>
      </c>
      <c r="AA44" s="618">
        <f t="shared" si="27"/>
        <v>0.54554497226911025</v>
      </c>
      <c r="AB44" s="618">
        <f t="shared" si="28"/>
        <v>3.5223397292362811E-2</v>
      </c>
      <c r="AC44" s="621">
        <f t="shared" si="29"/>
        <v>0.17943478934858245</v>
      </c>
    </row>
    <row r="45" spans="2:29" ht="15.75" customHeight="1">
      <c r="B45" s="608">
        <v>1963</v>
      </c>
      <c r="C45" s="609">
        <v>56</v>
      </c>
      <c r="D45" s="610">
        <v>894643</v>
      </c>
      <c r="E45" s="611">
        <v>435533</v>
      </c>
      <c r="F45" s="612">
        <v>114684</v>
      </c>
      <c r="G45" s="612">
        <v>254277</v>
      </c>
      <c r="H45" s="612">
        <v>5324</v>
      </c>
      <c r="I45" s="613">
        <v>61248</v>
      </c>
      <c r="J45" s="614">
        <v>459110</v>
      </c>
      <c r="K45" s="612">
        <v>102696</v>
      </c>
      <c r="L45" s="612">
        <v>252509</v>
      </c>
      <c r="M45" s="612">
        <v>19833</v>
      </c>
      <c r="N45" s="615">
        <v>84072</v>
      </c>
      <c r="O45" s="616">
        <f t="shared" si="15"/>
        <v>894643</v>
      </c>
      <c r="P45" s="612">
        <f t="shared" si="16"/>
        <v>217380</v>
      </c>
      <c r="Q45" s="612">
        <f t="shared" si="17"/>
        <v>506786</v>
      </c>
      <c r="R45" s="612">
        <f t="shared" si="18"/>
        <v>25157</v>
      </c>
      <c r="S45" s="610">
        <f t="shared" si="19"/>
        <v>145320</v>
      </c>
      <c r="T45" s="617">
        <f t="shared" si="20"/>
        <v>1</v>
      </c>
      <c r="U45" s="618">
        <f t="shared" si="21"/>
        <v>0.26331873818975832</v>
      </c>
      <c r="V45" s="618">
        <f t="shared" si="22"/>
        <v>0.58382946871993624</v>
      </c>
      <c r="W45" s="618">
        <f t="shared" si="23"/>
        <v>1.2224102421630507E-2</v>
      </c>
      <c r="X45" s="619">
        <f t="shared" si="24"/>
        <v>0.14062769066867492</v>
      </c>
      <c r="Y45" s="620">
        <f t="shared" si="25"/>
        <v>1</v>
      </c>
      <c r="Z45" s="618">
        <f t="shared" si="26"/>
        <v>0.22368495567511054</v>
      </c>
      <c r="AA45" s="618">
        <f t="shared" si="27"/>
        <v>0.54999673280913075</v>
      </c>
      <c r="AB45" s="618">
        <f t="shared" si="28"/>
        <v>4.31987976737601E-2</v>
      </c>
      <c r="AC45" s="621">
        <f t="shared" si="29"/>
        <v>0.18311951384199865</v>
      </c>
    </row>
    <row r="46" spans="2:29" ht="15.75" customHeight="1">
      <c r="B46" s="608">
        <v>1962</v>
      </c>
      <c r="C46" s="609">
        <v>57</v>
      </c>
      <c r="D46" s="610">
        <v>863045</v>
      </c>
      <c r="E46" s="611">
        <v>419277</v>
      </c>
      <c r="F46" s="612">
        <v>102735</v>
      </c>
      <c r="G46" s="612">
        <v>250578</v>
      </c>
      <c r="H46" s="612">
        <v>6278</v>
      </c>
      <c r="I46" s="613">
        <v>59686</v>
      </c>
      <c r="J46" s="614">
        <v>443768</v>
      </c>
      <c r="K46" s="612">
        <v>90751</v>
      </c>
      <c r="L46" s="612">
        <v>247520</v>
      </c>
      <c r="M46" s="612">
        <v>21627</v>
      </c>
      <c r="N46" s="615">
        <v>83870</v>
      </c>
      <c r="O46" s="616">
        <f t="shared" si="15"/>
        <v>863045</v>
      </c>
      <c r="P46" s="612">
        <f t="shared" si="16"/>
        <v>193486</v>
      </c>
      <c r="Q46" s="612">
        <f t="shared" si="17"/>
        <v>498098</v>
      </c>
      <c r="R46" s="612">
        <f t="shared" si="18"/>
        <v>27905</v>
      </c>
      <c r="S46" s="610">
        <f t="shared" si="19"/>
        <v>143556</v>
      </c>
      <c r="T46" s="617">
        <f t="shared" si="20"/>
        <v>1</v>
      </c>
      <c r="U46" s="618">
        <f t="shared" si="21"/>
        <v>0.24502894267989897</v>
      </c>
      <c r="V46" s="618">
        <f t="shared" si="22"/>
        <v>0.59764308559734969</v>
      </c>
      <c r="W46" s="618">
        <f t="shared" si="23"/>
        <v>1.4973394677027359E-2</v>
      </c>
      <c r="X46" s="619">
        <f t="shared" si="24"/>
        <v>0.14235457704572396</v>
      </c>
      <c r="Y46" s="620">
        <f t="shared" si="25"/>
        <v>1</v>
      </c>
      <c r="Z46" s="618">
        <f t="shared" si="26"/>
        <v>0.20450100052279568</v>
      </c>
      <c r="AA46" s="618">
        <f t="shared" si="27"/>
        <v>0.55776892430278879</v>
      </c>
      <c r="AB46" s="618">
        <f t="shared" si="28"/>
        <v>4.8734924555172976E-2</v>
      </c>
      <c r="AC46" s="621">
        <f t="shared" si="29"/>
        <v>0.18899515061924249</v>
      </c>
    </row>
    <row r="47" spans="2:29" ht="15.75" customHeight="1">
      <c r="B47" s="608">
        <v>1961</v>
      </c>
      <c r="C47" s="609">
        <v>58</v>
      </c>
      <c r="D47" s="610">
        <v>862343</v>
      </c>
      <c r="E47" s="611">
        <v>418556</v>
      </c>
      <c r="F47" s="612">
        <v>97401</v>
      </c>
      <c r="G47" s="612">
        <v>253997</v>
      </c>
      <c r="H47" s="612">
        <v>7147</v>
      </c>
      <c r="I47" s="613">
        <v>60011</v>
      </c>
      <c r="J47" s="614">
        <v>443787</v>
      </c>
      <c r="K47" s="612">
        <v>85490</v>
      </c>
      <c r="L47" s="612">
        <v>252303</v>
      </c>
      <c r="M47" s="612">
        <v>26060</v>
      </c>
      <c r="N47" s="615">
        <v>79934</v>
      </c>
      <c r="O47" s="616">
        <f t="shared" si="15"/>
        <v>862343</v>
      </c>
      <c r="P47" s="612">
        <f t="shared" si="16"/>
        <v>182891</v>
      </c>
      <c r="Q47" s="612">
        <f t="shared" si="17"/>
        <v>506300</v>
      </c>
      <c r="R47" s="612">
        <f t="shared" si="18"/>
        <v>33207</v>
      </c>
      <c r="S47" s="610">
        <f t="shared" si="19"/>
        <v>139945</v>
      </c>
      <c r="T47" s="617">
        <f t="shared" si="20"/>
        <v>1</v>
      </c>
      <c r="U47" s="618">
        <f t="shared" si="21"/>
        <v>0.2327072124160208</v>
      </c>
      <c r="V47" s="618">
        <f t="shared" si="22"/>
        <v>0.6068411395368839</v>
      </c>
      <c r="W47" s="618">
        <f t="shared" si="23"/>
        <v>1.707537342673382E-2</v>
      </c>
      <c r="X47" s="619">
        <f t="shared" si="24"/>
        <v>0.14337627462036143</v>
      </c>
      <c r="Y47" s="620">
        <f t="shared" si="25"/>
        <v>1</v>
      </c>
      <c r="Z47" s="618">
        <f t="shared" si="26"/>
        <v>0.1926374589611683</v>
      </c>
      <c r="AA47" s="618">
        <f t="shared" si="27"/>
        <v>0.56852273725909053</v>
      </c>
      <c r="AB47" s="618">
        <f t="shared" si="28"/>
        <v>5.8721864317792097E-2</v>
      </c>
      <c r="AC47" s="621">
        <f t="shared" si="29"/>
        <v>0.18011793946194909</v>
      </c>
    </row>
    <row r="48" spans="2:29" ht="15.75" customHeight="1">
      <c r="B48" s="608">
        <v>1960</v>
      </c>
      <c r="C48" s="609">
        <v>59</v>
      </c>
      <c r="D48" s="610">
        <v>856805</v>
      </c>
      <c r="E48" s="611">
        <v>413752</v>
      </c>
      <c r="F48" s="612">
        <v>89028</v>
      </c>
      <c r="G48" s="612">
        <v>257772</v>
      </c>
      <c r="H48" s="612">
        <v>8415</v>
      </c>
      <c r="I48" s="613">
        <v>58537</v>
      </c>
      <c r="J48" s="614">
        <v>443053</v>
      </c>
      <c r="K48" s="612">
        <v>80256</v>
      </c>
      <c r="L48" s="612">
        <v>254047</v>
      </c>
      <c r="M48" s="612">
        <v>29013</v>
      </c>
      <c r="N48" s="615">
        <v>79737</v>
      </c>
      <c r="O48" s="616">
        <f t="shared" si="15"/>
        <v>856805</v>
      </c>
      <c r="P48" s="612">
        <f t="shared" si="16"/>
        <v>169284</v>
      </c>
      <c r="Q48" s="612">
        <f t="shared" si="17"/>
        <v>511819</v>
      </c>
      <c r="R48" s="612">
        <f t="shared" si="18"/>
        <v>37428</v>
      </c>
      <c r="S48" s="610">
        <f t="shared" si="19"/>
        <v>138274</v>
      </c>
      <c r="T48" s="617">
        <f t="shared" si="20"/>
        <v>1</v>
      </c>
      <c r="U48" s="618">
        <f t="shared" si="21"/>
        <v>0.21517237378912973</v>
      </c>
      <c r="V48" s="618">
        <f t="shared" si="22"/>
        <v>0.62301088574798424</v>
      </c>
      <c r="W48" s="618">
        <f t="shared" si="23"/>
        <v>2.0338270268179973E-2</v>
      </c>
      <c r="X48" s="619">
        <f t="shared" si="24"/>
        <v>0.141478470194706</v>
      </c>
      <c r="Y48" s="620">
        <f t="shared" si="25"/>
        <v>1</v>
      </c>
      <c r="Z48" s="618">
        <f t="shared" si="26"/>
        <v>0.18114311380354042</v>
      </c>
      <c r="AA48" s="618">
        <f t="shared" si="27"/>
        <v>0.57340092494577399</v>
      </c>
      <c r="AB48" s="618">
        <f t="shared" si="28"/>
        <v>6.5484264862217381E-2</v>
      </c>
      <c r="AC48" s="621">
        <f t="shared" si="29"/>
        <v>0.17997169638846819</v>
      </c>
    </row>
    <row r="49" spans="2:29" ht="15.75" customHeight="1">
      <c r="B49" s="608">
        <v>1959</v>
      </c>
      <c r="C49" s="609">
        <v>60</v>
      </c>
      <c r="D49" s="610">
        <v>851383</v>
      </c>
      <c r="E49" s="611">
        <v>409794</v>
      </c>
      <c r="F49" s="612">
        <v>82159</v>
      </c>
      <c r="G49" s="612">
        <v>257169</v>
      </c>
      <c r="H49" s="612">
        <v>9792</v>
      </c>
      <c r="I49" s="613">
        <v>60674</v>
      </c>
      <c r="J49" s="614">
        <v>441589</v>
      </c>
      <c r="K49" s="612">
        <v>75387</v>
      </c>
      <c r="L49" s="612">
        <v>254931</v>
      </c>
      <c r="M49" s="612">
        <v>32241</v>
      </c>
      <c r="N49" s="615">
        <v>79030</v>
      </c>
      <c r="O49" s="616">
        <f t="shared" si="15"/>
        <v>851383</v>
      </c>
      <c r="P49" s="612">
        <f t="shared" si="16"/>
        <v>157546</v>
      </c>
      <c r="Q49" s="612">
        <f t="shared" si="17"/>
        <v>512100</v>
      </c>
      <c r="R49" s="612">
        <f t="shared" si="18"/>
        <v>42033</v>
      </c>
      <c r="S49" s="610">
        <f t="shared" si="19"/>
        <v>139704</v>
      </c>
      <c r="T49" s="617">
        <f t="shared" si="20"/>
        <v>1</v>
      </c>
      <c r="U49" s="618">
        <f t="shared" si="21"/>
        <v>0.20048853814355505</v>
      </c>
      <c r="V49" s="618">
        <f t="shared" si="22"/>
        <v>0.62755677242712193</v>
      </c>
      <c r="W49" s="618">
        <f t="shared" si="23"/>
        <v>2.3894932575879588E-2</v>
      </c>
      <c r="X49" s="619">
        <f t="shared" si="24"/>
        <v>0.14805975685344344</v>
      </c>
      <c r="Y49" s="620">
        <f t="shared" si="25"/>
        <v>1</v>
      </c>
      <c r="Z49" s="618">
        <f t="shared" si="26"/>
        <v>0.17071756769303584</v>
      </c>
      <c r="AA49" s="618">
        <f t="shared" si="27"/>
        <v>0.57730378247646563</v>
      </c>
      <c r="AB49" s="618">
        <f t="shared" si="28"/>
        <v>7.301132953945863E-2</v>
      </c>
      <c r="AC49" s="621">
        <f t="shared" si="29"/>
        <v>0.17896732029103987</v>
      </c>
    </row>
    <row r="50" spans="2:29" ht="15.75" customHeight="1">
      <c r="B50" s="608">
        <v>1958</v>
      </c>
      <c r="C50" s="609">
        <v>61</v>
      </c>
      <c r="D50" s="610">
        <v>828298</v>
      </c>
      <c r="E50" s="611">
        <v>396772</v>
      </c>
      <c r="F50" s="612">
        <v>77268</v>
      </c>
      <c r="G50" s="612">
        <v>252104</v>
      </c>
      <c r="H50" s="612">
        <v>10475</v>
      </c>
      <c r="I50" s="613">
        <v>56925</v>
      </c>
      <c r="J50" s="614">
        <v>431526</v>
      </c>
      <c r="K50" s="612">
        <v>67882</v>
      </c>
      <c r="L50" s="612">
        <v>249014</v>
      </c>
      <c r="M50" s="612">
        <v>34989</v>
      </c>
      <c r="N50" s="615">
        <v>79641</v>
      </c>
      <c r="O50" s="616">
        <f t="shared" si="15"/>
        <v>828298</v>
      </c>
      <c r="P50" s="612">
        <f t="shared" si="16"/>
        <v>145150</v>
      </c>
      <c r="Q50" s="612">
        <f t="shared" si="17"/>
        <v>501118</v>
      </c>
      <c r="R50" s="612">
        <f t="shared" si="18"/>
        <v>45464</v>
      </c>
      <c r="S50" s="610">
        <f t="shared" si="19"/>
        <v>136566</v>
      </c>
      <c r="T50" s="617">
        <f t="shared" si="20"/>
        <v>1</v>
      </c>
      <c r="U50" s="618">
        <f t="shared" si="21"/>
        <v>0.194741564424909</v>
      </c>
      <c r="V50" s="618">
        <f t="shared" si="22"/>
        <v>0.63538757775246235</v>
      </c>
      <c r="W50" s="618">
        <f t="shared" si="23"/>
        <v>2.6400552458338795E-2</v>
      </c>
      <c r="X50" s="619">
        <f t="shared" si="24"/>
        <v>0.14347030536428981</v>
      </c>
      <c r="Y50" s="620">
        <f t="shared" si="25"/>
        <v>1</v>
      </c>
      <c r="Z50" s="618">
        <f t="shared" si="26"/>
        <v>0.15730685984158543</v>
      </c>
      <c r="AA50" s="618">
        <f t="shared" si="27"/>
        <v>0.57705445326585192</v>
      </c>
      <c r="AB50" s="618">
        <f t="shared" si="28"/>
        <v>8.1082020550326053E-2</v>
      </c>
      <c r="AC50" s="621">
        <f t="shared" si="29"/>
        <v>0.18455666634223661</v>
      </c>
    </row>
    <row r="51" spans="2:29" ht="15.75" customHeight="1">
      <c r="B51" s="608">
        <v>1957</v>
      </c>
      <c r="C51" s="609">
        <v>62</v>
      </c>
      <c r="D51" s="610">
        <v>823959</v>
      </c>
      <c r="E51" s="611">
        <v>393499</v>
      </c>
      <c r="F51" s="612">
        <v>70662</v>
      </c>
      <c r="G51" s="612">
        <v>254494</v>
      </c>
      <c r="H51" s="612">
        <v>10446</v>
      </c>
      <c r="I51" s="613">
        <v>57897</v>
      </c>
      <c r="J51" s="614">
        <v>430460</v>
      </c>
      <c r="K51" s="612">
        <v>61340</v>
      </c>
      <c r="L51" s="612">
        <v>250622</v>
      </c>
      <c r="M51" s="612">
        <v>37754</v>
      </c>
      <c r="N51" s="615">
        <v>80744</v>
      </c>
      <c r="O51" s="616">
        <f t="shared" si="15"/>
        <v>823959</v>
      </c>
      <c r="P51" s="612">
        <f t="shared" si="16"/>
        <v>132002</v>
      </c>
      <c r="Q51" s="612">
        <f t="shared" si="17"/>
        <v>505116</v>
      </c>
      <c r="R51" s="612">
        <f t="shared" si="18"/>
        <v>48200</v>
      </c>
      <c r="S51" s="610">
        <f t="shared" si="19"/>
        <v>138641</v>
      </c>
      <c r="T51" s="617">
        <f t="shared" si="20"/>
        <v>1</v>
      </c>
      <c r="U51" s="618">
        <f t="shared" si="21"/>
        <v>0.179573518611229</v>
      </c>
      <c r="V51" s="618">
        <f t="shared" si="22"/>
        <v>0.646746243319551</v>
      </c>
      <c r="W51" s="618">
        <f t="shared" si="23"/>
        <v>2.6546446115492034E-2</v>
      </c>
      <c r="X51" s="619">
        <f t="shared" si="24"/>
        <v>0.14713379195372797</v>
      </c>
      <c r="Y51" s="620">
        <f t="shared" si="25"/>
        <v>1</v>
      </c>
      <c r="Z51" s="618">
        <f t="shared" si="26"/>
        <v>0.14249872229707755</v>
      </c>
      <c r="AA51" s="618">
        <f t="shared" si="27"/>
        <v>0.58221902151187099</v>
      </c>
      <c r="AB51" s="618">
        <f t="shared" si="28"/>
        <v>8.7706174789759797E-2</v>
      </c>
      <c r="AC51" s="621">
        <f t="shared" si="29"/>
        <v>0.18757608140129164</v>
      </c>
    </row>
    <row r="52" spans="2:29" ht="15.75" customHeight="1">
      <c r="B52" s="608">
        <v>1956</v>
      </c>
      <c r="C52" s="609">
        <v>63</v>
      </c>
      <c r="D52" s="610">
        <v>813408</v>
      </c>
      <c r="E52" s="611">
        <v>386096</v>
      </c>
      <c r="F52" s="612">
        <v>65006</v>
      </c>
      <c r="G52" s="612">
        <v>255714</v>
      </c>
      <c r="H52" s="612">
        <v>10505</v>
      </c>
      <c r="I52" s="613">
        <v>54871</v>
      </c>
      <c r="J52" s="614">
        <v>427312</v>
      </c>
      <c r="K52" s="612">
        <v>56353</v>
      </c>
      <c r="L52" s="612">
        <v>249863</v>
      </c>
      <c r="M52" s="612">
        <v>43028</v>
      </c>
      <c r="N52" s="615">
        <v>78068</v>
      </c>
      <c r="O52" s="616">
        <f t="shared" si="15"/>
        <v>813408</v>
      </c>
      <c r="P52" s="612">
        <f t="shared" si="16"/>
        <v>121359</v>
      </c>
      <c r="Q52" s="612">
        <f t="shared" si="17"/>
        <v>505577</v>
      </c>
      <c r="R52" s="612">
        <f t="shared" si="18"/>
        <v>53533</v>
      </c>
      <c r="S52" s="610">
        <f t="shared" si="19"/>
        <v>132939</v>
      </c>
      <c r="T52" s="617">
        <f t="shared" si="20"/>
        <v>1</v>
      </c>
      <c r="U52" s="618">
        <f t="shared" si="21"/>
        <v>0.16836745265426215</v>
      </c>
      <c r="V52" s="618">
        <f t="shared" si="22"/>
        <v>0.66230678380506403</v>
      </c>
      <c r="W52" s="618">
        <f t="shared" si="23"/>
        <v>2.7208259085823215E-2</v>
      </c>
      <c r="X52" s="619">
        <f t="shared" si="24"/>
        <v>0.14211750445485061</v>
      </c>
      <c r="Y52" s="620">
        <f t="shared" si="25"/>
        <v>1</v>
      </c>
      <c r="Z52" s="618">
        <f t="shared" si="26"/>
        <v>0.131877878458831</v>
      </c>
      <c r="AA52" s="618">
        <f t="shared" si="27"/>
        <v>0.5847319991013592</v>
      </c>
      <c r="AB52" s="618">
        <f t="shared" si="28"/>
        <v>0.1006945744561351</v>
      </c>
      <c r="AC52" s="621">
        <f t="shared" si="29"/>
        <v>0.18269554798367468</v>
      </c>
    </row>
    <row r="53" spans="2:29" ht="15.75" customHeight="1">
      <c r="B53" s="608">
        <v>1955</v>
      </c>
      <c r="C53" s="609">
        <v>64</v>
      </c>
      <c r="D53" s="610">
        <v>803255</v>
      </c>
      <c r="E53" s="611">
        <v>379201</v>
      </c>
      <c r="F53" s="612">
        <v>58346</v>
      </c>
      <c r="G53" s="612">
        <v>256877</v>
      </c>
      <c r="H53" s="612">
        <v>12535</v>
      </c>
      <c r="I53" s="613">
        <v>51443</v>
      </c>
      <c r="J53" s="614">
        <v>424054</v>
      </c>
      <c r="K53" s="612">
        <v>53318</v>
      </c>
      <c r="L53" s="612">
        <v>247443</v>
      </c>
      <c r="M53" s="612">
        <v>45122</v>
      </c>
      <c r="N53" s="615">
        <v>78171</v>
      </c>
      <c r="O53" s="616">
        <f t="shared" si="15"/>
        <v>803255</v>
      </c>
      <c r="P53" s="612">
        <f t="shared" si="16"/>
        <v>111664</v>
      </c>
      <c r="Q53" s="612">
        <f t="shared" si="17"/>
        <v>504320</v>
      </c>
      <c r="R53" s="612">
        <f t="shared" si="18"/>
        <v>57657</v>
      </c>
      <c r="S53" s="610">
        <f t="shared" si="19"/>
        <v>129614</v>
      </c>
      <c r="T53" s="617">
        <f t="shared" si="20"/>
        <v>1</v>
      </c>
      <c r="U53" s="618">
        <f t="shared" si="21"/>
        <v>0.15386562799148737</v>
      </c>
      <c r="V53" s="618">
        <f t="shared" si="22"/>
        <v>0.67741646250932885</v>
      </c>
      <c r="W53" s="618">
        <f t="shared" si="23"/>
        <v>3.3056347425244131E-2</v>
      </c>
      <c r="X53" s="619">
        <f t="shared" si="24"/>
        <v>0.13566156207393967</v>
      </c>
      <c r="Y53" s="620">
        <f t="shared" si="25"/>
        <v>1</v>
      </c>
      <c r="Z53" s="618">
        <f t="shared" si="26"/>
        <v>0.12573398670923985</v>
      </c>
      <c r="AA53" s="618">
        <f t="shared" si="27"/>
        <v>0.58351766520301662</v>
      </c>
      <c r="AB53" s="618">
        <f t="shared" si="28"/>
        <v>0.10640625958014781</v>
      </c>
      <c r="AC53" s="621">
        <f t="shared" si="29"/>
        <v>0.18434208850759573</v>
      </c>
    </row>
    <row r="54" spans="2:29" ht="15.75" customHeight="1">
      <c r="B54" s="608">
        <v>1954</v>
      </c>
      <c r="C54" s="609">
        <v>65</v>
      </c>
      <c r="D54" s="610">
        <v>796779</v>
      </c>
      <c r="E54" s="611">
        <v>376737</v>
      </c>
      <c r="F54" s="612">
        <v>53774</v>
      </c>
      <c r="G54" s="612">
        <v>260999</v>
      </c>
      <c r="H54" s="612">
        <v>13042</v>
      </c>
      <c r="I54" s="613">
        <v>48922</v>
      </c>
      <c r="J54" s="614">
        <v>420042</v>
      </c>
      <c r="K54" s="612">
        <v>51487</v>
      </c>
      <c r="L54" s="612">
        <v>244324</v>
      </c>
      <c r="M54" s="612">
        <v>49700</v>
      </c>
      <c r="N54" s="615">
        <v>74531</v>
      </c>
      <c r="O54" s="616">
        <f t="shared" si="15"/>
        <v>796779</v>
      </c>
      <c r="P54" s="612">
        <f t="shared" si="16"/>
        <v>105261</v>
      </c>
      <c r="Q54" s="612">
        <f t="shared" si="17"/>
        <v>505323</v>
      </c>
      <c r="R54" s="612">
        <f t="shared" si="18"/>
        <v>62742</v>
      </c>
      <c r="S54" s="610">
        <f t="shared" si="19"/>
        <v>123453</v>
      </c>
      <c r="T54" s="617">
        <f t="shared" si="20"/>
        <v>1</v>
      </c>
      <c r="U54" s="618">
        <f t="shared" si="21"/>
        <v>0.14273617935058144</v>
      </c>
      <c r="V54" s="618">
        <f t="shared" si="22"/>
        <v>0.69278833775286208</v>
      </c>
      <c r="W54" s="618">
        <f t="shared" si="23"/>
        <v>3.461831463328529E-2</v>
      </c>
      <c r="X54" s="619">
        <f t="shared" si="24"/>
        <v>0.12985716826327121</v>
      </c>
      <c r="Y54" s="620">
        <f t="shared" si="25"/>
        <v>1</v>
      </c>
      <c r="Z54" s="618">
        <f t="shared" si="26"/>
        <v>0.12257583765432981</v>
      </c>
      <c r="AA54" s="618">
        <f t="shared" si="27"/>
        <v>0.58166564295951362</v>
      </c>
      <c r="AB54" s="618">
        <f t="shared" si="28"/>
        <v>0.11832150118321501</v>
      </c>
      <c r="AC54" s="621">
        <f t="shared" si="29"/>
        <v>0.17743701820294161</v>
      </c>
    </row>
    <row r="55" spans="2:29" ht="15.75" customHeight="1">
      <c r="B55" s="608">
        <v>1953</v>
      </c>
      <c r="C55" s="609">
        <v>66</v>
      </c>
      <c r="D55" s="610">
        <v>777905</v>
      </c>
      <c r="E55" s="611">
        <v>366429</v>
      </c>
      <c r="F55" s="612">
        <v>48427</v>
      </c>
      <c r="G55" s="612">
        <v>255605</v>
      </c>
      <c r="H55" s="612">
        <v>13851</v>
      </c>
      <c r="I55" s="613">
        <v>48546</v>
      </c>
      <c r="J55" s="614">
        <v>411476</v>
      </c>
      <c r="K55" s="612">
        <v>48926</v>
      </c>
      <c r="L55" s="612">
        <v>237305</v>
      </c>
      <c r="M55" s="612">
        <v>51832</v>
      </c>
      <c r="N55" s="615">
        <v>73413</v>
      </c>
      <c r="O55" s="616">
        <f t="shared" si="15"/>
        <v>777905</v>
      </c>
      <c r="P55" s="612">
        <f t="shared" si="16"/>
        <v>97353</v>
      </c>
      <c r="Q55" s="612">
        <f t="shared" si="17"/>
        <v>492910</v>
      </c>
      <c r="R55" s="612">
        <f t="shared" si="18"/>
        <v>65683</v>
      </c>
      <c r="S55" s="610">
        <f t="shared" si="19"/>
        <v>121959</v>
      </c>
      <c r="T55" s="617">
        <f t="shared" si="20"/>
        <v>1</v>
      </c>
      <c r="U55" s="618">
        <f t="shared" si="21"/>
        <v>0.13215929961875289</v>
      </c>
      <c r="V55" s="618">
        <f t="shared" si="22"/>
        <v>0.69755668901751777</v>
      </c>
      <c r="W55" s="618">
        <f t="shared" si="23"/>
        <v>3.7799955789525393E-2</v>
      </c>
      <c r="X55" s="619">
        <f t="shared" si="24"/>
        <v>0.13248405557420401</v>
      </c>
      <c r="Y55" s="620">
        <f t="shared" si="25"/>
        <v>1</v>
      </c>
      <c r="Z55" s="618">
        <f t="shared" si="26"/>
        <v>0.11890365416208964</v>
      </c>
      <c r="AA55" s="618">
        <f t="shared" si="27"/>
        <v>0.57671650351417825</v>
      </c>
      <c r="AB55" s="618">
        <f t="shared" si="28"/>
        <v>0.12596603447102625</v>
      </c>
      <c r="AC55" s="621">
        <f t="shared" si="29"/>
        <v>0.17841380785270586</v>
      </c>
    </row>
    <row r="56" spans="2:29" ht="15.75" customHeight="1">
      <c r="B56" s="608">
        <v>1952</v>
      </c>
      <c r="C56" s="609">
        <v>67</v>
      </c>
      <c r="D56" s="610">
        <v>788082</v>
      </c>
      <c r="E56" s="611">
        <v>369515</v>
      </c>
      <c r="F56" s="612">
        <v>46130</v>
      </c>
      <c r="G56" s="612">
        <v>258911</v>
      </c>
      <c r="H56" s="612">
        <v>15246</v>
      </c>
      <c r="I56" s="613">
        <v>49228</v>
      </c>
      <c r="J56" s="614">
        <v>418567</v>
      </c>
      <c r="K56" s="612">
        <v>45122</v>
      </c>
      <c r="L56" s="612">
        <v>240564</v>
      </c>
      <c r="M56" s="612">
        <v>58994</v>
      </c>
      <c r="N56" s="615">
        <v>73887</v>
      </c>
      <c r="O56" s="616">
        <f t="shared" si="15"/>
        <v>788082</v>
      </c>
      <c r="P56" s="612">
        <f t="shared" si="16"/>
        <v>91252</v>
      </c>
      <c r="Q56" s="612">
        <f t="shared" si="17"/>
        <v>499475</v>
      </c>
      <c r="R56" s="612">
        <f t="shared" si="18"/>
        <v>74240</v>
      </c>
      <c r="S56" s="610">
        <f t="shared" si="19"/>
        <v>123115</v>
      </c>
      <c r="T56" s="617">
        <f t="shared" si="20"/>
        <v>1</v>
      </c>
      <c r="U56" s="618">
        <f t="shared" si="21"/>
        <v>0.12483931640122864</v>
      </c>
      <c r="V56" s="618">
        <f t="shared" si="22"/>
        <v>0.70067791564618487</v>
      </c>
      <c r="W56" s="618">
        <f t="shared" si="23"/>
        <v>4.1259488789359026E-2</v>
      </c>
      <c r="X56" s="619">
        <f t="shared" si="24"/>
        <v>0.13322327916322749</v>
      </c>
      <c r="Y56" s="620">
        <f t="shared" si="25"/>
        <v>1</v>
      </c>
      <c r="Z56" s="618">
        <f t="shared" si="26"/>
        <v>0.10780114055814242</v>
      </c>
      <c r="AA56" s="618">
        <f t="shared" si="27"/>
        <v>0.57473236064954958</v>
      </c>
      <c r="AB56" s="618">
        <f t="shared" si="28"/>
        <v>0.1409427881318881</v>
      </c>
      <c r="AC56" s="621">
        <f t="shared" si="29"/>
        <v>0.17652371066041997</v>
      </c>
    </row>
    <row r="57" spans="2:29" ht="15.75" customHeight="1">
      <c r="B57" s="608">
        <v>1951</v>
      </c>
      <c r="C57" s="609">
        <v>68</v>
      </c>
      <c r="D57" s="610">
        <v>762830</v>
      </c>
      <c r="E57" s="611">
        <v>358011</v>
      </c>
      <c r="F57" s="612">
        <v>42455</v>
      </c>
      <c r="G57" s="612">
        <v>251151</v>
      </c>
      <c r="H57" s="612">
        <v>16016</v>
      </c>
      <c r="I57" s="613">
        <v>48389</v>
      </c>
      <c r="J57" s="614">
        <v>404819</v>
      </c>
      <c r="K57" s="612">
        <v>40859</v>
      </c>
      <c r="L57" s="612">
        <v>230901</v>
      </c>
      <c r="M57" s="612">
        <v>60059</v>
      </c>
      <c r="N57" s="615">
        <v>73000</v>
      </c>
      <c r="O57" s="616">
        <f t="shared" si="15"/>
        <v>762830</v>
      </c>
      <c r="P57" s="612">
        <f t="shared" si="16"/>
        <v>83314</v>
      </c>
      <c r="Q57" s="612">
        <f t="shared" si="17"/>
        <v>482052</v>
      </c>
      <c r="R57" s="612">
        <f t="shared" si="18"/>
        <v>76075</v>
      </c>
      <c r="S57" s="610">
        <f t="shared" si="19"/>
        <v>121389</v>
      </c>
      <c r="T57" s="617">
        <f t="shared" si="20"/>
        <v>1</v>
      </c>
      <c r="U57" s="618">
        <f t="shared" si="21"/>
        <v>0.11858574177888388</v>
      </c>
      <c r="V57" s="618">
        <f t="shared" si="22"/>
        <v>0.70151755113669689</v>
      </c>
      <c r="W57" s="618">
        <f t="shared" si="23"/>
        <v>4.4736055596057103E-2</v>
      </c>
      <c r="X57" s="619">
        <f t="shared" si="24"/>
        <v>0.13516065148836209</v>
      </c>
      <c r="Y57" s="620">
        <f t="shared" si="25"/>
        <v>1</v>
      </c>
      <c r="Z57" s="618">
        <f t="shared" si="26"/>
        <v>0.10093152742336699</v>
      </c>
      <c r="AA57" s="618">
        <f t="shared" si="27"/>
        <v>0.57038083686783481</v>
      </c>
      <c r="AB57" s="618">
        <f t="shared" si="28"/>
        <v>0.14836013131794704</v>
      </c>
      <c r="AC57" s="621">
        <f t="shared" si="29"/>
        <v>0.18032750439085121</v>
      </c>
    </row>
    <row r="58" spans="2:29" ht="15.75" customHeight="1">
      <c r="B58" s="608">
        <v>1950</v>
      </c>
      <c r="C58" s="609">
        <v>69</v>
      </c>
      <c r="D58" s="610">
        <v>786238</v>
      </c>
      <c r="E58" s="611">
        <v>369182</v>
      </c>
      <c r="F58" s="612">
        <v>41361</v>
      </c>
      <c r="G58" s="612">
        <v>260046</v>
      </c>
      <c r="H58" s="612">
        <v>17607</v>
      </c>
      <c r="I58" s="613">
        <v>50168</v>
      </c>
      <c r="J58" s="614">
        <v>417056</v>
      </c>
      <c r="K58" s="612">
        <v>38807</v>
      </c>
      <c r="L58" s="612">
        <v>238199</v>
      </c>
      <c r="M58" s="612">
        <v>67322</v>
      </c>
      <c r="N58" s="615">
        <v>72728</v>
      </c>
      <c r="O58" s="616">
        <f t="shared" si="15"/>
        <v>786238</v>
      </c>
      <c r="P58" s="612">
        <f t="shared" si="16"/>
        <v>80168</v>
      </c>
      <c r="Q58" s="612">
        <f t="shared" si="17"/>
        <v>498245</v>
      </c>
      <c r="R58" s="612">
        <f t="shared" si="18"/>
        <v>84929</v>
      </c>
      <c r="S58" s="610">
        <f t="shared" si="19"/>
        <v>122896</v>
      </c>
      <c r="T58" s="617">
        <f t="shared" si="20"/>
        <v>1</v>
      </c>
      <c r="U58" s="618">
        <f t="shared" si="21"/>
        <v>0.11203417284699688</v>
      </c>
      <c r="V58" s="618">
        <f t="shared" si="22"/>
        <v>0.70438428742463066</v>
      </c>
      <c r="W58" s="618">
        <f t="shared" si="23"/>
        <v>4.7691924308335729E-2</v>
      </c>
      <c r="X58" s="619">
        <f t="shared" si="24"/>
        <v>0.13588961542003672</v>
      </c>
      <c r="Y58" s="620">
        <f t="shared" si="25"/>
        <v>1</v>
      </c>
      <c r="Z58" s="618">
        <f t="shared" si="26"/>
        <v>9.3049854216220362E-2</v>
      </c>
      <c r="AA58" s="618">
        <f t="shared" si="27"/>
        <v>0.57114392311823836</v>
      </c>
      <c r="AB58" s="618">
        <f t="shared" si="28"/>
        <v>0.16142196731374203</v>
      </c>
      <c r="AC58" s="621">
        <f t="shared" si="29"/>
        <v>0.17438425535179927</v>
      </c>
    </row>
    <row r="59" spans="2:29" ht="15.75" customHeight="1">
      <c r="B59" s="608">
        <v>1949</v>
      </c>
      <c r="C59" s="609">
        <v>70</v>
      </c>
      <c r="D59" s="610">
        <v>767328</v>
      </c>
      <c r="E59" s="611">
        <v>357703</v>
      </c>
      <c r="F59" s="612">
        <v>37379</v>
      </c>
      <c r="G59" s="612">
        <v>255870</v>
      </c>
      <c r="H59" s="612">
        <v>20119</v>
      </c>
      <c r="I59" s="613">
        <v>44335</v>
      </c>
      <c r="J59" s="614">
        <v>409625</v>
      </c>
      <c r="K59" s="612">
        <v>36396</v>
      </c>
      <c r="L59" s="612">
        <v>229902</v>
      </c>
      <c r="M59" s="612">
        <v>71865</v>
      </c>
      <c r="N59" s="615">
        <v>71462</v>
      </c>
      <c r="O59" s="616">
        <f t="shared" si="15"/>
        <v>767328</v>
      </c>
      <c r="P59" s="612">
        <f t="shared" si="16"/>
        <v>73775</v>
      </c>
      <c r="Q59" s="612">
        <f t="shared" si="17"/>
        <v>485772</v>
      </c>
      <c r="R59" s="612">
        <f t="shared" si="18"/>
        <v>91984</v>
      </c>
      <c r="S59" s="610">
        <f t="shared" si="19"/>
        <v>115797</v>
      </c>
      <c r="T59" s="617">
        <f t="shared" si="20"/>
        <v>1</v>
      </c>
      <c r="U59" s="618">
        <f t="shared" si="21"/>
        <v>0.10449730642460366</v>
      </c>
      <c r="V59" s="618">
        <f t="shared" si="22"/>
        <v>0.71531410136342166</v>
      </c>
      <c r="W59" s="618">
        <f t="shared" si="23"/>
        <v>5.6244985364953606E-2</v>
      </c>
      <c r="X59" s="619">
        <f t="shared" si="24"/>
        <v>0.12394360684702113</v>
      </c>
      <c r="Y59" s="620">
        <f t="shared" si="25"/>
        <v>1</v>
      </c>
      <c r="Z59" s="618">
        <f t="shared" si="26"/>
        <v>8.8851998779371374E-2</v>
      </c>
      <c r="AA59" s="618">
        <f t="shared" si="27"/>
        <v>0.56124992371071103</v>
      </c>
      <c r="AB59" s="618">
        <f t="shared" si="28"/>
        <v>0.17544095209032651</v>
      </c>
      <c r="AC59" s="621">
        <f t="shared" si="29"/>
        <v>0.1744571254195911</v>
      </c>
    </row>
    <row r="60" spans="2:29" ht="15.75" customHeight="1">
      <c r="B60" s="608">
        <v>1948</v>
      </c>
      <c r="C60" s="609">
        <v>71</v>
      </c>
      <c r="D60" s="610">
        <v>762310</v>
      </c>
      <c r="E60" s="611">
        <v>355216</v>
      </c>
      <c r="F60" s="612">
        <v>33645</v>
      </c>
      <c r="G60" s="612">
        <v>256956</v>
      </c>
      <c r="H60" s="612">
        <v>21405</v>
      </c>
      <c r="I60" s="613">
        <v>43210</v>
      </c>
      <c r="J60" s="614">
        <v>407094</v>
      </c>
      <c r="K60" s="612">
        <v>34384</v>
      </c>
      <c r="L60" s="612">
        <v>228082</v>
      </c>
      <c r="M60" s="612">
        <v>75167</v>
      </c>
      <c r="N60" s="615">
        <v>69461</v>
      </c>
      <c r="O60" s="616">
        <f t="shared" si="15"/>
        <v>762310</v>
      </c>
      <c r="P60" s="612">
        <f t="shared" si="16"/>
        <v>68029</v>
      </c>
      <c r="Q60" s="612">
        <f t="shared" si="17"/>
        <v>485038</v>
      </c>
      <c r="R60" s="612">
        <f t="shared" si="18"/>
        <v>96572</v>
      </c>
      <c r="S60" s="610">
        <f t="shared" si="19"/>
        <v>112671</v>
      </c>
      <c r="T60" s="617">
        <f t="shared" si="20"/>
        <v>1</v>
      </c>
      <c r="U60" s="618">
        <f t="shared" si="21"/>
        <v>9.4717017251475161E-2</v>
      </c>
      <c r="V60" s="618">
        <f t="shared" si="22"/>
        <v>0.72337957749650916</v>
      </c>
      <c r="W60" s="618">
        <f t="shared" si="23"/>
        <v>6.0259109950002256E-2</v>
      </c>
      <c r="X60" s="619">
        <f t="shared" si="24"/>
        <v>0.12164429530201343</v>
      </c>
      <c r="Y60" s="620">
        <f t="shared" si="25"/>
        <v>1</v>
      </c>
      <c r="Z60" s="618">
        <f t="shared" si="26"/>
        <v>8.4462065272394096E-2</v>
      </c>
      <c r="AA60" s="618">
        <f t="shared" si="27"/>
        <v>0.56026863574506136</v>
      </c>
      <c r="AB60" s="618">
        <f t="shared" si="28"/>
        <v>0.18464285889745366</v>
      </c>
      <c r="AC60" s="621">
        <f t="shared" si="29"/>
        <v>0.17062644008509092</v>
      </c>
    </row>
    <row r="61" spans="2:29" ht="15.75" customHeight="1">
      <c r="B61" s="608">
        <v>1947</v>
      </c>
      <c r="C61" s="609">
        <v>72</v>
      </c>
      <c r="D61" s="610">
        <v>740472</v>
      </c>
      <c r="E61" s="611">
        <v>343730</v>
      </c>
      <c r="F61" s="612">
        <v>30780</v>
      </c>
      <c r="G61" s="612">
        <v>249271</v>
      </c>
      <c r="H61" s="612">
        <v>22965</v>
      </c>
      <c r="I61" s="613">
        <v>40714</v>
      </c>
      <c r="J61" s="614">
        <v>396742</v>
      </c>
      <c r="K61" s="612">
        <v>31775</v>
      </c>
      <c r="L61" s="612">
        <v>219592</v>
      </c>
      <c r="M61" s="612">
        <v>81645</v>
      </c>
      <c r="N61" s="615">
        <v>63730</v>
      </c>
      <c r="O61" s="616">
        <f t="shared" si="15"/>
        <v>740472</v>
      </c>
      <c r="P61" s="612">
        <f t="shared" si="16"/>
        <v>62555</v>
      </c>
      <c r="Q61" s="612">
        <f t="shared" si="17"/>
        <v>468863</v>
      </c>
      <c r="R61" s="612">
        <f t="shared" si="18"/>
        <v>104610</v>
      </c>
      <c r="S61" s="610">
        <f t="shared" si="19"/>
        <v>104444</v>
      </c>
      <c r="T61" s="617">
        <f t="shared" si="20"/>
        <v>1</v>
      </c>
      <c r="U61" s="618">
        <f t="shared" si="21"/>
        <v>8.9547028190731098E-2</v>
      </c>
      <c r="V61" s="618">
        <f t="shared" si="22"/>
        <v>0.72519419311669042</v>
      </c>
      <c r="W61" s="618">
        <f t="shared" si="23"/>
        <v>6.6811159922031821E-2</v>
      </c>
      <c r="X61" s="619">
        <f t="shared" si="24"/>
        <v>0.11844761877054664</v>
      </c>
      <c r="Y61" s="620">
        <f t="shared" si="25"/>
        <v>1</v>
      </c>
      <c r="Z61" s="618">
        <f t="shared" si="26"/>
        <v>8.0089831679025669E-2</v>
      </c>
      <c r="AA61" s="618">
        <f t="shared" si="27"/>
        <v>0.55348816107193088</v>
      </c>
      <c r="AB61" s="618">
        <f t="shared" si="28"/>
        <v>0.20578864854237766</v>
      </c>
      <c r="AC61" s="621">
        <f t="shared" si="29"/>
        <v>0.16063335870666579</v>
      </c>
    </row>
    <row r="62" spans="2:29" ht="15.75" customHeight="1">
      <c r="B62" s="608">
        <v>1946</v>
      </c>
      <c r="C62" s="609">
        <v>73</v>
      </c>
      <c r="D62" s="610">
        <v>695307</v>
      </c>
      <c r="E62" s="611">
        <v>320056</v>
      </c>
      <c r="F62" s="612">
        <v>26474</v>
      </c>
      <c r="G62" s="612">
        <v>236710</v>
      </c>
      <c r="H62" s="612">
        <v>21658</v>
      </c>
      <c r="I62" s="613">
        <v>35214</v>
      </c>
      <c r="J62" s="614">
        <v>375251</v>
      </c>
      <c r="K62" s="612">
        <v>28356</v>
      </c>
      <c r="L62" s="612">
        <v>203537</v>
      </c>
      <c r="M62" s="612">
        <v>83535</v>
      </c>
      <c r="N62" s="615">
        <v>59823</v>
      </c>
      <c r="O62" s="616">
        <f t="shared" si="15"/>
        <v>695307</v>
      </c>
      <c r="P62" s="612">
        <f t="shared" si="16"/>
        <v>54830</v>
      </c>
      <c r="Q62" s="612">
        <f t="shared" si="17"/>
        <v>440247</v>
      </c>
      <c r="R62" s="612">
        <f t="shared" si="18"/>
        <v>105193</v>
      </c>
      <c r="S62" s="610">
        <f t="shared" si="19"/>
        <v>95037</v>
      </c>
      <c r="T62" s="617">
        <f t="shared" si="20"/>
        <v>1</v>
      </c>
      <c r="U62" s="618">
        <f t="shared" si="21"/>
        <v>8.2716774564451215E-2</v>
      </c>
      <c r="V62" s="618">
        <f t="shared" si="22"/>
        <v>0.73958932186867299</v>
      </c>
      <c r="W62" s="618">
        <f t="shared" si="23"/>
        <v>6.7669407853625616E-2</v>
      </c>
      <c r="X62" s="619">
        <f t="shared" si="24"/>
        <v>0.11002449571325018</v>
      </c>
      <c r="Y62" s="620">
        <f t="shared" si="25"/>
        <v>1</v>
      </c>
      <c r="Z62" s="618">
        <f t="shared" si="26"/>
        <v>7.5565421544512873E-2</v>
      </c>
      <c r="AA62" s="618">
        <f t="shared" si="27"/>
        <v>0.54240228540363655</v>
      </c>
      <c r="AB62" s="618">
        <f t="shared" si="28"/>
        <v>0.22261099903797724</v>
      </c>
      <c r="AC62" s="621">
        <f t="shared" si="29"/>
        <v>0.15942129401387339</v>
      </c>
    </row>
    <row r="63" spans="2:29" ht="15.75" customHeight="1">
      <c r="B63" s="608">
        <v>1945</v>
      </c>
      <c r="C63" s="609">
        <v>74</v>
      </c>
      <c r="D63" s="610">
        <v>520386</v>
      </c>
      <c r="E63" s="611">
        <v>237066</v>
      </c>
      <c r="F63" s="612">
        <v>18108</v>
      </c>
      <c r="G63" s="612">
        <v>175472</v>
      </c>
      <c r="H63" s="612">
        <v>17203</v>
      </c>
      <c r="I63" s="613">
        <v>26283</v>
      </c>
      <c r="J63" s="614">
        <v>283320</v>
      </c>
      <c r="K63" s="612">
        <v>21156</v>
      </c>
      <c r="L63" s="612">
        <v>148304</v>
      </c>
      <c r="M63" s="612">
        <v>70776</v>
      </c>
      <c r="N63" s="615">
        <v>43084</v>
      </c>
      <c r="O63" s="616">
        <f t="shared" si="15"/>
        <v>520386</v>
      </c>
      <c r="P63" s="612">
        <f t="shared" si="16"/>
        <v>39264</v>
      </c>
      <c r="Q63" s="612">
        <f t="shared" si="17"/>
        <v>323776</v>
      </c>
      <c r="R63" s="612">
        <f t="shared" si="18"/>
        <v>87979</v>
      </c>
      <c r="S63" s="610">
        <f t="shared" si="19"/>
        <v>69367</v>
      </c>
      <c r="T63" s="617">
        <f t="shared" si="20"/>
        <v>1</v>
      </c>
      <c r="U63" s="618">
        <f t="shared" si="21"/>
        <v>7.6383791855432662E-2</v>
      </c>
      <c r="V63" s="618">
        <f t="shared" si="22"/>
        <v>0.74018205900466538</v>
      </c>
      <c r="W63" s="618">
        <f t="shared" si="23"/>
        <v>7.2566289556494815E-2</v>
      </c>
      <c r="X63" s="619">
        <f t="shared" si="24"/>
        <v>0.11086785958340716</v>
      </c>
      <c r="Y63" s="620">
        <f t="shared" si="25"/>
        <v>1</v>
      </c>
      <c r="Z63" s="618">
        <f t="shared" si="26"/>
        <v>7.4671749258788653E-2</v>
      </c>
      <c r="AA63" s="618">
        <f t="shared" si="27"/>
        <v>0.52345051531836795</v>
      </c>
      <c r="AB63" s="618">
        <f t="shared" si="28"/>
        <v>0.24980940279542566</v>
      </c>
      <c r="AC63" s="621">
        <f t="shared" si="29"/>
        <v>0.15206833262741776</v>
      </c>
    </row>
    <row r="64" spans="2:29" ht="15.75" customHeight="1">
      <c r="B64" s="608">
        <v>1944</v>
      </c>
      <c r="C64" s="609">
        <v>75</v>
      </c>
      <c r="D64" s="610">
        <v>502535</v>
      </c>
      <c r="E64" s="611">
        <v>227771</v>
      </c>
      <c r="F64" s="612">
        <v>15336</v>
      </c>
      <c r="G64" s="612">
        <v>170311</v>
      </c>
      <c r="H64" s="612">
        <v>18547</v>
      </c>
      <c r="I64" s="613">
        <v>23577</v>
      </c>
      <c r="J64" s="614">
        <v>274764</v>
      </c>
      <c r="K64" s="612">
        <v>21147</v>
      </c>
      <c r="L64" s="612">
        <v>140063</v>
      </c>
      <c r="M64" s="612">
        <v>73466</v>
      </c>
      <c r="N64" s="615">
        <v>40088</v>
      </c>
      <c r="O64" s="616">
        <f t="shared" si="15"/>
        <v>502535</v>
      </c>
      <c r="P64" s="612">
        <f t="shared" si="16"/>
        <v>36483</v>
      </c>
      <c r="Q64" s="612">
        <f t="shared" si="17"/>
        <v>310374</v>
      </c>
      <c r="R64" s="612">
        <f t="shared" si="18"/>
        <v>92013</v>
      </c>
      <c r="S64" s="610">
        <f t="shared" si="19"/>
        <v>63665</v>
      </c>
      <c r="T64" s="617">
        <f t="shared" si="20"/>
        <v>1</v>
      </c>
      <c r="U64" s="618">
        <f t="shared" si="21"/>
        <v>6.7330783989182116E-2</v>
      </c>
      <c r="V64" s="618">
        <f t="shared" si="22"/>
        <v>0.74772907876770967</v>
      </c>
      <c r="W64" s="618">
        <f t="shared" si="23"/>
        <v>8.142827664628069E-2</v>
      </c>
      <c r="X64" s="619">
        <f t="shared" si="24"/>
        <v>0.10351186059682752</v>
      </c>
      <c r="Y64" s="620">
        <f t="shared" si="25"/>
        <v>1</v>
      </c>
      <c r="Z64" s="618">
        <f t="shared" si="26"/>
        <v>7.6964231121981044E-2</v>
      </c>
      <c r="AA64" s="618">
        <f t="shared" si="27"/>
        <v>0.5097574645877917</v>
      </c>
      <c r="AB64" s="618">
        <f t="shared" si="28"/>
        <v>0.26737855031954694</v>
      </c>
      <c r="AC64" s="621">
        <f t="shared" si="29"/>
        <v>0.14589975397068028</v>
      </c>
    </row>
    <row r="65" spans="2:29" ht="15.75" customHeight="1">
      <c r="B65" s="608">
        <v>1943</v>
      </c>
      <c r="C65" s="609">
        <v>76</v>
      </c>
      <c r="D65" s="610">
        <v>484390</v>
      </c>
      <c r="E65" s="611">
        <v>217547</v>
      </c>
      <c r="F65" s="612">
        <v>14480</v>
      </c>
      <c r="G65" s="612">
        <v>161487</v>
      </c>
      <c r="H65" s="612">
        <v>19037</v>
      </c>
      <c r="I65" s="613">
        <v>22543</v>
      </c>
      <c r="J65" s="614">
        <v>266843</v>
      </c>
      <c r="K65" s="612">
        <v>18135</v>
      </c>
      <c r="L65" s="612">
        <v>133926</v>
      </c>
      <c r="M65" s="612">
        <v>79422</v>
      </c>
      <c r="N65" s="615">
        <v>35360</v>
      </c>
      <c r="O65" s="616">
        <f t="shared" si="15"/>
        <v>484390</v>
      </c>
      <c r="P65" s="612">
        <f t="shared" si="16"/>
        <v>32615</v>
      </c>
      <c r="Q65" s="612">
        <f t="shared" si="17"/>
        <v>295413</v>
      </c>
      <c r="R65" s="612">
        <f t="shared" si="18"/>
        <v>98459</v>
      </c>
      <c r="S65" s="610">
        <f t="shared" si="19"/>
        <v>57903</v>
      </c>
      <c r="T65" s="617">
        <f t="shared" si="20"/>
        <v>1</v>
      </c>
      <c r="U65" s="618">
        <f t="shared" si="21"/>
        <v>6.6560329492017817E-2</v>
      </c>
      <c r="V65" s="618">
        <f t="shared" si="22"/>
        <v>0.7423085586103233</v>
      </c>
      <c r="W65" s="618">
        <f t="shared" si="23"/>
        <v>8.7507527109084479E-2</v>
      </c>
      <c r="X65" s="619">
        <f t="shared" si="24"/>
        <v>0.10362358478857442</v>
      </c>
      <c r="Y65" s="620">
        <f t="shared" si="25"/>
        <v>1</v>
      </c>
      <c r="Z65" s="618">
        <f t="shared" si="26"/>
        <v>6.7961310583376747E-2</v>
      </c>
      <c r="AA65" s="618">
        <f t="shared" si="27"/>
        <v>0.50189062482433489</v>
      </c>
      <c r="AB65" s="618">
        <f t="shared" si="28"/>
        <v>0.29763568840104482</v>
      </c>
      <c r="AC65" s="621">
        <f t="shared" si="29"/>
        <v>0.13251237619124354</v>
      </c>
    </row>
    <row r="66" spans="2:29" ht="15.75" customHeight="1">
      <c r="B66" s="608">
        <v>1942</v>
      </c>
      <c r="C66" s="609">
        <v>77</v>
      </c>
      <c r="D66" s="610">
        <v>443341</v>
      </c>
      <c r="E66" s="611">
        <v>198041</v>
      </c>
      <c r="F66" s="612">
        <v>13000</v>
      </c>
      <c r="G66" s="612">
        <v>146644</v>
      </c>
      <c r="H66" s="612">
        <v>19465</v>
      </c>
      <c r="I66" s="613">
        <v>18932</v>
      </c>
      <c r="J66" s="614">
        <v>245300</v>
      </c>
      <c r="K66" s="612">
        <v>17293</v>
      </c>
      <c r="L66" s="612">
        <v>119248</v>
      </c>
      <c r="M66" s="612">
        <v>79560</v>
      </c>
      <c r="N66" s="615">
        <v>29199</v>
      </c>
      <c r="O66" s="616">
        <f t="shared" si="15"/>
        <v>443341</v>
      </c>
      <c r="P66" s="612">
        <f t="shared" si="16"/>
        <v>30293</v>
      </c>
      <c r="Q66" s="612">
        <f t="shared" si="17"/>
        <v>265892</v>
      </c>
      <c r="R66" s="612">
        <f t="shared" si="18"/>
        <v>99025</v>
      </c>
      <c r="S66" s="610">
        <f t="shared" si="19"/>
        <v>48131</v>
      </c>
      <c r="T66" s="617">
        <f t="shared" si="20"/>
        <v>1</v>
      </c>
      <c r="U66" s="618">
        <f t="shared" si="21"/>
        <v>6.5642972919748938E-2</v>
      </c>
      <c r="V66" s="618">
        <f t="shared" si="22"/>
        <v>0.74047293237258949</v>
      </c>
      <c r="W66" s="618">
        <f t="shared" si="23"/>
        <v>9.8287728298685623E-2</v>
      </c>
      <c r="X66" s="619">
        <f t="shared" si="24"/>
        <v>9.5596366408975925E-2</v>
      </c>
      <c r="Y66" s="620">
        <f t="shared" si="25"/>
        <v>1</v>
      </c>
      <c r="Z66" s="618">
        <f t="shared" si="26"/>
        <v>7.049735018344884E-2</v>
      </c>
      <c r="AA66" s="618">
        <f t="shared" si="27"/>
        <v>0.48613126783530369</v>
      </c>
      <c r="AB66" s="618">
        <f t="shared" si="28"/>
        <v>0.32433754586220953</v>
      </c>
      <c r="AC66" s="621">
        <f t="shared" si="29"/>
        <v>0.11903383611903791</v>
      </c>
    </row>
    <row r="67" spans="2:29" ht="15.75" customHeight="1">
      <c r="B67" s="608">
        <v>1941</v>
      </c>
      <c r="C67" s="609">
        <v>78</v>
      </c>
      <c r="D67" s="610">
        <v>388954</v>
      </c>
      <c r="E67" s="611">
        <v>171664</v>
      </c>
      <c r="F67" s="612">
        <v>11844</v>
      </c>
      <c r="G67" s="612">
        <v>125690</v>
      </c>
      <c r="H67" s="612">
        <v>18209</v>
      </c>
      <c r="I67" s="613">
        <v>15921</v>
      </c>
      <c r="J67" s="614">
        <v>217290</v>
      </c>
      <c r="K67" s="612">
        <v>14941</v>
      </c>
      <c r="L67" s="612">
        <v>102431</v>
      </c>
      <c r="M67" s="612">
        <v>75926</v>
      </c>
      <c r="N67" s="615">
        <v>23992</v>
      </c>
      <c r="O67" s="616">
        <f t="shared" si="15"/>
        <v>388954</v>
      </c>
      <c r="P67" s="612">
        <f t="shared" si="16"/>
        <v>26785</v>
      </c>
      <c r="Q67" s="612">
        <f t="shared" si="17"/>
        <v>228121</v>
      </c>
      <c r="R67" s="612">
        <f t="shared" si="18"/>
        <v>94135</v>
      </c>
      <c r="S67" s="610">
        <f t="shared" si="19"/>
        <v>39913</v>
      </c>
      <c r="T67" s="617">
        <f t="shared" si="20"/>
        <v>1</v>
      </c>
      <c r="U67" s="618">
        <f t="shared" si="21"/>
        <v>6.8995246528101406E-2</v>
      </c>
      <c r="V67" s="618">
        <f t="shared" si="22"/>
        <v>0.73218613104669583</v>
      </c>
      <c r="W67" s="618">
        <f t="shared" si="23"/>
        <v>0.1060734924037655</v>
      </c>
      <c r="X67" s="619">
        <f t="shared" si="24"/>
        <v>9.2745130021437222E-2</v>
      </c>
      <c r="Y67" s="620">
        <f t="shared" si="25"/>
        <v>1</v>
      </c>
      <c r="Z67" s="618">
        <f t="shared" si="26"/>
        <v>6.8760642459386068E-2</v>
      </c>
      <c r="AA67" s="618">
        <f t="shared" si="27"/>
        <v>0.47140227345943209</v>
      </c>
      <c r="AB67" s="618">
        <f t="shared" si="28"/>
        <v>0.34942243085277741</v>
      </c>
      <c r="AC67" s="621">
        <f t="shared" si="29"/>
        <v>0.11041465322840444</v>
      </c>
    </row>
    <row r="68" spans="2:29" ht="15.75" customHeight="1">
      <c r="B68" s="608">
        <v>1940</v>
      </c>
      <c r="C68" s="609">
        <v>79</v>
      </c>
      <c r="D68" s="610">
        <v>398057</v>
      </c>
      <c r="E68" s="611">
        <v>173265</v>
      </c>
      <c r="F68" s="612">
        <v>12805</v>
      </c>
      <c r="G68" s="612">
        <v>125319</v>
      </c>
      <c r="H68" s="612">
        <v>20623</v>
      </c>
      <c r="I68" s="613">
        <v>14518</v>
      </c>
      <c r="J68" s="614">
        <v>224792</v>
      </c>
      <c r="K68" s="612">
        <v>15757</v>
      </c>
      <c r="L68" s="612">
        <v>98331</v>
      </c>
      <c r="M68" s="612">
        <v>88253</v>
      </c>
      <c r="N68" s="615">
        <v>22451</v>
      </c>
      <c r="O68" s="616">
        <f t="shared" si="15"/>
        <v>398057</v>
      </c>
      <c r="P68" s="612">
        <f t="shared" si="16"/>
        <v>28562</v>
      </c>
      <c r="Q68" s="612">
        <f t="shared" si="17"/>
        <v>223650</v>
      </c>
      <c r="R68" s="612">
        <f t="shared" si="18"/>
        <v>108876</v>
      </c>
      <c r="S68" s="610">
        <f t="shared" si="19"/>
        <v>36969</v>
      </c>
      <c r="T68" s="617">
        <f t="shared" si="20"/>
        <v>1</v>
      </c>
      <c r="U68" s="618">
        <f t="shared" si="21"/>
        <v>7.390413528410239E-2</v>
      </c>
      <c r="V68" s="618">
        <f t="shared" si="22"/>
        <v>0.72327936975153662</v>
      </c>
      <c r="W68" s="618">
        <f t="shared" si="23"/>
        <v>0.11902576977462269</v>
      </c>
      <c r="X68" s="619">
        <f t="shared" si="24"/>
        <v>8.3790725189738263E-2</v>
      </c>
      <c r="Y68" s="620">
        <f t="shared" si="25"/>
        <v>1</v>
      </c>
      <c r="Z68" s="618">
        <f t="shared" si="26"/>
        <v>7.009591088650842E-2</v>
      </c>
      <c r="AA68" s="618">
        <f t="shared" si="27"/>
        <v>0.43743104736823374</v>
      </c>
      <c r="AB68" s="618">
        <f t="shared" si="28"/>
        <v>0.39259849104950356</v>
      </c>
      <c r="AC68" s="621">
        <f t="shared" si="29"/>
        <v>9.9874550695754294E-2</v>
      </c>
    </row>
    <row r="69" spans="2:29" ht="15.75" customHeight="1">
      <c r="B69" s="608">
        <v>1939</v>
      </c>
      <c r="C69" s="609">
        <v>80</v>
      </c>
      <c r="D69" s="610">
        <v>410005</v>
      </c>
      <c r="E69" s="611">
        <v>173267</v>
      </c>
      <c r="F69" s="612">
        <v>12201</v>
      </c>
      <c r="G69" s="612">
        <v>124778</v>
      </c>
      <c r="H69" s="612">
        <v>21843</v>
      </c>
      <c r="I69" s="613">
        <v>14445</v>
      </c>
      <c r="J69" s="614">
        <v>236738</v>
      </c>
      <c r="K69" s="612">
        <v>15905</v>
      </c>
      <c r="L69" s="612">
        <v>97541</v>
      </c>
      <c r="M69" s="612">
        <v>102181</v>
      </c>
      <c r="N69" s="615">
        <v>21111</v>
      </c>
      <c r="O69" s="616">
        <f t="shared" si="15"/>
        <v>410005</v>
      </c>
      <c r="P69" s="612">
        <f t="shared" si="16"/>
        <v>28106</v>
      </c>
      <c r="Q69" s="612">
        <f t="shared" si="17"/>
        <v>222319</v>
      </c>
      <c r="R69" s="612">
        <f t="shared" si="18"/>
        <v>124024</v>
      </c>
      <c r="S69" s="610">
        <f t="shared" si="19"/>
        <v>35556</v>
      </c>
      <c r="T69" s="617">
        <f t="shared" si="20"/>
        <v>1</v>
      </c>
      <c r="U69" s="618">
        <f t="shared" si="21"/>
        <v>7.0417332786970405E-2</v>
      </c>
      <c r="V69" s="618">
        <f t="shared" si="22"/>
        <v>0.7201486722803534</v>
      </c>
      <c r="W69" s="618">
        <f t="shared" si="23"/>
        <v>0.12606555200932665</v>
      </c>
      <c r="X69" s="619">
        <f t="shared" si="24"/>
        <v>8.3368442923349509E-2</v>
      </c>
      <c r="Y69" s="620">
        <f t="shared" si="25"/>
        <v>1</v>
      </c>
      <c r="Z69" s="618">
        <f t="shared" si="26"/>
        <v>6.7183975534134785E-2</v>
      </c>
      <c r="AA69" s="618">
        <f t="shared" si="27"/>
        <v>0.41202088384627733</v>
      </c>
      <c r="AB69" s="618">
        <f t="shared" si="28"/>
        <v>0.43162061012596203</v>
      </c>
      <c r="AC69" s="621">
        <f t="shared" si="29"/>
        <v>8.9174530493625864E-2</v>
      </c>
    </row>
    <row r="70" spans="2:29" ht="15.75" customHeight="1">
      <c r="B70" s="608">
        <v>1938</v>
      </c>
      <c r="C70" s="609">
        <v>81</v>
      </c>
      <c r="D70" s="610">
        <v>390943</v>
      </c>
      <c r="E70" s="611">
        <v>163784</v>
      </c>
      <c r="F70" s="612">
        <v>12146</v>
      </c>
      <c r="G70" s="612">
        <v>116908</v>
      </c>
      <c r="H70" s="612">
        <v>24485</v>
      </c>
      <c r="I70" s="613">
        <v>10245</v>
      </c>
      <c r="J70" s="614">
        <v>227159</v>
      </c>
      <c r="K70" s="612">
        <v>15169</v>
      </c>
      <c r="L70" s="612">
        <v>86403</v>
      </c>
      <c r="M70" s="612">
        <v>107599</v>
      </c>
      <c r="N70" s="615">
        <v>17988</v>
      </c>
      <c r="O70" s="616">
        <f t="shared" si="15"/>
        <v>390943</v>
      </c>
      <c r="P70" s="612">
        <f t="shared" si="16"/>
        <v>27315</v>
      </c>
      <c r="Q70" s="612">
        <f t="shared" si="17"/>
        <v>203311</v>
      </c>
      <c r="R70" s="612">
        <f t="shared" si="18"/>
        <v>132084</v>
      </c>
      <c r="S70" s="610">
        <f t="shared" si="19"/>
        <v>28233</v>
      </c>
      <c r="T70" s="617">
        <f t="shared" si="20"/>
        <v>1</v>
      </c>
      <c r="U70" s="618">
        <f t="shared" si="21"/>
        <v>7.4158647975382214E-2</v>
      </c>
      <c r="V70" s="618">
        <f t="shared" si="22"/>
        <v>0.71379377716993109</v>
      </c>
      <c r="W70" s="618">
        <f t="shared" si="23"/>
        <v>0.14949567723342941</v>
      </c>
      <c r="X70" s="619">
        <f t="shared" si="24"/>
        <v>6.2551897621257263E-2</v>
      </c>
      <c r="Y70" s="620">
        <f t="shared" si="25"/>
        <v>1</v>
      </c>
      <c r="Z70" s="618">
        <f t="shared" si="26"/>
        <v>6.6777015218415295E-2</v>
      </c>
      <c r="AA70" s="618">
        <f t="shared" si="27"/>
        <v>0.38036353391236977</v>
      </c>
      <c r="AB70" s="618">
        <f t="shared" si="28"/>
        <v>0.4736726257819413</v>
      </c>
      <c r="AC70" s="621">
        <f t="shared" si="29"/>
        <v>7.9186825087273677E-2</v>
      </c>
    </row>
    <row r="71" spans="2:29" ht="15.75" customHeight="1">
      <c r="B71" s="608">
        <v>1937</v>
      </c>
      <c r="C71" s="609">
        <v>82</v>
      </c>
      <c r="D71" s="610">
        <v>374388</v>
      </c>
      <c r="E71" s="611">
        <v>153647</v>
      </c>
      <c r="F71" s="612">
        <v>10599</v>
      </c>
      <c r="G71" s="612">
        <v>107988</v>
      </c>
      <c r="H71" s="612">
        <v>25137</v>
      </c>
      <c r="I71" s="613">
        <v>9923</v>
      </c>
      <c r="J71" s="614">
        <v>220741</v>
      </c>
      <c r="K71" s="612">
        <v>12784</v>
      </c>
      <c r="L71" s="612">
        <v>78568</v>
      </c>
      <c r="M71" s="612">
        <v>112924</v>
      </c>
      <c r="N71" s="615">
        <v>16465</v>
      </c>
      <c r="O71" s="616">
        <f t="shared" ref="O71:O78" si="30">E71+J71</f>
        <v>374388</v>
      </c>
      <c r="P71" s="612">
        <f t="shared" ref="P71:P78" si="31">F71+K71</f>
        <v>23383</v>
      </c>
      <c r="Q71" s="612">
        <f t="shared" ref="Q71:Q78" si="32">G71+L71</f>
        <v>186556</v>
      </c>
      <c r="R71" s="612">
        <f t="shared" ref="R71:R78" si="33">H71+M71</f>
        <v>138061</v>
      </c>
      <c r="S71" s="610">
        <f t="shared" ref="S71:S78" si="34">I71+N71</f>
        <v>26388</v>
      </c>
      <c r="T71" s="617">
        <f t="shared" ref="T71:T78" si="35">E71/$E71</f>
        <v>1</v>
      </c>
      <c r="U71" s="618">
        <f t="shared" ref="U71:U78" si="36">F71/$E71</f>
        <v>6.8982798232311723E-2</v>
      </c>
      <c r="V71" s="618">
        <f t="shared" ref="V71:V78" si="37">G71/$E71</f>
        <v>0.70283181578553433</v>
      </c>
      <c r="W71" s="618">
        <f t="shared" ref="W71:W78" si="38">H71/$E71</f>
        <v>0.16360228315554484</v>
      </c>
      <c r="X71" s="619">
        <f t="shared" ref="X71:X78" si="39">I71/$E71</f>
        <v>6.4583102826609048E-2</v>
      </c>
      <c r="Y71" s="620">
        <f t="shared" ref="Y71:Y78" si="40">J71/$J71</f>
        <v>1</v>
      </c>
      <c r="Z71" s="618">
        <f t="shared" ref="Z71:Z78" si="41">K71/$J71</f>
        <v>5.7914025939902421E-2</v>
      </c>
      <c r="AA71" s="618">
        <f t="shared" ref="AA71:AA78" si="42">L71/$J71</f>
        <v>0.35592844102364307</v>
      </c>
      <c r="AB71" s="618">
        <f t="shared" ref="AB71:AB78" si="43">M71/$J71</f>
        <v>0.51156785554110928</v>
      </c>
      <c r="AC71" s="621">
        <f t="shared" ref="AC71:AC78" si="44">N71/$J71</f>
        <v>7.458967749534523E-2</v>
      </c>
    </row>
    <row r="72" spans="2:29" ht="15.75" customHeight="1">
      <c r="B72" s="608">
        <v>1936</v>
      </c>
      <c r="C72" s="609">
        <v>83</v>
      </c>
      <c r="D72" s="610">
        <v>362304</v>
      </c>
      <c r="E72" s="611">
        <v>145782</v>
      </c>
      <c r="F72" s="612">
        <v>9822</v>
      </c>
      <c r="G72" s="612">
        <v>100203</v>
      </c>
      <c r="H72" s="612">
        <v>26572</v>
      </c>
      <c r="I72" s="613">
        <v>9185</v>
      </c>
      <c r="J72" s="614">
        <v>216522</v>
      </c>
      <c r="K72" s="612">
        <v>12791</v>
      </c>
      <c r="L72" s="612">
        <v>71992</v>
      </c>
      <c r="M72" s="612">
        <v>117023</v>
      </c>
      <c r="N72" s="615">
        <v>14716</v>
      </c>
      <c r="O72" s="616">
        <f t="shared" si="30"/>
        <v>362304</v>
      </c>
      <c r="P72" s="612">
        <f t="shared" si="31"/>
        <v>22613</v>
      </c>
      <c r="Q72" s="612">
        <f t="shared" si="32"/>
        <v>172195</v>
      </c>
      <c r="R72" s="612">
        <f t="shared" si="33"/>
        <v>143595</v>
      </c>
      <c r="S72" s="610">
        <f t="shared" si="34"/>
        <v>23901</v>
      </c>
      <c r="T72" s="617">
        <f t="shared" si="35"/>
        <v>1</v>
      </c>
      <c r="U72" s="618">
        <f t="shared" si="36"/>
        <v>6.7374572992550522E-2</v>
      </c>
      <c r="V72" s="618">
        <f t="shared" si="37"/>
        <v>0.68734823229205255</v>
      </c>
      <c r="W72" s="618">
        <f t="shared" si="38"/>
        <v>0.18227215980024969</v>
      </c>
      <c r="X72" s="619">
        <f t="shared" si="39"/>
        <v>6.3005034915147279E-2</v>
      </c>
      <c r="Y72" s="620">
        <f t="shared" si="40"/>
        <v>1</v>
      </c>
      <c r="Z72" s="618">
        <f t="shared" si="41"/>
        <v>5.90748284239015E-2</v>
      </c>
      <c r="AA72" s="618">
        <f t="shared" si="42"/>
        <v>0.33249277209706174</v>
      </c>
      <c r="AB72" s="618">
        <f t="shared" si="43"/>
        <v>0.5404670195176472</v>
      </c>
      <c r="AC72" s="621">
        <f t="shared" si="44"/>
        <v>6.7965379961389599E-2</v>
      </c>
    </row>
    <row r="73" spans="2:29" ht="15.75" customHeight="1">
      <c r="B73" s="608">
        <v>1935</v>
      </c>
      <c r="C73" s="609">
        <v>84</v>
      </c>
      <c r="D73" s="610">
        <v>337227</v>
      </c>
      <c r="E73" s="611">
        <v>130131</v>
      </c>
      <c r="F73" s="612">
        <v>8384</v>
      </c>
      <c r="G73" s="612">
        <v>88118</v>
      </c>
      <c r="H73" s="612">
        <v>25377</v>
      </c>
      <c r="I73" s="613">
        <v>8252</v>
      </c>
      <c r="J73" s="614">
        <v>207096</v>
      </c>
      <c r="K73" s="612">
        <v>12356</v>
      </c>
      <c r="L73" s="612">
        <v>64510</v>
      </c>
      <c r="M73" s="612">
        <v>116988</v>
      </c>
      <c r="N73" s="615">
        <v>13242</v>
      </c>
      <c r="O73" s="616">
        <f t="shared" si="30"/>
        <v>337227</v>
      </c>
      <c r="P73" s="612">
        <f t="shared" si="31"/>
        <v>20740</v>
      </c>
      <c r="Q73" s="612">
        <f t="shared" si="32"/>
        <v>152628</v>
      </c>
      <c r="R73" s="612">
        <f t="shared" si="33"/>
        <v>142365</v>
      </c>
      <c r="S73" s="610">
        <f t="shared" si="34"/>
        <v>21494</v>
      </c>
      <c r="T73" s="617">
        <f t="shared" si="35"/>
        <v>1</v>
      </c>
      <c r="U73" s="618">
        <f t="shared" si="36"/>
        <v>6.4427384712328339E-2</v>
      </c>
      <c r="V73" s="618">
        <f t="shared" si="37"/>
        <v>0.67714841198484599</v>
      </c>
      <c r="W73" s="618">
        <f t="shared" si="38"/>
        <v>0.19501118104064366</v>
      </c>
      <c r="X73" s="619">
        <f t="shared" si="39"/>
        <v>6.3413022262181956E-2</v>
      </c>
      <c r="Y73" s="620">
        <f t="shared" si="40"/>
        <v>1</v>
      </c>
      <c r="Z73" s="618">
        <f t="shared" si="41"/>
        <v>5.9663151388727936E-2</v>
      </c>
      <c r="AA73" s="618">
        <f t="shared" si="42"/>
        <v>0.31149804921389113</v>
      </c>
      <c r="AB73" s="618">
        <f t="shared" si="43"/>
        <v>0.5648974388689304</v>
      </c>
      <c r="AC73" s="621">
        <f t="shared" si="44"/>
        <v>6.3941360528450578E-2</v>
      </c>
    </row>
    <row r="74" spans="2:29" ht="15.75" customHeight="1">
      <c r="B74" s="608">
        <v>1934</v>
      </c>
      <c r="C74" s="609">
        <v>85</v>
      </c>
      <c r="D74" s="610">
        <v>324704</v>
      </c>
      <c r="E74" s="611">
        <v>122191</v>
      </c>
      <c r="F74" s="612">
        <v>7812</v>
      </c>
      <c r="G74" s="612">
        <v>82130</v>
      </c>
      <c r="H74" s="612">
        <v>26748</v>
      </c>
      <c r="I74" s="613">
        <v>5501</v>
      </c>
      <c r="J74" s="614">
        <v>202513</v>
      </c>
      <c r="K74" s="612">
        <v>12777</v>
      </c>
      <c r="L74" s="612">
        <v>56378</v>
      </c>
      <c r="M74" s="612">
        <v>120062</v>
      </c>
      <c r="N74" s="615">
        <v>13296</v>
      </c>
      <c r="O74" s="616">
        <f t="shared" si="30"/>
        <v>324704</v>
      </c>
      <c r="P74" s="612">
        <f t="shared" si="31"/>
        <v>20589</v>
      </c>
      <c r="Q74" s="612">
        <f t="shared" si="32"/>
        <v>138508</v>
      </c>
      <c r="R74" s="612">
        <f t="shared" si="33"/>
        <v>146810</v>
      </c>
      <c r="S74" s="610">
        <f t="shared" si="34"/>
        <v>18797</v>
      </c>
      <c r="T74" s="617">
        <f t="shared" si="35"/>
        <v>1</v>
      </c>
      <c r="U74" s="618">
        <f t="shared" si="36"/>
        <v>6.3932695534040962E-2</v>
      </c>
      <c r="V74" s="618">
        <f t="shared" si="37"/>
        <v>0.67214442962247634</v>
      </c>
      <c r="W74" s="618">
        <f t="shared" si="38"/>
        <v>0.21890319254282231</v>
      </c>
      <c r="X74" s="619">
        <f t="shared" si="39"/>
        <v>4.5019682300660439E-2</v>
      </c>
      <c r="Y74" s="620">
        <f t="shared" si="40"/>
        <v>1</v>
      </c>
      <c r="Z74" s="618">
        <f t="shared" si="41"/>
        <v>6.3092245929890919E-2</v>
      </c>
      <c r="AA74" s="618">
        <f t="shared" si="42"/>
        <v>0.27839200446391094</v>
      </c>
      <c r="AB74" s="618">
        <f t="shared" si="43"/>
        <v>0.59286070523867607</v>
      </c>
      <c r="AC74" s="621">
        <f t="shared" si="44"/>
        <v>6.5655044367522092E-2</v>
      </c>
    </row>
    <row r="75" spans="2:29" ht="15.75" customHeight="1">
      <c r="B75" s="608">
        <v>1933</v>
      </c>
      <c r="C75" s="609">
        <v>86</v>
      </c>
      <c r="D75" s="610">
        <v>293264</v>
      </c>
      <c r="E75" s="611">
        <v>107308</v>
      </c>
      <c r="F75" s="612">
        <v>6995</v>
      </c>
      <c r="G75" s="612">
        <v>70760</v>
      </c>
      <c r="H75" s="612">
        <v>25840</v>
      </c>
      <c r="I75" s="613">
        <v>3713</v>
      </c>
      <c r="J75" s="614">
        <v>185956</v>
      </c>
      <c r="K75" s="612">
        <v>13161</v>
      </c>
      <c r="L75" s="612">
        <v>46880</v>
      </c>
      <c r="M75" s="612">
        <v>117144</v>
      </c>
      <c r="N75" s="615">
        <v>8771</v>
      </c>
      <c r="O75" s="616">
        <f t="shared" si="30"/>
        <v>293264</v>
      </c>
      <c r="P75" s="612">
        <f t="shared" si="31"/>
        <v>20156</v>
      </c>
      <c r="Q75" s="612">
        <f t="shared" si="32"/>
        <v>117640</v>
      </c>
      <c r="R75" s="612">
        <f t="shared" si="33"/>
        <v>142984</v>
      </c>
      <c r="S75" s="610">
        <f t="shared" si="34"/>
        <v>12484</v>
      </c>
      <c r="T75" s="617">
        <f t="shared" si="35"/>
        <v>1</v>
      </c>
      <c r="U75" s="618">
        <f t="shared" si="36"/>
        <v>6.5186193014500321E-2</v>
      </c>
      <c r="V75" s="618">
        <f t="shared" si="37"/>
        <v>0.65941029559771869</v>
      </c>
      <c r="W75" s="618">
        <f t="shared" si="38"/>
        <v>0.24080217691132069</v>
      </c>
      <c r="X75" s="619">
        <f t="shared" si="39"/>
        <v>3.4601334476460285E-2</v>
      </c>
      <c r="Y75" s="620">
        <f t="shared" si="40"/>
        <v>1</v>
      </c>
      <c r="Z75" s="618">
        <f t="shared" si="41"/>
        <v>7.0774806943578045E-2</v>
      </c>
      <c r="AA75" s="618">
        <f t="shared" si="42"/>
        <v>0.25210264793822196</v>
      </c>
      <c r="AB75" s="618">
        <f t="shared" si="43"/>
        <v>0.62995547333777879</v>
      </c>
      <c r="AC75" s="621">
        <f t="shared" si="44"/>
        <v>4.7167071780421177E-2</v>
      </c>
    </row>
    <row r="76" spans="2:29" ht="15.75" customHeight="1">
      <c r="B76" s="608">
        <v>1932</v>
      </c>
      <c r="C76" s="609">
        <v>87</v>
      </c>
      <c r="D76" s="610">
        <v>280377</v>
      </c>
      <c r="E76" s="611">
        <v>98369</v>
      </c>
      <c r="F76" s="612">
        <v>6046</v>
      </c>
      <c r="G76" s="612">
        <v>62824</v>
      </c>
      <c r="H76" s="612">
        <v>26823</v>
      </c>
      <c r="I76" s="613">
        <v>2676</v>
      </c>
      <c r="J76" s="614">
        <v>182008</v>
      </c>
      <c r="K76" s="612">
        <v>12999</v>
      </c>
      <c r="L76" s="612">
        <v>40591</v>
      </c>
      <c r="M76" s="612">
        <v>119691</v>
      </c>
      <c r="N76" s="615">
        <v>8727</v>
      </c>
      <c r="O76" s="616">
        <f t="shared" si="30"/>
        <v>280377</v>
      </c>
      <c r="P76" s="612">
        <f t="shared" si="31"/>
        <v>19045</v>
      </c>
      <c r="Q76" s="612">
        <f t="shared" si="32"/>
        <v>103415</v>
      </c>
      <c r="R76" s="612">
        <f t="shared" si="33"/>
        <v>146514</v>
      </c>
      <c r="S76" s="610">
        <f t="shared" si="34"/>
        <v>11403</v>
      </c>
      <c r="T76" s="617">
        <f t="shared" si="35"/>
        <v>1</v>
      </c>
      <c r="U76" s="618">
        <f t="shared" si="36"/>
        <v>6.1462452601937605E-2</v>
      </c>
      <c r="V76" s="618">
        <f t="shared" si="37"/>
        <v>0.6386564873079934</v>
      </c>
      <c r="W76" s="618">
        <f t="shared" si="38"/>
        <v>0.27267736786995905</v>
      </c>
      <c r="X76" s="619">
        <f t="shared" si="39"/>
        <v>2.7203692220109994E-2</v>
      </c>
      <c r="Y76" s="620">
        <f t="shared" si="40"/>
        <v>1</v>
      </c>
      <c r="Z76" s="618">
        <f t="shared" si="41"/>
        <v>7.1419937585161089E-2</v>
      </c>
      <c r="AA76" s="618">
        <f t="shared" si="42"/>
        <v>0.22301766955298669</v>
      </c>
      <c r="AB76" s="618">
        <f t="shared" si="43"/>
        <v>0.65761395103511933</v>
      </c>
      <c r="AC76" s="621">
        <f t="shared" si="44"/>
        <v>4.7948441826732892E-2</v>
      </c>
    </row>
    <row r="77" spans="2:29" ht="15.75" customHeight="1">
      <c r="B77" s="608">
        <v>1931</v>
      </c>
      <c r="C77" s="609">
        <v>88</v>
      </c>
      <c r="D77" s="610">
        <v>249325</v>
      </c>
      <c r="E77" s="611">
        <v>84756</v>
      </c>
      <c r="F77" s="612">
        <v>5294</v>
      </c>
      <c r="G77" s="612">
        <v>52248</v>
      </c>
      <c r="H77" s="612">
        <v>24893</v>
      </c>
      <c r="I77" s="613">
        <v>2321</v>
      </c>
      <c r="J77" s="614">
        <v>164569</v>
      </c>
      <c r="K77" s="612">
        <v>12366</v>
      </c>
      <c r="L77" s="612">
        <v>31883</v>
      </c>
      <c r="M77" s="612">
        <v>113540</v>
      </c>
      <c r="N77" s="615">
        <v>6780</v>
      </c>
      <c r="O77" s="616">
        <f t="shared" si="30"/>
        <v>249325</v>
      </c>
      <c r="P77" s="612">
        <f t="shared" si="31"/>
        <v>17660</v>
      </c>
      <c r="Q77" s="612">
        <f t="shared" si="32"/>
        <v>84131</v>
      </c>
      <c r="R77" s="612">
        <f t="shared" si="33"/>
        <v>138433</v>
      </c>
      <c r="S77" s="610">
        <f t="shared" si="34"/>
        <v>9101</v>
      </c>
      <c r="T77" s="617">
        <f t="shared" si="35"/>
        <v>1</v>
      </c>
      <c r="U77" s="618">
        <f t="shared" si="36"/>
        <v>6.2461654632120438E-2</v>
      </c>
      <c r="V77" s="618">
        <f t="shared" si="37"/>
        <v>0.61645193260654108</v>
      </c>
      <c r="W77" s="618">
        <f t="shared" si="38"/>
        <v>0.29370192080796642</v>
      </c>
      <c r="X77" s="619">
        <f t="shared" si="39"/>
        <v>2.7384491953372031E-2</v>
      </c>
      <c r="Y77" s="620">
        <f t="shared" si="40"/>
        <v>1</v>
      </c>
      <c r="Z77" s="618">
        <f t="shared" si="41"/>
        <v>7.5141733862392063E-2</v>
      </c>
      <c r="AA77" s="618">
        <f t="shared" si="42"/>
        <v>0.19373636590123292</v>
      </c>
      <c r="AB77" s="618">
        <f t="shared" si="43"/>
        <v>0.6899233756053692</v>
      </c>
      <c r="AC77" s="621">
        <f t="shared" si="44"/>
        <v>4.1198524631005838E-2</v>
      </c>
    </row>
    <row r="78" spans="2:29" ht="15.75" customHeight="1" thickBot="1">
      <c r="B78" s="622">
        <v>1930</v>
      </c>
      <c r="C78" s="623">
        <v>89</v>
      </c>
      <c r="D78" s="624">
        <v>222923</v>
      </c>
      <c r="E78" s="625">
        <v>72543</v>
      </c>
      <c r="F78" s="626">
        <v>4000</v>
      </c>
      <c r="G78" s="626">
        <v>42862</v>
      </c>
      <c r="H78" s="626">
        <v>23662</v>
      </c>
      <c r="I78" s="627">
        <v>2019</v>
      </c>
      <c r="J78" s="628">
        <v>150380</v>
      </c>
      <c r="K78" s="626">
        <v>11634</v>
      </c>
      <c r="L78" s="626">
        <v>24451</v>
      </c>
      <c r="M78" s="626">
        <v>107819</v>
      </c>
      <c r="N78" s="629">
        <v>6476</v>
      </c>
      <c r="O78" s="630">
        <f t="shared" si="30"/>
        <v>222923</v>
      </c>
      <c r="P78" s="626">
        <f t="shared" si="31"/>
        <v>15634</v>
      </c>
      <c r="Q78" s="626">
        <f t="shared" si="32"/>
        <v>67313</v>
      </c>
      <c r="R78" s="626">
        <f t="shared" si="33"/>
        <v>131481</v>
      </c>
      <c r="S78" s="624">
        <f t="shared" si="34"/>
        <v>8495</v>
      </c>
      <c r="T78" s="631">
        <f t="shared" si="35"/>
        <v>1</v>
      </c>
      <c r="U78" s="632">
        <f t="shared" si="36"/>
        <v>5.5139710240822683E-2</v>
      </c>
      <c r="V78" s="632">
        <f t="shared" si="37"/>
        <v>0.59084956508553543</v>
      </c>
      <c r="W78" s="632">
        <f t="shared" si="38"/>
        <v>0.32617895592958657</v>
      </c>
      <c r="X78" s="633">
        <f t="shared" si="39"/>
        <v>2.7831768744055251E-2</v>
      </c>
      <c r="Y78" s="634">
        <f t="shared" si="40"/>
        <v>1</v>
      </c>
      <c r="Z78" s="632">
        <f t="shared" si="41"/>
        <v>7.736401117169836E-2</v>
      </c>
      <c r="AA78" s="632">
        <f t="shared" si="42"/>
        <v>0.16259475994148159</v>
      </c>
      <c r="AB78" s="632">
        <f t="shared" si="43"/>
        <v>0.71697699162122619</v>
      </c>
      <c r="AC78" s="635">
        <f t="shared" si="44"/>
        <v>4.306423726559383E-2</v>
      </c>
    </row>
    <row r="79" spans="2:29" ht="15.75" customHeight="1">
      <c r="B79" s="636"/>
      <c r="C79" s="636"/>
      <c r="D79" s="637"/>
      <c r="E79" s="637"/>
      <c r="F79" s="637"/>
      <c r="G79" s="637"/>
      <c r="H79" s="637"/>
      <c r="I79" s="637"/>
      <c r="J79" s="637"/>
      <c r="K79" s="637"/>
      <c r="L79" s="637"/>
      <c r="M79" s="637"/>
      <c r="N79" s="637"/>
      <c r="O79" s="637"/>
      <c r="P79" s="637"/>
      <c r="Q79" s="637"/>
      <c r="R79" s="637"/>
      <c r="S79" s="637"/>
      <c r="T79" s="638"/>
      <c r="U79" s="638"/>
      <c r="V79" s="638"/>
      <c r="W79" s="638"/>
      <c r="X79" s="638"/>
      <c r="Y79" s="638"/>
      <c r="Z79" s="638"/>
      <c r="AA79" s="638"/>
      <c r="AB79" s="638"/>
      <c r="AC79" s="638"/>
    </row>
    <row r="80" spans="2:29">
      <c r="B80" s="639" t="s">
        <v>69</v>
      </c>
    </row>
    <row r="81" spans="2:2">
      <c r="B81" s="639" t="s">
        <v>68</v>
      </c>
    </row>
    <row r="82" spans="2:2">
      <c r="B82" s="639" t="s">
        <v>67</v>
      </c>
    </row>
    <row r="100" spans="3:3">
      <c r="C100" s="111" t="s">
        <v>554</v>
      </c>
    </row>
    <row r="101" spans="3:3">
      <c r="C101" s="111" t="s">
        <v>552</v>
      </c>
    </row>
    <row r="102" spans="3:3">
      <c r="C102" s="111" t="s">
        <v>553</v>
      </c>
    </row>
  </sheetData>
  <mergeCells count="6">
    <mergeCell ref="Y5:AC5"/>
    <mergeCell ref="B5:D5"/>
    <mergeCell ref="E5:I5"/>
    <mergeCell ref="J5:N5"/>
    <mergeCell ref="O5:S5"/>
    <mergeCell ref="T5:X5"/>
  </mergeCells>
  <hyperlinks>
    <hyperlink ref="L2" r:id="rId1" xr:uid="{BC2C64E2-685D-4F9C-9713-64BE87D8D24E}"/>
    <hyperlink ref="A2" location="SOMMAIRE!A1" display="Retour au sommaire" xr:uid="{DC3A4D22-1F5A-4133-AFD7-555D7C04DF40}"/>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15D96-0FD6-43D4-9221-D1F6DEEE7AAA}">
  <sheetPr>
    <tabColor rgb="FF0079A4"/>
  </sheetPr>
  <dimension ref="A1:T8"/>
  <sheetViews>
    <sheetView workbookViewId="0">
      <selection sqref="A1:A2"/>
    </sheetView>
  </sheetViews>
  <sheetFormatPr baseColWidth="10" defaultColWidth="10.625" defaultRowHeight="15"/>
  <cols>
    <col min="1" max="1" width="10.625" style="24"/>
    <col min="2" max="2" width="28.625" style="24" customWidth="1"/>
    <col min="3" max="16" width="10.625" style="24"/>
    <col min="17" max="17" width="10.625" style="24" customWidth="1"/>
    <col min="18" max="18" width="10.625" style="24"/>
    <col min="19" max="19" width="10.625" style="24" customWidth="1"/>
    <col min="20" max="20" width="24.875" style="24" customWidth="1"/>
    <col min="21" max="16384" width="10.625" style="24"/>
  </cols>
  <sheetData>
    <row r="1" spans="1:20" ht="15.75">
      <c r="A1" s="104" t="s">
        <v>478</v>
      </c>
    </row>
    <row r="2" spans="1:20">
      <c r="A2" s="48" t="s">
        <v>135</v>
      </c>
    </row>
    <row r="3" spans="1:20" ht="15.75" thickBot="1">
      <c r="B3" s="48"/>
    </row>
    <row r="4" spans="1:20" ht="15.75" thickBot="1">
      <c r="B4" s="640"/>
      <c r="C4" s="642">
        <v>2006</v>
      </c>
      <c r="D4" s="643">
        <v>2007</v>
      </c>
      <c r="E4" s="643">
        <v>2008</v>
      </c>
      <c r="F4" s="643">
        <v>2009</v>
      </c>
      <c r="G4" s="643">
        <v>2010</v>
      </c>
      <c r="H4" s="643">
        <v>2011</v>
      </c>
      <c r="I4" s="643">
        <v>2012</v>
      </c>
      <c r="J4" s="643">
        <v>2013</v>
      </c>
      <c r="K4" s="643">
        <v>2014</v>
      </c>
      <c r="L4" s="643">
        <v>2015</v>
      </c>
      <c r="M4" s="643">
        <v>2016</v>
      </c>
      <c r="N4" s="643">
        <v>2017</v>
      </c>
      <c r="O4" s="643">
        <v>2018</v>
      </c>
      <c r="P4" s="643">
        <v>2019</v>
      </c>
      <c r="Q4" s="643">
        <v>2020</v>
      </c>
      <c r="R4" s="643">
        <v>2021</v>
      </c>
      <c r="S4" s="644">
        <v>2022</v>
      </c>
    </row>
    <row r="5" spans="1:20" ht="15.75" thickBot="1">
      <c r="B5" s="641" t="s">
        <v>85</v>
      </c>
      <c r="C5" s="645">
        <f>'[79]2006'!$N$117</f>
        <v>7.8247230089616773E-2</v>
      </c>
      <c r="D5" s="646">
        <f>'[79]2007'!$N$117</f>
        <v>7.7707633842133667E-2</v>
      </c>
      <c r="E5" s="646">
        <f>'[79]2008'!$N$117</f>
        <v>7.7206142778716805E-2</v>
      </c>
      <c r="F5" s="646">
        <f>'[79]2009'!$N$117</f>
        <v>7.644492863998352E-2</v>
      </c>
      <c r="G5" s="646">
        <f>'[79]2010'!$N$117</f>
        <v>7.5927394061062234E-2</v>
      </c>
      <c r="H5" s="646">
        <f>'[79]2011'!$N$117</f>
        <v>7.5521173528969907E-2</v>
      </c>
      <c r="I5" s="646">
        <f>'[79]2012'!$N$118</f>
        <v>7.5164832127821005E-2</v>
      </c>
      <c r="J5" s="646">
        <f>'[79]2013'!$N$112</f>
        <v>7.5471335445699075E-2</v>
      </c>
      <c r="K5" s="646">
        <f>'[79]2014'!$N$112</f>
        <v>7.5547488262417417E-2</v>
      </c>
      <c r="L5" s="646">
        <f>'[79]2015'!$N$112</f>
        <v>7.5831682353288354E-2</v>
      </c>
      <c r="M5" s="646">
        <f>'[79]2016'!$N$112</f>
        <v>7.5077119023043315E-2</v>
      </c>
      <c r="N5" s="647">
        <f>'[79]2017'!$N$112</f>
        <v>7.5102149771374541E-2</v>
      </c>
      <c r="O5" s="647">
        <f>'[79]2018'!$N$112</f>
        <v>7.4056168202489212E-2</v>
      </c>
      <c r="P5" s="647">
        <f>'[79]2019'!$N$112</f>
        <v>7.2718919850115096E-2</v>
      </c>
      <c r="Q5" s="647">
        <f>'[79]2020'!$N$112</f>
        <v>7.0156703036291651E-2</v>
      </c>
      <c r="R5" s="647">
        <f>(Q5+S5)/2</f>
        <v>6.8566924111190836E-2</v>
      </c>
      <c r="S5" s="648">
        <f>3752087/56020408</f>
        <v>6.6977145186090034E-2</v>
      </c>
    </row>
    <row r="6" spans="1:20">
      <c r="B6" s="25"/>
      <c r="S6" s="26"/>
    </row>
    <row r="7" spans="1:20">
      <c r="B7" s="111" t="s">
        <v>555</v>
      </c>
      <c r="T7" s="27"/>
    </row>
    <row r="8" spans="1:20">
      <c r="B8" s="111" t="s">
        <v>556</v>
      </c>
    </row>
  </sheetData>
  <hyperlinks>
    <hyperlink ref="A2" location="SOMMAIRE!A1" display="Retour au sommaire" xr:uid="{8177F29F-4D01-4E69-AD64-69A5ABE4E1C2}"/>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D4A55-58AC-4B54-ADB1-FB174AD762A9}">
  <sheetPr>
    <tabColor rgb="FF0079A4"/>
  </sheetPr>
  <dimension ref="A1:F133"/>
  <sheetViews>
    <sheetView workbookViewId="0">
      <selection sqref="A1:A2"/>
    </sheetView>
  </sheetViews>
  <sheetFormatPr baseColWidth="10" defaultRowHeight="14.25"/>
  <cols>
    <col min="3" max="4" width="11" customWidth="1"/>
  </cols>
  <sheetData>
    <row r="1" spans="1:4" ht="15.75">
      <c r="A1" s="104" t="s">
        <v>479</v>
      </c>
    </row>
    <row r="2" spans="1:4">
      <c r="A2" s="48" t="s">
        <v>135</v>
      </c>
    </row>
    <row r="3" spans="1:4" ht="15" thickBot="1"/>
    <row r="4" spans="1:4" ht="25.5" customHeight="1" thickBot="1">
      <c r="B4" s="653" t="s">
        <v>40</v>
      </c>
      <c r="C4" s="652" t="s">
        <v>12</v>
      </c>
      <c r="D4" s="544" t="s">
        <v>86</v>
      </c>
    </row>
    <row r="5" spans="1:4">
      <c r="B5" s="658">
        <v>1901</v>
      </c>
      <c r="C5" s="654"/>
      <c r="D5" s="651">
        <f>'[80]ICF-âge moyen-mères'!B5</f>
        <v>290</v>
      </c>
    </row>
    <row r="6" spans="1:4">
      <c r="B6" s="659">
        <v>1902</v>
      </c>
      <c r="C6" s="655"/>
      <c r="D6" s="649">
        <f>'[80]ICF-âge moyen-mères'!B6</f>
        <v>285</v>
      </c>
    </row>
    <row r="7" spans="1:4">
      <c r="B7" s="659">
        <v>1903</v>
      </c>
      <c r="C7" s="655"/>
      <c r="D7" s="649">
        <f>'[80]ICF-âge moyen-mères'!B7</f>
        <v>278</v>
      </c>
    </row>
    <row r="8" spans="1:4">
      <c r="B8" s="659">
        <v>1904</v>
      </c>
      <c r="C8" s="655"/>
      <c r="D8" s="649">
        <f>'[80]ICF-âge moyen-mères'!B8</f>
        <v>275</v>
      </c>
    </row>
    <row r="9" spans="1:4">
      <c r="B9" s="659">
        <v>1905</v>
      </c>
      <c r="C9" s="655"/>
      <c r="D9" s="649">
        <f>'[80]ICF-âge moyen-mères'!B9</f>
        <v>271</v>
      </c>
    </row>
    <row r="10" spans="1:4">
      <c r="B10" s="659">
        <v>1906</v>
      </c>
      <c r="C10" s="655"/>
      <c r="D10" s="649">
        <f>'[80]ICF-âge moyen-mères'!B10</f>
        <v>270</v>
      </c>
    </row>
    <row r="11" spans="1:4">
      <c r="B11" s="659">
        <v>1907</v>
      </c>
      <c r="C11" s="655"/>
      <c r="D11" s="649">
        <f>'[80]ICF-âge moyen-mères'!B11</f>
        <v>258</v>
      </c>
    </row>
    <row r="12" spans="1:4">
      <c r="B12" s="659">
        <v>1908</v>
      </c>
      <c r="C12" s="655"/>
      <c r="D12" s="649">
        <f>'[80]ICF-âge moyen-mères'!B12</f>
        <v>264</v>
      </c>
    </row>
    <row r="13" spans="1:4">
      <c r="B13" s="659">
        <v>1909</v>
      </c>
      <c r="C13" s="655"/>
      <c r="D13" s="649">
        <f>'[80]ICF-âge moyen-mères'!B13</f>
        <v>256</v>
      </c>
    </row>
    <row r="14" spans="1:4">
      <c r="B14" s="659">
        <v>1910</v>
      </c>
      <c r="C14" s="655"/>
      <c r="D14" s="649">
        <f>'[80]ICF-âge moyen-mères'!B14</f>
        <v>257</v>
      </c>
    </row>
    <row r="15" spans="1:4">
      <c r="B15" s="659">
        <v>1911</v>
      </c>
      <c r="C15" s="655"/>
      <c r="D15" s="649">
        <f>'[80]ICF-âge moyen-mères'!B15</f>
        <v>246</v>
      </c>
    </row>
    <row r="16" spans="1:4">
      <c r="B16" s="659">
        <v>1912</v>
      </c>
      <c r="C16" s="655"/>
      <c r="D16" s="649">
        <f>'[80]ICF-âge moyen-mères'!B16</f>
        <v>249</v>
      </c>
    </row>
    <row r="17" spans="2:6">
      <c r="B17" s="659">
        <v>1913</v>
      </c>
      <c r="C17" s="655"/>
      <c r="D17" s="649">
        <f>'[80]ICF-âge moyen-mères'!B17</f>
        <v>247</v>
      </c>
    </row>
    <row r="18" spans="2:6">
      <c r="B18" s="659">
        <v>1914</v>
      </c>
      <c r="C18" s="655"/>
      <c r="D18" s="649">
        <f>'[80]ICF-âge moyen-mères'!B18</f>
        <v>234</v>
      </c>
    </row>
    <row r="19" spans="2:6">
      <c r="B19" s="659">
        <v>1915</v>
      </c>
      <c r="C19" s="655"/>
      <c r="D19" s="649">
        <f>'[80]ICF-âge moyen-mères'!B19</f>
        <v>152</v>
      </c>
    </row>
    <row r="20" spans="2:6">
      <c r="B20" s="659">
        <v>1916</v>
      </c>
      <c r="C20" s="655"/>
      <c r="D20" s="649">
        <f>'[80]ICF-âge moyen-mères'!B20</f>
        <v>123</v>
      </c>
    </row>
    <row r="21" spans="2:6">
      <c r="B21" s="659">
        <v>1917</v>
      </c>
      <c r="C21" s="655"/>
      <c r="D21" s="649">
        <f>'[80]ICF-âge moyen-mères'!B21</f>
        <v>134</v>
      </c>
    </row>
    <row r="22" spans="2:6">
      <c r="B22" s="659">
        <v>1918</v>
      </c>
      <c r="C22" s="655"/>
      <c r="D22" s="649">
        <f>'[80]ICF-âge moyen-mères'!B22</f>
        <v>156</v>
      </c>
    </row>
    <row r="23" spans="2:6">
      <c r="B23" s="659">
        <v>1919</v>
      </c>
      <c r="C23" s="655"/>
      <c r="D23" s="649">
        <f>'[80]ICF-âge moyen-mères'!B23</f>
        <v>159</v>
      </c>
    </row>
    <row r="24" spans="2:6">
      <c r="B24" s="659">
        <v>1920</v>
      </c>
      <c r="C24" s="655"/>
      <c r="D24" s="649">
        <f>'[80]ICF-âge moyen-mères'!B24</f>
        <v>269</v>
      </c>
    </row>
    <row r="25" spans="2:6">
      <c r="B25" s="659">
        <v>1921</v>
      </c>
      <c r="C25" s="655"/>
      <c r="D25" s="649">
        <f>'[80]ICF-âge moyen-mères'!B25</f>
        <v>260</v>
      </c>
    </row>
    <row r="26" spans="2:6">
      <c r="B26" s="659">
        <v>1922</v>
      </c>
      <c r="C26" s="655"/>
      <c r="D26" s="649">
        <f>'[80]ICF-âge moyen-mères'!B26</f>
        <v>242</v>
      </c>
    </row>
    <row r="27" spans="2:6">
      <c r="B27" s="659">
        <v>1923</v>
      </c>
      <c r="C27" s="655"/>
      <c r="D27" s="649">
        <f>'[80]ICF-âge moyen-mères'!B27</f>
        <v>241</v>
      </c>
    </row>
    <row r="28" spans="2:6">
      <c r="B28" s="659">
        <v>1924</v>
      </c>
      <c r="C28" s="655"/>
      <c r="D28" s="649">
        <f>'[80]ICF-âge moyen-mères'!B28</f>
        <v>236</v>
      </c>
    </row>
    <row r="29" spans="2:6">
      <c r="B29" s="659">
        <v>1925</v>
      </c>
      <c r="C29" s="655"/>
      <c r="D29" s="649">
        <f>'[80]ICF-âge moyen-mères'!B29</f>
        <v>239</v>
      </c>
    </row>
    <row r="30" spans="2:6">
      <c r="B30" s="659">
        <v>1926</v>
      </c>
      <c r="C30" s="655"/>
      <c r="D30" s="649">
        <f>'[80]ICF-âge moyen-mères'!B30</f>
        <v>237</v>
      </c>
    </row>
    <row r="31" spans="2:6">
      <c r="B31" s="659">
        <v>1927</v>
      </c>
      <c r="C31" s="655"/>
      <c r="D31" s="649">
        <f>'[80]ICF-âge moyen-mères'!B31</f>
        <v>229</v>
      </c>
      <c r="F31" s="333" t="s">
        <v>87</v>
      </c>
    </row>
    <row r="32" spans="2:6">
      <c r="B32" s="659">
        <v>1928</v>
      </c>
      <c r="C32" s="655"/>
      <c r="D32" s="649">
        <f>'[80]ICF-âge moyen-mères'!B32</f>
        <v>231</v>
      </c>
      <c r="F32" s="333" t="s">
        <v>88</v>
      </c>
    </row>
    <row r="33" spans="2:6">
      <c r="B33" s="659">
        <v>1929</v>
      </c>
      <c r="C33" s="655"/>
      <c r="D33" s="649">
        <f>'[80]ICF-âge moyen-mères'!B33</f>
        <v>224</v>
      </c>
      <c r="F33" s="662" t="s">
        <v>89</v>
      </c>
    </row>
    <row r="34" spans="2:6">
      <c r="B34" s="659">
        <v>1930</v>
      </c>
      <c r="C34" s="655"/>
      <c r="D34" s="649">
        <f>'[80]ICF-âge moyen-mères'!B34</f>
        <v>230</v>
      </c>
      <c r="F34" s="663" t="s">
        <v>90</v>
      </c>
    </row>
    <row r="35" spans="2:6">
      <c r="B35" s="659">
        <v>1931</v>
      </c>
      <c r="C35" s="655"/>
      <c r="D35" s="649">
        <f>'[80]ICF-âge moyen-mères'!B35</f>
        <v>225</v>
      </c>
    </row>
    <row r="36" spans="2:6">
      <c r="B36" s="659">
        <v>1932</v>
      </c>
      <c r="C36" s="655"/>
      <c r="D36" s="649">
        <f>'[80]ICF-âge moyen-mères'!B36</f>
        <v>223</v>
      </c>
    </row>
    <row r="37" spans="2:6">
      <c r="B37" s="659">
        <v>1933</v>
      </c>
      <c r="C37" s="655"/>
      <c r="D37" s="649">
        <f>'[80]ICF-âge moyen-mères'!B37</f>
        <v>211</v>
      </c>
    </row>
    <row r="38" spans="2:6">
      <c r="B38" s="659">
        <v>1934</v>
      </c>
      <c r="C38" s="655"/>
      <c r="D38" s="649">
        <f>'[80]ICF-âge moyen-mères'!B38</f>
        <v>214</v>
      </c>
    </row>
    <row r="39" spans="2:6">
      <c r="B39" s="659">
        <v>1935</v>
      </c>
      <c r="C39" s="655"/>
      <c r="D39" s="649">
        <f>'[80]ICF-âge moyen-mères'!B39</f>
        <v>207</v>
      </c>
    </row>
    <row r="40" spans="2:6">
      <c r="B40" s="659">
        <v>1936</v>
      </c>
      <c r="C40" s="655"/>
      <c r="D40" s="649">
        <f>'[80]ICF-âge moyen-mères'!B40</f>
        <v>209</v>
      </c>
    </row>
    <row r="41" spans="2:6">
      <c r="B41" s="659">
        <v>1937</v>
      </c>
      <c r="C41" s="655"/>
      <c r="D41" s="649">
        <f>'[80]ICF-âge moyen-mères'!B41</f>
        <v>210</v>
      </c>
    </row>
    <row r="42" spans="2:6">
      <c r="B42" s="659">
        <v>1938</v>
      </c>
      <c r="C42" s="655"/>
      <c r="D42" s="649">
        <f>'[80]ICF-âge moyen-mères'!B42</f>
        <v>213</v>
      </c>
    </row>
    <row r="43" spans="2:6">
      <c r="B43" s="659">
        <v>1939</v>
      </c>
      <c r="C43" s="655"/>
      <c r="D43" s="649">
        <f>'[80]ICF-âge moyen-mères'!B43</f>
        <v>217</v>
      </c>
    </row>
    <row r="44" spans="2:6">
      <c r="B44" s="659">
        <v>1940</v>
      </c>
      <c r="C44" s="655"/>
      <c r="D44" s="649">
        <f>'[80]ICF-âge moyen-mères'!B44</f>
        <v>200</v>
      </c>
    </row>
    <row r="45" spans="2:6">
      <c r="B45" s="659">
        <v>1941</v>
      </c>
      <c r="C45" s="655"/>
      <c r="D45" s="649">
        <f>'[80]ICF-âge moyen-mères'!B45</f>
        <v>185</v>
      </c>
    </row>
    <row r="46" spans="2:6">
      <c r="B46" s="659">
        <v>1942</v>
      </c>
      <c r="C46" s="655"/>
      <c r="D46" s="649">
        <f>'[80]ICF-âge moyen-mères'!B46</f>
        <v>204</v>
      </c>
    </row>
    <row r="47" spans="2:6">
      <c r="B47" s="659">
        <v>1943</v>
      </c>
      <c r="C47" s="655"/>
      <c r="D47" s="649">
        <f>'[80]ICF-âge moyen-mères'!B47</f>
        <v>219</v>
      </c>
    </row>
    <row r="48" spans="2:6">
      <c r="B48" s="659">
        <v>1944</v>
      </c>
      <c r="C48" s="655"/>
      <c r="D48" s="649">
        <f>'[80]ICF-âge moyen-mères'!B48</f>
        <v>225</v>
      </c>
    </row>
    <row r="49" spans="2:4">
      <c r="B49" s="659">
        <v>1945</v>
      </c>
      <c r="C49" s="655"/>
      <c r="D49" s="649">
        <f>'[80]ICF-âge moyen-mères'!B49</f>
        <v>231</v>
      </c>
    </row>
    <row r="50" spans="2:4">
      <c r="B50" s="659">
        <v>1946</v>
      </c>
      <c r="C50" s="655"/>
      <c r="D50" s="649">
        <f>'[80]ICF-âge moyen-mères'!B50</f>
        <v>300</v>
      </c>
    </row>
    <row r="51" spans="2:4">
      <c r="B51" s="659">
        <v>1947</v>
      </c>
      <c r="C51" s="655"/>
      <c r="D51" s="649">
        <f>'[80]ICF-âge moyen-mères'!B51</f>
        <v>304</v>
      </c>
    </row>
    <row r="52" spans="2:4">
      <c r="B52" s="659">
        <v>1948</v>
      </c>
      <c r="C52" s="655"/>
      <c r="D52" s="649">
        <f>'[80]ICF-âge moyen-mères'!B52</f>
        <v>302</v>
      </c>
    </row>
    <row r="53" spans="2:4">
      <c r="B53" s="659">
        <v>1949</v>
      </c>
      <c r="C53" s="655"/>
      <c r="D53" s="649">
        <f>'[80]ICF-âge moyen-mères'!B53</f>
        <v>300</v>
      </c>
    </row>
    <row r="54" spans="2:4">
      <c r="B54" s="659">
        <v>1950</v>
      </c>
      <c r="C54" s="655"/>
      <c r="D54" s="649">
        <f>'[80]ICF-âge moyen-mères'!B54</f>
        <v>295</v>
      </c>
    </row>
    <row r="55" spans="2:4">
      <c r="B55" s="659">
        <v>1951</v>
      </c>
      <c r="C55" s="655"/>
      <c r="D55" s="649">
        <f>'[80]ICF-âge moyen-mères'!B55</f>
        <v>281</v>
      </c>
    </row>
    <row r="56" spans="2:4">
      <c r="B56" s="659">
        <v>1952</v>
      </c>
      <c r="C56" s="655"/>
      <c r="D56" s="649">
        <f>'[80]ICF-âge moyen-mères'!B56</f>
        <v>278</v>
      </c>
    </row>
    <row r="57" spans="2:4">
      <c r="B57" s="659">
        <v>1953</v>
      </c>
      <c r="C57" s="655"/>
      <c r="D57" s="649">
        <f>'[80]ICF-âge moyen-mères'!B57</f>
        <v>270</v>
      </c>
    </row>
    <row r="58" spans="2:4">
      <c r="B58" s="659">
        <v>1954</v>
      </c>
      <c r="C58" s="655"/>
      <c r="D58" s="649">
        <f>'[80]ICF-âge moyen-mères'!B58</f>
        <v>271</v>
      </c>
    </row>
    <row r="59" spans="2:4">
      <c r="B59" s="659">
        <v>1955</v>
      </c>
      <c r="C59" s="655"/>
      <c r="D59" s="649">
        <f>'[80]ICF-âge moyen-mères'!B59</f>
        <v>268</v>
      </c>
    </row>
    <row r="60" spans="2:4">
      <c r="B60" s="659">
        <v>1956</v>
      </c>
      <c r="C60" s="655"/>
      <c r="D60" s="649">
        <f>'[80]ICF-âge moyen-mères'!B60</f>
        <v>267</v>
      </c>
    </row>
    <row r="61" spans="2:4">
      <c r="B61" s="659">
        <v>1957</v>
      </c>
      <c r="C61" s="655"/>
      <c r="D61" s="649">
        <f>'[80]ICF-âge moyen-mères'!B61</f>
        <v>269</v>
      </c>
    </row>
    <row r="62" spans="2:4">
      <c r="B62" s="659">
        <v>1958</v>
      </c>
      <c r="C62" s="655"/>
      <c r="D62" s="649">
        <f>'[80]ICF-âge moyen-mères'!B62</f>
        <v>268</v>
      </c>
    </row>
    <row r="63" spans="2:4">
      <c r="B63" s="659">
        <v>1959</v>
      </c>
      <c r="C63" s="655"/>
      <c r="D63" s="649">
        <f>'[80]ICF-âge moyen-mères'!B63</f>
        <v>275</v>
      </c>
    </row>
    <row r="64" spans="2:4">
      <c r="B64" s="659">
        <v>1960</v>
      </c>
      <c r="C64" s="655"/>
      <c r="D64" s="649">
        <f>'[80]ICF-âge moyen-mères'!B64</f>
        <v>274</v>
      </c>
    </row>
    <row r="65" spans="2:4">
      <c r="B65" s="659">
        <v>1961</v>
      </c>
      <c r="C65" s="655"/>
      <c r="D65" s="649">
        <f>'[80]ICF-âge moyen-mères'!B65</f>
        <v>282</v>
      </c>
    </row>
    <row r="66" spans="2:4">
      <c r="B66" s="659">
        <v>1962</v>
      </c>
      <c r="C66" s="655"/>
      <c r="D66" s="649">
        <f>'[80]ICF-âge moyen-mères'!B66</f>
        <v>280</v>
      </c>
    </row>
    <row r="67" spans="2:4">
      <c r="B67" s="659">
        <v>1963</v>
      </c>
      <c r="C67" s="655"/>
      <c r="D67" s="649">
        <f>'[80]ICF-âge moyen-mères'!B67</f>
        <v>290</v>
      </c>
    </row>
    <row r="68" spans="2:4">
      <c r="B68" s="659">
        <v>1964</v>
      </c>
      <c r="C68" s="655"/>
      <c r="D68" s="649">
        <f>'[80]ICF-âge moyen-mères'!B68</f>
        <v>291</v>
      </c>
    </row>
    <row r="69" spans="2:4">
      <c r="B69" s="659">
        <v>1965</v>
      </c>
      <c r="C69" s="655"/>
      <c r="D69" s="649">
        <f>'[80]ICF-âge moyen-mères'!B69</f>
        <v>285</v>
      </c>
    </row>
    <row r="70" spans="2:4">
      <c r="B70" s="659">
        <v>1966</v>
      </c>
      <c r="C70" s="655"/>
      <c r="D70" s="649">
        <f>'[80]ICF-âge moyen-mères'!B70</f>
        <v>280</v>
      </c>
    </row>
    <row r="71" spans="2:4">
      <c r="B71" s="659">
        <v>1967</v>
      </c>
      <c r="C71" s="655"/>
      <c r="D71" s="649">
        <f>'[80]ICF-âge moyen-mères'!B71</f>
        <v>267</v>
      </c>
    </row>
    <row r="72" spans="2:4">
      <c r="B72" s="659">
        <v>1968</v>
      </c>
      <c r="C72" s="655"/>
      <c r="D72" s="649">
        <f>'[80]ICF-âge moyen-mères'!B72</f>
        <v>259</v>
      </c>
    </row>
    <row r="73" spans="2:4">
      <c r="B73" s="659">
        <v>1969</v>
      </c>
      <c r="C73" s="655"/>
      <c r="D73" s="649">
        <f>'[80]ICF-âge moyen-mères'!B73</f>
        <v>253</v>
      </c>
    </row>
    <row r="74" spans="2:4">
      <c r="B74" s="659">
        <v>1970</v>
      </c>
      <c r="C74" s="655"/>
      <c r="D74" s="649">
        <f>'[80]ICF-âge moyen-mères'!B74</f>
        <v>248</v>
      </c>
    </row>
    <row r="75" spans="2:4">
      <c r="B75" s="659">
        <v>1971</v>
      </c>
      <c r="C75" s="655"/>
      <c r="D75" s="649">
        <f>'[80]ICF-âge moyen-mères'!B75</f>
        <v>250</v>
      </c>
    </row>
    <row r="76" spans="2:4">
      <c r="B76" s="659">
        <v>1972</v>
      </c>
      <c r="C76" s="655"/>
      <c r="D76" s="649">
        <f>'[80]ICF-âge moyen-mères'!B76</f>
        <v>242</v>
      </c>
    </row>
    <row r="77" spans="2:4">
      <c r="B77" s="659">
        <v>1973</v>
      </c>
      <c r="C77" s="655"/>
      <c r="D77" s="649">
        <f>'[80]ICF-âge moyen-mères'!B77</f>
        <v>231</v>
      </c>
    </row>
    <row r="78" spans="2:4">
      <c r="B78" s="659">
        <v>1974</v>
      </c>
      <c r="C78" s="655"/>
      <c r="D78" s="649">
        <f>'[80]ICF-âge moyen-mères'!B78</f>
        <v>211</v>
      </c>
    </row>
    <row r="79" spans="2:4">
      <c r="B79" s="659">
        <v>1975</v>
      </c>
      <c r="C79" s="655"/>
      <c r="D79" s="649">
        <f>'[80]ICF-âge moyen-mères'!B79</f>
        <v>193</v>
      </c>
    </row>
    <row r="80" spans="2:4">
      <c r="B80" s="659">
        <v>1976</v>
      </c>
      <c r="C80" s="655"/>
      <c r="D80" s="649">
        <f>'[80]ICF-âge moyen-mères'!B80</f>
        <v>183</v>
      </c>
    </row>
    <row r="81" spans="2:4">
      <c r="B81" s="659">
        <v>1977</v>
      </c>
      <c r="C81" s="655"/>
      <c r="D81" s="649">
        <f>'[80]ICF-âge moyen-mères'!B81</f>
        <v>186</v>
      </c>
    </row>
    <row r="82" spans="2:4">
      <c r="B82" s="659">
        <v>1978</v>
      </c>
      <c r="C82" s="655"/>
      <c r="D82" s="649">
        <f>'[80]ICF-âge moyen-mères'!B82</f>
        <v>182</v>
      </c>
    </row>
    <row r="83" spans="2:4">
      <c r="B83" s="659">
        <v>1979</v>
      </c>
      <c r="C83" s="655"/>
      <c r="D83" s="649">
        <f>'[80]ICF-âge moyen-mères'!B83</f>
        <v>186</v>
      </c>
    </row>
    <row r="84" spans="2:4">
      <c r="B84" s="659">
        <v>1980</v>
      </c>
      <c r="C84" s="655"/>
      <c r="D84" s="649">
        <f>'[80]ICF-âge moyen-mères'!B84</f>
        <v>195</v>
      </c>
    </row>
    <row r="85" spans="2:4">
      <c r="B85" s="659">
        <v>1981</v>
      </c>
      <c r="C85" s="655"/>
      <c r="D85" s="649">
        <f>'[80]ICF-âge moyen-mères'!B85</f>
        <v>195</v>
      </c>
    </row>
    <row r="86" spans="2:4">
      <c r="B86" s="659">
        <v>1982</v>
      </c>
      <c r="C86" s="655"/>
      <c r="D86" s="649">
        <f>'[80]ICF-âge moyen-mères'!B86</f>
        <v>191</v>
      </c>
    </row>
    <row r="87" spans="2:4">
      <c r="B87" s="659">
        <v>1983</v>
      </c>
      <c r="C87" s="655"/>
      <c r="D87" s="649">
        <f>'[80]ICF-âge moyen-mères'!B87</f>
        <v>178</v>
      </c>
    </row>
    <row r="88" spans="2:4">
      <c r="B88" s="659">
        <v>1984</v>
      </c>
      <c r="C88" s="655"/>
      <c r="D88" s="649">
        <f>'[80]ICF-âge moyen-mères'!B88</f>
        <v>180</v>
      </c>
    </row>
    <row r="89" spans="2:4">
      <c r="B89" s="659">
        <v>1985</v>
      </c>
      <c r="C89" s="655"/>
      <c r="D89" s="649">
        <f>'[80]ICF-âge moyen-mères'!B89</f>
        <v>181</v>
      </c>
    </row>
    <row r="90" spans="2:4">
      <c r="B90" s="659">
        <v>1986</v>
      </c>
      <c r="C90" s="655"/>
      <c r="D90" s="649">
        <f>'[80]ICF-âge moyen-mères'!B90</f>
        <v>183</v>
      </c>
    </row>
    <row r="91" spans="2:4">
      <c r="B91" s="659">
        <v>1987</v>
      </c>
      <c r="C91" s="655"/>
      <c r="D91" s="649">
        <f>'[80]ICF-âge moyen-mères'!B91</f>
        <v>180</v>
      </c>
    </row>
    <row r="92" spans="2:4">
      <c r="B92" s="659">
        <v>1988</v>
      </c>
      <c r="C92" s="655"/>
      <c r="D92" s="649">
        <f>'[80]ICF-âge moyen-mères'!B92</f>
        <v>181</v>
      </c>
    </row>
    <row r="93" spans="2:4">
      <c r="B93" s="659">
        <v>1989</v>
      </c>
      <c r="C93" s="655"/>
      <c r="D93" s="649">
        <f>'[80]ICF-âge moyen-mères'!B93</f>
        <v>179</v>
      </c>
    </row>
    <row r="94" spans="2:4">
      <c r="B94" s="659">
        <v>1990</v>
      </c>
      <c r="C94" s="655"/>
      <c r="D94" s="649">
        <f>'[80]ICF-âge moyen-mères'!B94</f>
        <v>178</v>
      </c>
    </row>
    <row r="95" spans="2:4">
      <c r="B95" s="659">
        <v>1991</v>
      </c>
      <c r="C95" s="655"/>
      <c r="D95" s="649">
        <f>'[80]ICF-âge moyen-mères'!B95</f>
        <v>177</v>
      </c>
    </row>
    <row r="96" spans="2:4">
      <c r="B96" s="659">
        <v>1992</v>
      </c>
      <c r="C96" s="655"/>
      <c r="D96" s="649">
        <f>'[80]ICF-âge moyen-mères'!B96</f>
        <v>173</v>
      </c>
    </row>
    <row r="97" spans="2:4">
      <c r="B97" s="659">
        <v>1993</v>
      </c>
      <c r="C97" s="655"/>
      <c r="D97" s="649">
        <f>'[80]ICF-âge moyen-mères'!B97</f>
        <v>166</v>
      </c>
    </row>
    <row r="98" spans="2:4">
      <c r="B98" s="659">
        <v>1994</v>
      </c>
      <c r="C98" s="656">
        <f>'[80]ICF-âge moyen-mères'!$D$98</f>
        <v>168</v>
      </c>
      <c r="D98" s="649">
        <f>'[80]ICF-âge moyen-mères'!B98</f>
        <v>166</v>
      </c>
    </row>
    <row r="99" spans="2:4">
      <c r="B99" s="659">
        <v>1995</v>
      </c>
      <c r="C99" s="656">
        <f>'[81]Figure 3'!E5</f>
        <v>173</v>
      </c>
      <c r="D99" s="649">
        <f>'[80]ICF-âge moyen-mères'!B99</f>
        <v>171</v>
      </c>
    </row>
    <row r="100" spans="2:4">
      <c r="B100" s="659">
        <v>1996</v>
      </c>
      <c r="C100" s="656">
        <f>'[81]Figure 3'!E6</f>
        <v>175</v>
      </c>
      <c r="D100" s="649">
        <f>'[80]ICF-âge moyen-mères'!B100</f>
        <v>173</v>
      </c>
    </row>
    <row r="101" spans="2:4">
      <c r="B101" s="659">
        <v>1997</v>
      </c>
      <c r="C101" s="656">
        <f>'[81]Figure 3'!E7</f>
        <v>174.5</v>
      </c>
      <c r="D101" s="649">
        <f>'[80]ICF-âge moyen-mères'!B101</f>
        <v>173</v>
      </c>
    </row>
    <row r="102" spans="2:4">
      <c r="B102" s="659">
        <v>1998</v>
      </c>
      <c r="C102" s="656">
        <f>'[81]Figure 3'!E8</f>
        <v>177.9</v>
      </c>
      <c r="D102" s="649">
        <f>'[80]ICF-âge moyen-mères'!B102</f>
        <v>176</v>
      </c>
    </row>
    <row r="103" spans="2:4">
      <c r="B103" s="659">
        <v>1999</v>
      </c>
      <c r="C103" s="656">
        <f>'[81]Figure 3'!E9</f>
        <v>180.8</v>
      </c>
      <c r="D103" s="649">
        <f>'[80]ICF-âge moyen-mères'!B103</f>
        <v>179</v>
      </c>
    </row>
    <row r="104" spans="2:4">
      <c r="B104" s="659">
        <v>2000</v>
      </c>
      <c r="C104" s="656">
        <f>'[81]Figure 3'!E10</f>
        <v>189.3</v>
      </c>
      <c r="D104" s="649">
        <f>'[80]ICF-âge moyen-mères'!B104</f>
        <v>187</v>
      </c>
    </row>
    <row r="105" spans="2:4">
      <c r="B105" s="659">
        <v>2001</v>
      </c>
      <c r="C105" s="656">
        <f>'[81]Figure 3'!E11</f>
        <v>189.5</v>
      </c>
      <c r="D105" s="649">
        <f>'[80]ICF-âge moyen-mères'!B105</f>
        <v>188</v>
      </c>
    </row>
    <row r="106" spans="2:4">
      <c r="B106" s="659">
        <v>2002</v>
      </c>
      <c r="C106" s="656">
        <f>'[81]Figure 3'!E12</f>
        <v>188.1</v>
      </c>
      <c r="D106" s="649">
        <f>'[80]ICF-âge moyen-mères'!B106</f>
        <v>186</v>
      </c>
    </row>
    <row r="107" spans="2:4">
      <c r="B107" s="659">
        <v>2003</v>
      </c>
      <c r="C107" s="656">
        <f>'[81]Figure 3'!E13</f>
        <v>189.1</v>
      </c>
      <c r="D107" s="649">
        <f>'[80]ICF-âge moyen-mères'!B107</f>
        <v>187</v>
      </c>
    </row>
    <row r="108" spans="2:4">
      <c r="B108" s="659">
        <v>2004</v>
      </c>
      <c r="C108" s="656">
        <f>'[81]Figure 3'!E14</f>
        <v>191.5</v>
      </c>
      <c r="D108" s="649">
        <f>'[80]ICF-âge moyen-mères'!B108</f>
        <v>190</v>
      </c>
    </row>
    <row r="109" spans="2:4">
      <c r="B109" s="659">
        <v>2005</v>
      </c>
      <c r="C109" s="656">
        <f>'[81]Figure 3'!E15</f>
        <v>193.8</v>
      </c>
      <c r="D109" s="649">
        <f>'[80]ICF-âge moyen-mères'!B109</f>
        <v>192</v>
      </c>
    </row>
    <row r="110" spans="2:4">
      <c r="B110" s="659">
        <v>2006</v>
      </c>
      <c r="C110" s="656">
        <f>'[81]Figure 3'!E16</f>
        <v>199.7</v>
      </c>
      <c r="D110" s="649">
        <f>'[80]ICF-âge moyen-mères'!B110</f>
        <v>198</v>
      </c>
    </row>
    <row r="111" spans="2:4">
      <c r="B111" s="659">
        <v>2007</v>
      </c>
      <c r="C111" s="656">
        <f>'[81]Figure 3'!E17</f>
        <v>197.7</v>
      </c>
      <c r="D111" s="649">
        <f>'[80]ICF-âge moyen-mères'!B111</f>
        <v>196</v>
      </c>
    </row>
    <row r="112" spans="2:4">
      <c r="B112" s="659">
        <v>2008</v>
      </c>
      <c r="C112" s="656">
        <f>'[81]Figure 3'!E18</f>
        <v>200.7</v>
      </c>
      <c r="D112" s="649">
        <f>'[80]ICF-âge moyen-mères'!B112</f>
        <v>199</v>
      </c>
    </row>
    <row r="113" spans="2:4">
      <c r="B113" s="659">
        <v>2009</v>
      </c>
      <c r="C113" s="656">
        <f>'[81]Figure 3'!E19</f>
        <v>200.4</v>
      </c>
      <c r="D113" s="649">
        <f>'[80]ICF-âge moyen-mères'!B113</f>
        <v>199</v>
      </c>
    </row>
    <row r="114" spans="2:4">
      <c r="B114" s="659">
        <v>2010</v>
      </c>
      <c r="C114" s="656">
        <f>'[81]Figure 3'!E20</f>
        <v>202.9</v>
      </c>
      <c r="D114" s="649">
        <f>'[80]ICF-âge moyen-mères'!B114</f>
        <v>202</v>
      </c>
    </row>
    <row r="115" spans="2:4">
      <c r="B115" s="659">
        <v>2011</v>
      </c>
      <c r="C115" s="656">
        <f>'[81]Figure 3'!E21</f>
        <v>201</v>
      </c>
      <c r="D115" s="649">
        <f>'[80]ICF-âge moyen-mères'!B115</f>
        <v>200</v>
      </c>
    </row>
    <row r="116" spans="2:4">
      <c r="B116" s="659">
        <v>2012</v>
      </c>
      <c r="C116" s="656">
        <f>'[81]Figure 3'!E22</f>
        <v>200.8</v>
      </c>
      <c r="D116" s="649">
        <f>'[80]ICF-âge moyen-mères'!B116</f>
        <v>199</v>
      </c>
    </row>
    <row r="117" spans="2:4">
      <c r="B117" s="659">
        <v>2013</v>
      </c>
      <c r="C117" s="656">
        <f>'[81]Figure 3'!E23</f>
        <v>198.8</v>
      </c>
      <c r="D117" s="649">
        <f>'[80]ICF-âge moyen-mères'!B117</f>
        <v>197</v>
      </c>
    </row>
    <row r="118" spans="2:4">
      <c r="B118" s="659">
        <v>2014</v>
      </c>
      <c r="C118" s="656">
        <f>'[81]Figure 3'!E24</f>
        <v>199.9</v>
      </c>
      <c r="D118" s="649">
        <f>'[80]ICF-âge moyen-mères'!B118</f>
        <v>197</v>
      </c>
    </row>
    <row r="119" spans="2:4">
      <c r="B119" s="659">
        <v>2015</v>
      </c>
      <c r="C119" s="656">
        <f>'[81]Figure 3'!E25</f>
        <v>195.5</v>
      </c>
      <c r="D119" s="649">
        <f>'[80]ICF-âge moyen-mères'!B119</f>
        <v>193</v>
      </c>
    </row>
    <row r="120" spans="2:4">
      <c r="B120" s="659">
        <v>2016</v>
      </c>
      <c r="C120" s="656">
        <f>'[81]Figure 3'!E26</f>
        <v>192.4</v>
      </c>
      <c r="D120" s="649">
        <f>'[80]ICF-âge moyen-mères'!B120</f>
        <v>189</v>
      </c>
    </row>
    <row r="121" spans="2:4">
      <c r="B121" s="659">
        <v>2017</v>
      </c>
      <c r="C121" s="656">
        <f>'[81]Figure 3'!E27</f>
        <v>189.3</v>
      </c>
      <c r="D121" s="649">
        <f>'[80]ICF-âge moyen-mères'!B121</f>
        <v>186</v>
      </c>
    </row>
    <row r="122" spans="2:4">
      <c r="B122" s="659">
        <v>2018</v>
      </c>
      <c r="C122" s="656">
        <f>'[81]Figure 3'!E28</f>
        <v>187</v>
      </c>
      <c r="D122" s="649">
        <f>'[80]ICF-âge moyen-mères'!B122</f>
        <v>184</v>
      </c>
    </row>
    <row r="123" spans="2:4">
      <c r="B123" s="659">
        <v>2019</v>
      </c>
      <c r="C123" s="656">
        <f>'[81]Figure 3'!E29</f>
        <v>186.3</v>
      </c>
      <c r="D123" s="649">
        <f>'[80]ICF-âge moyen-mères'!B123</f>
        <v>183</v>
      </c>
    </row>
    <row r="124" spans="2:4">
      <c r="B124" s="659">
        <v>2020</v>
      </c>
      <c r="C124" s="656">
        <f>'[81]Figure 3'!E30</f>
        <v>181.7</v>
      </c>
      <c r="D124" s="649">
        <f>'[80]ICF-âge moyen-mères'!B124</f>
        <v>178</v>
      </c>
    </row>
    <row r="125" spans="2:4">
      <c r="B125" s="659">
        <v>2021</v>
      </c>
      <c r="C125" s="656">
        <f>'[81]Figure 3'!E31</f>
        <v>182.5</v>
      </c>
      <c r="D125" s="649">
        <f>'[80]ICF-âge moyen-mères'!B125</f>
        <v>179</v>
      </c>
    </row>
    <row r="126" spans="2:4">
      <c r="B126" s="659" t="s">
        <v>557</v>
      </c>
      <c r="C126" s="656">
        <f>'[81]Figure 3'!E32</f>
        <v>178</v>
      </c>
      <c r="D126" s="649">
        <f>'[80]ICF-âge moyen-mères'!B126</f>
        <v>174</v>
      </c>
    </row>
    <row r="127" spans="2:4">
      <c r="B127" s="659" t="s">
        <v>558</v>
      </c>
      <c r="C127" s="656">
        <f>'[81]Figure 3'!E33</f>
        <v>165.9</v>
      </c>
      <c r="D127" s="649">
        <f>'[80]ICF-âge moyen-mères'!B127</f>
        <v>162</v>
      </c>
    </row>
    <row r="128" spans="2:4" ht="15" thickBot="1">
      <c r="B128" s="660" t="s">
        <v>559</v>
      </c>
      <c r="C128" s="657">
        <f>'[81]Figure 3'!E34</f>
        <v>162</v>
      </c>
      <c r="D128" s="650">
        <f>'[80]ICF-âge moyen-mères'!B128</f>
        <v>159</v>
      </c>
    </row>
    <row r="129" spans="2:6">
      <c r="C129" s="28"/>
      <c r="D129" s="28"/>
      <c r="E129" s="28"/>
      <c r="F129" s="28"/>
    </row>
    <row r="130" spans="2:6">
      <c r="B130" s="661" t="s">
        <v>560</v>
      </c>
      <c r="C130" s="28"/>
      <c r="D130" s="28"/>
      <c r="E130" s="28"/>
      <c r="F130" s="28"/>
    </row>
    <row r="131" spans="2:6">
      <c r="B131" s="29"/>
      <c r="C131" s="28"/>
      <c r="D131" s="28"/>
      <c r="E131" s="28"/>
      <c r="F131" s="28"/>
    </row>
    <row r="132" spans="2:6">
      <c r="B132" s="10"/>
      <c r="C132" s="28"/>
      <c r="D132" s="28"/>
      <c r="E132" s="28"/>
      <c r="F132" s="28"/>
    </row>
    <row r="133" spans="2:6">
      <c r="B133" s="30"/>
    </row>
  </sheetData>
  <hyperlinks>
    <hyperlink ref="A2" location="SOMMAIRE!A1" display="Retour au sommaire" xr:uid="{C6E4D54B-D427-430A-8995-E7C4769E07D3}"/>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82534-3269-44B3-9CAD-E35B7A6372A9}">
  <sheetPr>
    <tabColor rgb="FF0079A4"/>
  </sheetPr>
  <dimension ref="A1:T20"/>
  <sheetViews>
    <sheetView workbookViewId="0">
      <selection sqref="A1:A2"/>
    </sheetView>
  </sheetViews>
  <sheetFormatPr baseColWidth="10" defaultColWidth="10.5" defaultRowHeight="12.75"/>
  <cols>
    <col min="1" max="1" width="10.5" style="31"/>
    <col min="2" max="2" width="26.625" style="31" customWidth="1"/>
    <col min="3" max="3" width="10.125" style="31" customWidth="1"/>
    <col min="4" max="4" width="9.625" style="31" customWidth="1"/>
    <col min="5" max="5" width="10.125" style="31" customWidth="1"/>
    <col min="6" max="6" width="9.625" style="31" customWidth="1"/>
    <col min="7" max="7" width="10.125" style="31" customWidth="1"/>
    <col min="8" max="8" width="9.625" style="31" customWidth="1"/>
    <col min="9" max="9" width="10.125" style="32" customWidth="1"/>
    <col min="10" max="10" width="9.625" style="31" customWidth="1"/>
    <col min="11" max="16384" width="10.5" style="31"/>
  </cols>
  <sheetData>
    <row r="1" spans="1:20" ht="15.75">
      <c r="A1" s="104" t="s">
        <v>480</v>
      </c>
      <c r="L1" s="33" t="s">
        <v>91</v>
      </c>
    </row>
    <row r="2" spans="1:20" ht="15.75">
      <c r="A2" s="48" t="s">
        <v>135</v>
      </c>
      <c r="L2" s="33" t="s">
        <v>93</v>
      </c>
      <c r="O2" s="33" t="s">
        <v>92</v>
      </c>
    </row>
    <row r="3" spans="1:20" ht="13.5" thickBot="1">
      <c r="C3" s="664"/>
      <c r="D3" s="664"/>
      <c r="E3" s="664"/>
      <c r="F3" s="664"/>
      <c r="G3" s="664"/>
      <c r="H3" s="664"/>
      <c r="I3" s="665"/>
      <c r="J3" s="664"/>
      <c r="K3" s="664"/>
      <c r="L3" s="664"/>
      <c r="M3" s="664"/>
      <c r="N3" s="664"/>
      <c r="O3" s="664"/>
      <c r="P3" s="664"/>
      <c r="Q3" s="664"/>
      <c r="R3" s="664"/>
      <c r="S3" s="664"/>
      <c r="T3" s="664"/>
    </row>
    <row r="4" spans="1:20" s="35" customFormat="1" ht="13.5" thickBot="1">
      <c r="B4" s="677"/>
      <c r="C4" s="962">
        <v>1975</v>
      </c>
      <c r="D4" s="963"/>
      <c r="E4" s="964">
        <v>1982</v>
      </c>
      <c r="F4" s="964"/>
      <c r="G4" s="962">
        <v>1990</v>
      </c>
      <c r="H4" s="963"/>
      <c r="I4" s="964">
        <v>1999</v>
      </c>
      <c r="J4" s="964"/>
      <c r="K4" s="962">
        <v>2008</v>
      </c>
      <c r="L4" s="963"/>
      <c r="M4" s="964">
        <v>2010</v>
      </c>
      <c r="N4" s="964"/>
      <c r="O4" s="962">
        <v>2013</v>
      </c>
      <c r="P4" s="963"/>
      <c r="Q4" s="964">
        <v>2018</v>
      </c>
      <c r="R4" s="964"/>
      <c r="S4" s="962">
        <v>2019</v>
      </c>
      <c r="T4" s="963"/>
    </row>
    <row r="5" spans="1:20" s="36" customFormat="1" ht="26.25" thickBot="1">
      <c r="A5" s="216"/>
      <c r="B5" s="672" t="s">
        <v>98</v>
      </c>
      <c r="C5" s="673" t="s">
        <v>99</v>
      </c>
      <c r="D5" s="674" t="s">
        <v>100</v>
      </c>
      <c r="E5" s="673" t="s">
        <v>99</v>
      </c>
      <c r="F5" s="674" t="s">
        <v>100</v>
      </c>
      <c r="G5" s="673" t="s">
        <v>99</v>
      </c>
      <c r="H5" s="674" t="s">
        <v>100</v>
      </c>
      <c r="I5" s="673" t="s">
        <v>99</v>
      </c>
      <c r="J5" s="674" t="s">
        <v>100</v>
      </c>
      <c r="K5" s="673" t="s">
        <v>99</v>
      </c>
      <c r="L5" s="674" t="s">
        <v>100</v>
      </c>
      <c r="M5" s="673" t="s">
        <v>99</v>
      </c>
      <c r="N5" s="674" t="s">
        <v>100</v>
      </c>
      <c r="O5" s="673" t="s">
        <v>99</v>
      </c>
      <c r="P5" s="674" t="s">
        <v>100</v>
      </c>
      <c r="Q5" s="673" t="s">
        <v>99</v>
      </c>
      <c r="R5" s="674" t="s">
        <v>100</v>
      </c>
      <c r="S5" s="673" t="s">
        <v>99</v>
      </c>
      <c r="T5" s="674" t="s">
        <v>100</v>
      </c>
    </row>
    <row r="6" spans="1:20" s="37" customFormat="1">
      <c r="B6" s="675" t="s">
        <v>101</v>
      </c>
      <c r="C6" s="678">
        <v>3116.4</v>
      </c>
      <c r="D6" s="679">
        <v>0.42465286767411126</v>
      </c>
      <c r="E6" s="678">
        <v>3298.7</v>
      </c>
      <c r="F6" s="679">
        <v>0.43593809882514634</v>
      </c>
      <c r="G6" s="678">
        <v>3265.9</v>
      </c>
      <c r="H6" s="679">
        <v>0.43958543643583015</v>
      </c>
      <c r="I6" s="678">
        <v>3304.6</v>
      </c>
      <c r="J6" s="679">
        <v>0.44884820167336736</v>
      </c>
      <c r="K6" s="680">
        <v>3441.6</v>
      </c>
      <c r="L6" s="681">
        <v>45.2</v>
      </c>
      <c r="M6" s="682">
        <v>3455.1</v>
      </c>
      <c r="N6" s="679">
        <v>0.45119291693328284</v>
      </c>
      <c r="O6" s="683">
        <v>3481</v>
      </c>
      <c r="P6" s="684">
        <v>44.9</v>
      </c>
      <c r="Q6" s="682">
        <v>3456.6</v>
      </c>
      <c r="R6" s="685">
        <v>44.7</v>
      </c>
      <c r="S6" s="682">
        <v>3468.2</v>
      </c>
      <c r="T6" s="679">
        <v>0.4481805024294428</v>
      </c>
    </row>
    <row r="7" spans="1:20" s="37" customFormat="1">
      <c r="B7" s="676" t="s">
        <v>102</v>
      </c>
      <c r="C7" s="686">
        <v>2364.9</v>
      </c>
      <c r="D7" s="687">
        <v>0.32225053483587013</v>
      </c>
      <c r="E7" s="686">
        <v>2729</v>
      </c>
      <c r="F7" s="687">
        <v>0.36064967159603012</v>
      </c>
      <c r="G7" s="686">
        <v>2729.4</v>
      </c>
      <c r="H7" s="687">
        <v>0.36737330910559257</v>
      </c>
      <c r="I7" s="686">
        <v>2749.6</v>
      </c>
      <c r="J7" s="687">
        <v>0.37346517439965227</v>
      </c>
      <c r="K7" s="688">
        <v>2912.1</v>
      </c>
      <c r="L7" s="689">
        <v>38.299999999999997</v>
      </c>
      <c r="M7" s="690">
        <v>2943.6</v>
      </c>
      <c r="N7" s="687">
        <v>0.38439740392023714</v>
      </c>
      <c r="O7" s="691">
        <v>2992.9</v>
      </c>
      <c r="P7" s="692">
        <v>38.6</v>
      </c>
      <c r="Q7" s="690">
        <v>3008.1</v>
      </c>
      <c r="R7" s="693">
        <v>38.9</v>
      </c>
      <c r="S7" s="690">
        <v>3006.8</v>
      </c>
      <c r="T7" s="687">
        <v>0.38855577380337025</v>
      </c>
    </row>
    <row r="8" spans="1:20" s="37" customFormat="1">
      <c r="B8" s="676" t="s">
        <v>103</v>
      </c>
      <c r="C8" s="686">
        <v>1085.7</v>
      </c>
      <c r="D8" s="687">
        <v>0.14794173354953877</v>
      </c>
      <c r="E8" s="686">
        <v>1059.2</v>
      </c>
      <c r="F8" s="687">
        <v>0.13997806235050023</v>
      </c>
      <c r="G8" s="686">
        <v>1049.4000000000001</v>
      </c>
      <c r="H8" s="687">
        <v>0.14124772864930346</v>
      </c>
      <c r="I8" s="686">
        <v>993.9</v>
      </c>
      <c r="J8" s="687">
        <v>0.1349967401934152</v>
      </c>
      <c r="K8" s="688">
        <v>977.9</v>
      </c>
      <c r="L8" s="689">
        <v>12.9</v>
      </c>
      <c r="M8" s="690">
        <v>983.8</v>
      </c>
      <c r="N8" s="687">
        <v>0.12847199550778954</v>
      </c>
      <c r="O8" s="691">
        <v>989.5</v>
      </c>
      <c r="P8" s="692">
        <v>12.8</v>
      </c>
      <c r="Q8" s="690">
        <v>975.3</v>
      </c>
      <c r="R8" s="693">
        <v>12.6</v>
      </c>
      <c r="S8" s="690">
        <v>971.5</v>
      </c>
      <c r="T8" s="687">
        <v>0.12554274785485373</v>
      </c>
    </row>
    <row r="9" spans="1:20" s="37" customFormat="1" ht="13.5" thickBot="1">
      <c r="B9" s="708" t="s">
        <v>104</v>
      </c>
      <c r="C9" s="709">
        <v>771.7</v>
      </c>
      <c r="D9" s="710">
        <v>0.10515486394047993</v>
      </c>
      <c r="E9" s="709">
        <v>479.9</v>
      </c>
      <c r="F9" s="710">
        <v>6.3420951776817461E-2</v>
      </c>
      <c r="G9" s="709">
        <v>384.9</v>
      </c>
      <c r="H9" s="710">
        <v>5.180698566525338E-2</v>
      </c>
      <c r="I9" s="709">
        <v>314.3</v>
      </c>
      <c r="J9" s="710">
        <v>4.2689883733565144E-2</v>
      </c>
      <c r="K9" s="711">
        <v>274.8</v>
      </c>
      <c r="L9" s="712">
        <v>3.6</v>
      </c>
      <c r="M9" s="713">
        <v>275.2</v>
      </c>
      <c r="N9" s="710">
        <v>3.5937683638690467E-2</v>
      </c>
      <c r="O9" s="714">
        <v>281.5</v>
      </c>
      <c r="P9" s="715">
        <v>3.6</v>
      </c>
      <c r="Q9" s="713">
        <v>293.89999999999998</v>
      </c>
      <c r="R9" s="716">
        <v>3.8</v>
      </c>
      <c r="S9" s="713">
        <v>291.89999999999998</v>
      </c>
      <c r="T9" s="710">
        <v>3.7720975912333296E-2</v>
      </c>
    </row>
    <row r="10" spans="1:20" s="36" customFormat="1" ht="26.25" thickBot="1">
      <c r="A10" s="216"/>
      <c r="B10" s="672" t="s">
        <v>105</v>
      </c>
      <c r="C10" s="717">
        <v>7338.7</v>
      </c>
      <c r="D10" s="718">
        <v>1</v>
      </c>
      <c r="E10" s="717">
        <v>7566.9</v>
      </c>
      <c r="F10" s="718">
        <v>1</v>
      </c>
      <c r="G10" s="717">
        <v>7429.5</v>
      </c>
      <c r="H10" s="718">
        <v>1</v>
      </c>
      <c r="I10" s="717">
        <v>7362.4</v>
      </c>
      <c r="J10" s="718">
        <v>1</v>
      </c>
      <c r="K10" s="717">
        <v>7606.4</v>
      </c>
      <c r="L10" s="719">
        <v>100</v>
      </c>
      <c r="M10" s="720">
        <v>7657.7</v>
      </c>
      <c r="N10" s="718">
        <v>1</v>
      </c>
      <c r="O10" s="717">
        <v>7745.1</v>
      </c>
      <c r="P10" s="721">
        <v>100</v>
      </c>
      <c r="Q10" s="722">
        <v>7733.9</v>
      </c>
      <c r="R10" s="721">
        <v>99.999999999999986</v>
      </c>
      <c r="S10" s="720">
        <v>7738.4</v>
      </c>
      <c r="T10" s="718">
        <v>1</v>
      </c>
    </row>
    <row r="11" spans="1:20" s="34" customFormat="1" ht="13.5" thickBot="1">
      <c r="B11" s="668"/>
      <c r="C11" s="669"/>
      <c r="D11" s="669"/>
      <c r="E11" s="669"/>
      <c r="F11" s="669"/>
      <c r="G11" s="669"/>
      <c r="H11" s="669"/>
      <c r="I11" s="669"/>
      <c r="J11" s="669"/>
      <c r="K11" s="670"/>
      <c r="L11" s="670"/>
      <c r="M11" s="670"/>
      <c r="N11" s="670"/>
      <c r="O11" s="670"/>
      <c r="P11" s="670"/>
      <c r="Q11" s="670"/>
      <c r="R11" s="670"/>
      <c r="S11" s="670"/>
      <c r="T11" s="670"/>
    </row>
    <row r="12" spans="1:20" ht="13.5" thickBot="1">
      <c r="B12" s="694"/>
      <c r="C12" s="695">
        <v>1975</v>
      </c>
      <c r="D12" s="696">
        <v>1982</v>
      </c>
      <c r="E12" s="696">
        <v>1990</v>
      </c>
      <c r="F12" s="696">
        <v>1999</v>
      </c>
      <c r="G12" s="696">
        <f>M4</f>
        <v>2010</v>
      </c>
      <c r="H12" s="697">
        <f>S4</f>
        <v>2019</v>
      </c>
      <c r="I12" s="667"/>
      <c r="J12" s="234"/>
      <c r="K12" s="234"/>
      <c r="L12" s="234"/>
      <c r="M12" s="234"/>
      <c r="N12" s="234"/>
      <c r="O12" s="234"/>
      <c r="P12" s="234"/>
      <c r="Q12" s="234"/>
      <c r="R12" s="234"/>
      <c r="S12" s="234"/>
      <c r="T12" s="234"/>
    </row>
    <row r="13" spans="1:20">
      <c r="B13" s="675" t="s">
        <v>94</v>
      </c>
      <c r="C13" s="698">
        <f>D6</f>
        <v>0.42465286767411126</v>
      </c>
      <c r="D13" s="699">
        <f>F6</f>
        <v>0.43593809882514634</v>
      </c>
      <c r="E13" s="699">
        <f>H6</f>
        <v>0.43958543643583015</v>
      </c>
      <c r="F13" s="699">
        <f>J6</f>
        <v>0.44884820167336736</v>
      </c>
      <c r="G13" s="699">
        <f>N6</f>
        <v>0.45119291693328284</v>
      </c>
      <c r="H13" s="700">
        <f>T6</f>
        <v>0.4481805024294428</v>
      </c>
      <c r="I13" s="671"/>
      <c r="J13" s="234"/>
      <c r="K13" s="234"/>
      <c r="L13" s="234"/>
      <c r="M13" s="234"/>
      <c r="N13" s="234"/>
      <c r="O13" s="234"/>
      <c r="P13" s="234"/>
      <c r="Q13" s="234"/>
      <c r="R13" s="234"/>
      <c r="S13" s="234"/>
      <c r="T13" s="234"/>
    </row>
    <row r="14" spans="1:20">
      <c r="B14" s="676" t="s">
        <v>95</v>
      </c>
      <c r="C14" s="701">
        <f>D7</f>
        <v>0.32225053483587013</v>
      </c>
      <c r="D14" s="702">
        <f>F7</f>
        <v>0.36064967159603012</v>
      </c>
      <c r="E14" s="702">
        <f>H7</f>
        <v>0.36737330910559257</v>
      </c>
      <c r="F14" s="702">
        <f>J7</f>
        <v>0.37346517439965227</v>
      </c>
      <c r="G14" s="702">
        <f>N7</f>
        <v>0.38439740392023714</v>
      </c>
      <c r="H14" s="703">
        <f>T7</f>
        <v>0.38855577380337025</v>
      </c>
      <c r="I14" s="671"/>
      <c r="J14" s="234"/>
      <c r="K14" s="234"/>
      <c r="L14" s="234"/>
      <c r="M14" s="234"/>
      <c r="N14" s="234"/>
      <c r="O14" s="234"/>
      <c r="P14" s="234"/>
      <c r="Q14" s="234"/>
      <c r="R14" s="234"/>
      <c r="S14" s="234"/>
      <c r="T14" s="234"/>
    </row>
    <row r="15" spans="1:20">
      <c r="B15" s="676" t="s">
        <v>96</v>
      </c>
      <c r="C15" s="701">
        <f>D8</f>
        <v>0.14794173354953877</v>
      </c>
      <c r="D15" s="702">
        <f>F8</f>
        <v>0.13997806235050023</v>
      </c>
      <c r="E15" s="702">
        <f>H8</f>
        <v>0.14124772864930346</v>
      </c>
      <c r="F15" s="702">
        <f>J8</f>
        <v>0.1349967401934152</v>
      </c>
      <c r="G15" s="702">
        <f>N8</f>
        <v>0.12847199550778954</v>
      </c>
      <c r="H15" s="703">
        <f>T8</f>
        <v>0.12554274785485373</v>
      </c>
      <c r="I15" s="671"/>
      <c r="J15" s="234"/>
      <c r="K15" s="234"/>
      <c r="L15" s="234"/>
      <c r="M15" s="234"/>
      <c r="N15" s="234"/>
      <c r="O15" s="234"/>
      <c r="P15" s="234"/>
      <c r="Q15" s="234"/>
      <c r="R15" s="234"/>
      <c r="S15" s="234"/>
      <c r="T15" s="234"/>
    </row>
    <row r="16" spans="1:20" ht="13.5" thickBot="1">
      <c r="B16" s="704" t="s">
        <v>97</v>
      </c>
      <c r="C16" s="705">
        <f>D9</f>
        <v>0.10515486394047993</v>
      </c>
      <c r="D16" s="706">
        <f>F9</f>
        <v>6.3420951776817461E-2</v>
      </c>
      <c r="E16" s="706">
        <f>H9</f>
        <v>5.180698566525338E-2</v>
      </c>
      <c r="F16" s="706">
        <f>J9</f>
        <v>4.2689883733565144E-2</v>
      </c>
      <c r="G16" s="706">
        <f>N9</f>
        <v>3.5937683638690467E-2</v>
      </c>
      <c r="H16" s="707">
        <f>T9</f>
        <v>3.7720975912333296E-2</v>
      </c>
      <c r="I16" s="671"/>
      <c r="J16" s="234"/>
      <c r="K16" s="234"/>
      <c r="L16" s="234"/>
      <c r="M16" s="234"/>
      <c r="N16" s="234"/>
      <c r="O16" s="234"/>
      <c r="P16" s="234"/>
      <c r="Q16" s="234"/>
      <c r="R16" s="234"/>
      <c r="S16" s="234"/>
      <c r="T16" s="234"/>
    </row>
    <row r="17" spans="2:9">
      <c r="I17" s="666"/>
    </row>
    <row r="18" spans="2:9">
      <c r="B18" s="111" t="s">
        <v>561</v>
      </c>
      <c r="I18" s="666"/>
    </row>
    <row r="19" spans="2:9">
      <c r="B19" s="111" t="s">
        <v>562</v>
      </c>
    </row>
    <row r="20" spans="2:9">
      <c r="B20" s="111" t="s">
        <v>563</v>
      </c>
    </row>
  </sheetData>
  <mergeCells count="9">
    <mergeCell ref="O4:P4"/>
    <mergeCell ref="Q4:R4"/>
    <mergeCell ref="S4:T4"/>
    <mergeCell ref="C4:D4"/>
    <mergeCell ref="E4:F4"/>
    <mergeCell ref="G4:H4"/>
    <mergeCell ref="I4:J4"/>
    <mergeCell ref="K4:L4"/>
    <mergeCell ref="M4:N4"/>
  </mergeCells>
  <hyperlinks>
    <hyperlink ref="A2" location="SOMMAIRE!A1" display="Retour au sommaire" xr:uid="{4604AECF-B2A5-48AF-A8F1-64B2FCEC2733}"/>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247F2-13C7-42E6-8269-BCACA2DED207}">
  <sheetPr>
    <tabColor rgb="FF0079A4"/>
  </sheetPr>
  <dimension ref="A1:Z26"/>
  <sheetViews>
    <sheetView workbookViewId="0">
      <selection sqref="A1:A2"/>
    </sheetView>
  </sheetViews>
  <sheetFormatPr baseColWidth="10" defaultColWidth="10.625" defaultRowHeight="12.75"/>
  <cols>
    <col min="1" max="1" width="10.625" style="39"/>
    <col min="2" max="7" width="8.125" style="39" customWidth="1"/>
    <col min="8" max="9" width="11.125" style="39" customWidth="1"/>
    <col min="10" max="10" width="8.125" style="39" customWidth="1"/>
    <col min="11" max="16384" width="10.625" style="39"/>
  </cols>
  <sheetData>
    <row r="1" spans="1:26" ht="15.75">
      <c r="A1" s="104" t="s">
        <v>481</v>
      </c>
    </row>
    <row r="2" spans="1:26" ht="14.25">
      <c r="A2" s="48" t="s">
        <v>135</v>
      </c>
    </row>
    <row r="3" spans="1:26" ht="13.5" thickBot="1">
      <c r="C3" s="723"/>
      <c r="D3" s="723"/>
      <c r="E3" s="723"/>
      <c r="F3" s="723"/>
      <c r="G3" s="723"/>
      <c r="H3" s="723"/>
      <c r="I3" s="723"/>
      <c r="J3" s="723"/>
      <c r="K3" s="723"/>
      <c r="L3" s="723"/>
      <c r="M3" s="723"/>
      <c r="N3" s="723"/>
      <c r="O3" s="723"/>
      <c r="Q3" s="723"/>
      <c r="R3" s="723"/>
    </row>
    <row r="4" spans="1:26" s="41" customFormat="1" ht="18.75" customHeight="1" thickBot="1">
      <c r="B4" s="965" t="s">
        <v>109</v>
      </c>
      <c r="C4" s="966"/>
      <c r="D4" s="966"/>
      <c r="E4" s="966"/>
      <c r="F4" s="966"/>
      <c r="G4" s="966"/>
      <c r="H4" s="966"/>
      <c r="I4" s="966"/>
      <c r="J4" s="966"/>
      <c r="K4" s="967"/>
      <c r="L4" s="725"/>
      <c r="M4" s="40" t="s">
        <v>106</v>
      </c>
      <c r="U4" s="42"/>
    </row>
    <row r="5" spans="1:26" s="41" customFormat="1" ht="24.75" customHeight="1" thickBot="1">
      <c r="B5" s="969" t="s">
        <v>110</v>
      </c>
      <c r="C5" s="965" t="s">
        <v>111</v>
      </c>
      <c r="D5" s="966"/>
      <c r="E5" s="966"/>
      <c r="F5" s="967"/>
      <c r="G5" s="969" t="s">
        <v>110</v>
      </c>
      <c r="H5" s="965" t="s">
        <v>112</v>
      </c>
      <c r="I5" s="966"/>
      <c r="J5" s="969" t="s">
        <v>110</v>
      </c>
      <c r="K5" s="971" t="s">
        <v>115</v>
      </c>
      <c r="L5" s="725"/>
      <c r="M5" s="40" t="s">
        <v>107</v>
      </c>
    </row>
    <row r="6" spans="1:26" s="41" customFormat="1" ht="51.75" thickBot="1">
      <c r="A6" s="723"/>
      <c r="B6" s="970"/>
      <c r="C6" s="742" t="s">
        <v>64</v>
      </c>
      <c r="D6" s="743" t="s">
        <v>63</v>
      </c>
      <c r="E6" s="743" t="s">
        <v>62</v>
      </c>
      <c r="F6" s="744" t="s">
        <v>61</v>
      </c>
      <c r="G6" s="970"/>
      <c r="H6" s="742" t="s">
        <v>113</v>
      </c>
      <c r="I6" s="744" t="s">
        <v>114</v>
      </c>
      <c r="J6" s="970"/>
      <c r="K6" s="972"/>
      <c r="L6" s="725"/>
      <c r="M6" s="724" t="s">
        <v>108</v>
      </c>
    </row>
    <row r="7" spans="1:26" s="44" customFormat="1" ht="14.25" customHeight="1">
      <c r="A7" s="723"/>
      <c r="B7" s="731">
        <v>1930</v>
      </c>
      <c r="C7" s="745">
        <v>91</v>
      </c>
      <c r="D7" s="746">
        <v>177</v>
      </c>
      <c r="E7" s="746">
        <v>232</v>
      </c>
      <c r="F7" s="747">
        <v>258</v>
      </c>
      <c r="G7" s="731">
        <v>1930</v>
      </c>
      <c r="H7" s="756">
        <v>2.65</v>
      </c>
      <c r="I7" s="757">
        <v>2.452</v>
      </c>
      <c r="J7" s="731">
        <v>1930</v>
      </c>
      <c r="K7" s="732">
        <v>27.5</v>
      </c>
      <c r="L7" s="728"/>
      <c r="M7" s="39"/>
      <c r="N7" s="39"/>
      <c r="O7" s="39"/>
      <c r="P7" s="39"/>
      <c r="Q7" s="39"/>
      <c r="R7" s="39"/>
      <c r="S7" s="39"/>
      <c r="T7" s="39"/>
      <c r="U7" s="39"/>
      <c r="V7" s="39"/>
      <c r="W7" s="39"/>
      <c r="X7" s="39"/>
      <c r="Y7" s="39"/>
    </row>
    <row r="8" spans="1:26" s="44" customFormat="1" ht="14.25" customHeight="1">
      <c r="A8" s="723"/>
      <c r="B8" s="733">
        <v>1940</v>
      </c>
      <c r="C8" s="748">
        <v>97</v>
      </c>
      <c r="D8" s="749">
        <v>182</v>
      </c>
      <c r="E8" s="749">
        <v>226</v>
      </c>
      <c r="F8" s="750">
        <v>239</v>
      </c>
      <c r="G8" s="733">
        <v>1940</v>
      </c>
      <c r="H8" s="758">
        <v>2.42</v>
      </c>
      <c r="I8" s="759">
        <v>2.2589999999999999</v>
      </c>
      <c r="J8" s="733">
        <v>1940</v>
      </c>
      <c r="K8" s="734">
        <v>26.4</v>
      </c>
      <c r="L8" s="728"/>
      <c r="M8" s="39"/>
      <c r="N8" s="39"/>
      <c r="O8" s="39"/>
      <c r="P8" s="39"/>
      <c r="Q8" s="39"/>
      <c r="R8" s="39"/>
      <c r="S8" s="39"/>
      <c r="T8" s="39"/>
      <c r="U8" s="39"/>
      <c r="V8" s="39"/>
      <c r="W8" s="39"/>
      <c r="X8" s="39"/>
      <c r="Y8" s="39"/>
    </row>
    <row r="9" spans="1:26" s="44" customFormat="1" ht="14.25" customHeight="1">
      <c r="A9" s="723"/>
      <c r="B9" s="733">
        <v>1950</v>
      </c>
      <c r="C9" s="748">
        <v>89</v>
      </c>
      <c r="D9" s="749">
        <v>154</v>
      </c>
      <c r="E9" s="749">
        <v>192</v>
      </c>
      <c r="F9" s="750">
        <v>208</v>
      </c>
      <c r="G9" s="733">
        <v>1950</v>
      </c>
      <c r="H9" s="758">
        <v>2.12</v>
      </c>
      <c r="I9" s="759">
        <v>2.1150000000000002</v>
      </c>
      <c r="J9" s="733">
        <v>1950</v>
      </c>
      <c r="K9" s="734">
        <v>26.5</v>
      </c>
      <c r="L9" s="728"/>
      <c r="M9" s="39"/>
      <c r="N9" s="39"/>
      <c r="O9" s="39"/>
      <c r="P9" s="39"/>
      <c r="Q9" s="39"/>
      <c r="R9" s="39"/>
      <c r="S9" s="39"/>
      <c r="T9" s="39"/>
      <c r="U9" s="39"/>
      <c r="V9" s="39"/>
      <c r="W9" s="39"/>
      <c r="X9" s="39"/>
      <c r="Y9" s="39"/>
    </row>
    <row r="10" spans="1:26" s="44" customFormat="1" ht="14.25" customHeight="1">
      <c r="A10" s="723"/>
      <c r="B10" s="733">
        <v>1960</v>
      </c>
      <c r="C10" s="748">
        <v>66</v>
      </c>
      <c r="D10" s="749">
        <v>139</v>
      </c>
      <c r="E10" s="749">
        <v>184</v>
      </c>
      <c r="F10" s="750">
        <v>206</v>
      </c>
      <c r="G10" s="733">
        <v>1960</v>
      </c>
      <c r="H10" s="760">
        <v>2.12</v>
      </c>
      <c r="I10" s="761">
        <v>2.0449999999999999</v>
      </c>
      <c r="J10" s="735">
        <v>1960</v>
      </c>
      <c r="K10" s="736">
        <v>27.7</v>
      </c>
      <c r="L10" s="728"/>
      <c r="M10" s="723"/>
      <c r="N10" s="723"/>
      <c r="O10" s="723"/>
      <c r="P10" s="723"/>
      <c r="Q10" s="723"/>
      <c r="R10" s="39"/>
      <c r="S10" s="39"/>
      <c r="T10" s="39"/>
      <c r="U10" s="39"/>
      <c r="V10" s="39"/>
      <c r="W10" s="39"/>
      <c r="X10" s="39"/>
      <c r="Y10" s="39"/>
    </row>
    <row r="11" spans="1:26" s="44" customFormat="1">
      <c r="A11" s="727"/>
      <c r="B11" s="733">
        <v>1970</v>
      </c>
      <c r="C11" s="748">
        <v>37</v>
      </c>
      <c r="D11" s="749">
        <v>103</v>
      </c>
      <c r="E11" s="749">
        <v>162</v>
      </c>
      <c r="F11" s="750">
        <v>192</v>
      </c>
      <c r="G11" s="733">
        <v>1970</v>
      </c>
      <c r="H11" s="760">
        <v>2.0099999999999998</v>
      </c>
      <c r="I11" s="761">
        <v>2.004</v>
      </c>
      <c r="J11" s="735">
        <v>1970</v>
      </c>
      <c r="K11" s="736">
        <v>29.6</v>
      </c>
      <c r="L11" s="728"/>
      <c r="M11" s="723"/>
      <c r="N11" s="723"/>
      <c r="O11" s="723"/>
      <c r="P11" s="723"/>
      <c r="Q11" s="723"/>
      <c r="R11" s="39"/>
      <c r="S11" s="39"/>
      <c r="T11" s="39"/>
      <c r="U11" s="39"/>
      <c r="V11" s="39"/>
      <c r="W11" s="39"/>
      <c r="X11" s="39"/>
      <c r="Y11" s="39"/>
    </row>
    <row r="12" spans="1:26" s="44" customFormat="1">
      <c r="A12" s="723"/>
      <c r="B12" s="733">
        <v>1975</v>
      </c>
      <c r="C12" s="748">
        <v>30</v>
      </c>
      <c r="D12" s="749">
        <v>96</v>
      </c>
      <c r="E12" s="749">
        <v>161</v>
      </c>
      <c r="F12" s="750">
        <v>194</v>
      </c>
      <c r="G12" s="733">
        <v>1975</v>
      </c>
      <c r="H12" s="760">
        <v>2.0299999999999998</v>
      </c>
      <c r="I12" s="761">
        <v>2.0390000000000001</v>
      </c>
      <c r="J12" s="735">
        <v>1975</v>
      </c>
      <c r="K12" s="737">
        <v>30.06</v>
      </c>
      <c r="L12" s="728"/>
      <c r="M12" s="726"/>
      <c r="N12" s="723"/>
      <c r="O12" s="723"/>
      <c r="P12" s="723"/>
      <c r="Q12" s="723"/>
      <c r="R12" s="39"/>
      <c r="S12" s="39"/>
      <c r="T12" s="39"/>
      <c r="U12" s="39"/>
      <c r="V12" s="39"/>
      <c r="W12" s="39"/>
      <c r="X12" s="39"/>
      <c r="Y12" s="39"/>
    </row>
    <row r="13" spans="1:26" s="44" customFormat="1">
      <c r="A13" s="723"/>
      <c r="B13" s="733">
        <v>1980</v>
      </c>
      <c r="C13" s="748">
        <v>31</v>
      </c>
      <c r="D13" s="749">
        <v>95</v>
      </c>
      <c r="E13" s="751">
        <v>161</v>
      </c>
      <c r="F13" s="752">
        <v>195</v>
      </c>
      <c r="G13" s="733">
        <v>1980</v>
      </c>
      <c r="H13" s="760">
        <v>2.0550000000000002</v>
      </c>
      <c r="I13" s="761">
        <v>2.0270000000000001</v>
      </c>
      <c r="J13" s="735">
        <v>1980</v>
      </c>
      <c r="K13" s="736">
        <v>30.15</v>
      </c>
      <c r="L13" s="728"/>
      <c r="M13" s="723"/>
      <c r="N13" s="723"/>
      <c r="O13" s="723"/>
      <c r="P13" s="723"/>
      <c r="Q13" s="723"/>
      <c r="R13" s="39"/>
      <c r="S13" s="39"/>
      <c r="T13" s="39"/>
      <c r="U13" s="39"/>
      <c r="V13" s="39"/>
      <c r="W13" s="39"/>
      <c r="X13" s="39"/>
      <c r="Y13" s="39"/>
    </row>
    <row r="14" spans="1:26" s="44" customFormat="1">
      <c r="A14" s="723"/>
      <c r="B14" s="733">
        <v>1985</v>
      </c>
      <c r="C14" s="748">
        <v>31</v>
      </c>
      <c r="D14" s="749">
        <v>94</v>
      </c>
      <c r="E14" s="751">
        <v>158</v>
      </c>
      <c r="F14" s="752"/>
      <c r="G14" s="733">
        <v>1985</v>
      </c>
      <c r="H14" s="760">
        <v>2.0369999999999999</v>
      </c>
      <c r="I14" s="761">
        <v>2</v>
      </c>
      <c r="J14" s="735">
        <v>1985</v>
      </c>
      <c r="K14" s="736">
        <v>30.1769</v>
      </c>
      <c r="L14" s="728"/>
      <c r="M14" s="723"/>
      <c r="N14" s="723"/>
      <c r="O14" s="723"/>
      <c r="P14" s="723"/>
      <c r="Q14" s="723"/>
      <c r="R14" s="39"/>
      <c r="S14" s="39"/>
      <c r="T14" s="39"/>
      <c r="U14" s="39"/>
      <c r="V14" s="39"/>
      <c r="W14" s="39"/>
      <c r="X14" s="39"/>
      <c r="Y14" s="39"/>
    </row>
    <row r="15" spans="1:26" s="44" customFormat="1">
      <c r="A15" s="723"/>
      <c r="B15" s="733">
        <v>1990</v>
      </c>
      <c r="C15" s="748">
        <v>29</v>
      </c>
      <c r="D15" s="751">
        <v>84</v>
      </c>
      <c r="E15" s="751"/>
      <c r="F15" s="752"/>
      <c r="G15" s="733">
        <v>1990</v>
      </c>
      <c r="H15" s="762"/>
      <c r="I15" s="763"/>
      <c r="J15" s="735">
        <v>1990</v>
      </c>
      <c r="K15" s="739"/>
      <c r="L15" s="728"/>
      <c r="M15" s="727"/>
      <c r="N15" s="727"/>
      <c r="O15" s="727"/>
      <c r="P15" s="727"/>
      <c r="Q15" s="727"/>
      <c r="R15" s="39"/>
      <c r="S15" s="39"/>
      <c r="T15" s="39"/>
      <c r="U15" s="39"/>
      <c r="V15" s="39"/>
      <c r="W15" s="39"/>
      <c r="X15" s="39"/>
      <c r="Y15" s="39"/>
      <c r="Z15" s="39"/>
    </row>
    <row r="16" spans="1:26" s="44" customFormat="1">
      <c r="A16" s="723"/>
      <c r="B16" s="733">
        <v>1991</v>
      </c>
      <c r="C16" s="748">
        <v>28</v>
      </c>
      <c r="D16" s="751"/>
      <c r="E16" s="751"/>
      <c r="F16" s="752"/>
      <c r="G16" s="733">
        <v>1991</v>
      </c>
      <c r="H16" s="762"/>
      <c r="I16" s="763"/>
      <c r="J16" s="735">
        <v>1991</v>
      </c>
      <c r="K16" s="739"/>
      <c r="L16" s="728"/>
      <c r="M16" s="43"/>
      <c r="N16" s="43"/>
      <c r="O16" s="43"/>
      <c r="P16" s="43"/>
      <c r="Q16" s="43"/>
      <c r="R16" s="39"/>
      <c r="S16" s="39"/>
      <c r="T16" s="39"/>
      <c r="U16" s="39"/>
      <c r="V16" s="39"/>
      <c r="W16" s="39"/>
      <c r="X16" s="39"/>
      <c r="Y16" s="39"/>
      <c r="Z16" s="39"/>
    </row>
    <row r="17" spans="1:26" s="44" customFormat="1">
      <c r="A17" s="727"/>
      <c r="B17" s="733">
        <v>1992</v>
      </c>
      <c r="C17" s="748">
        <v>27</v>
      </c>
      <c r="D17" s="751"/>
      <c r="E17" s="751"/>
      <c r="F17" s="752"/>
      <c r="G17" s="733">
        <v>1992</v>
      </c>
      <c r="H17" s="764"/>
      <c r="I17" s="752"/>
      <c r="J17" s="733">
        <v>1992</v>
      </c>
      <c r="K17" s="738"/>
      <c r="L17" s="728"/>
      <c r="M17" s="43"/>
      <c r="N17" s="43"/>
      <c r="O17" s="43"/>
      <c r="P17" s="43"/>
      <c r="Q17" s="43"/>
      <c r="R17" s="39"/>
      <c r="S17" s="39"/>
      <c r="T17" s="39"/>
      <c r="U17" s="39"/>
      <c r="V17" s="39"/>
      <c r="W17" s="39"/>
      <c r="X17" s="39"/>
      <c r="Y17" s="39"/>
      <c r="Z17" s="39"/>
    </row>
    <row r="18" spans="1:26" s="44" customFormat="1">
      <c r="A18" s="723"/>
      <c r="B18" s="733">
        <v>1993</v>
      </c>
      <c r="C18" s="748">
        <v>26</v>
      </c>
      <c r="D18" s="751"/>
      <c r="E18" s="751"/>
      <c r="F18" s="752"/>
      <c r="G18" s="733">
        <v>1993</v>
      </c>
      <c r="H18" s="764"/>
      <c r="I18" s="752"/>
      <c r="J18" s="733">
        <v>1993</v>
      </c>
      <c r="K18" s="738"/>
      <c r="L18" s="728"/>
      <c r="M18" s="43"/>
      <c r="N18" s="43"/>
      <c r="O18" s="43"/>
      <c r="P18" s="43"/>
      <c r="Q18" s="43"/>
      <c r="R18" s="39"/>
      <c r="S18" s="39"/>
      <c r="T18" s="39"/>
      <c r="U18" s="39"/>
      <c r="V18" s="39"/>
      <c r="W18" s="39"/>
      <c r="X18" s="39"/>
      <c r="Y18" s="39"/>
      <c r="Z18" s="39"/>
    </row>
    <row r="19" spans="1:26" s="44" customFormat="1">
      <c r="A19" s="723"/>
      <c r="B19" s="733">
        <v>1994</v>
      </c>
      <c r="C19" s="748">
        <v>25</v>
      </c>
      <c r="D19" s="751"/>
      <c r="E19" s="751"/>
      <c r="F19" s="752"/>
      <c r="G19" s="733">
        <v>1994</v>
      </c>
      <c r="H19" s="764"/>
      <c r="I19" s="752"/>
      <c r="J19" s="733">
        <v>1994</v>
      </c>
      <c r="K19" s="738"/>
      <c r="L19" s="728"/>
      <c r="M19" s="43"/>
      <c r="N19" s="43"/>
      <c r="O19" s="43"/>
      <c r="P19" s="43"/>
      <c r="Q19" s="43"/>
      <c r="R19" s="39"/>
      <c r="S19" s="39"/>
      <c r="T19" s="39"/>
      <c r="U19" s="39"/>
      <c r="V19" s="39"/>
      <c r="W19" s="39"/>
      <c r="X19" s="39"/>
      <c r="Y19" s="39"/>
      <c r="Z19" s="39"/>
    </row>
    <row r="20" spans="1:26" s="44" customFormat="1">
      <c r="A20" s="723"/>
      <c r="B20" s="733">
        <v>1995</v>
      </c>
      <c r="C20" s="748">
        <v>24</v>
      </c>
      <c r="D20" s="751"/>
      <c r="E20" s="751"/>
      <c r="F20" s="752"/>
      <c r="G20" s="733">
        <v>1995</v>
      </c>
      <c r="H20" s="764"/>
      <c r="I20" s="752"/>
      <c r="J20" s="733">
        <v>1995</v>
      </c>
      <c r="K20" s="738"/>
      <c r="L20" s="728"/>
      <c r="M20" s="43"/>
      <c r="N20" s="43"/>
      <c r="O20" s="43"/>
      <c r="P20" s="43"/>
      <c r="Q20" s="43"/>
      <c r="R20" s="39"/>
      <c r="S20" s="39"/>
      <c r="T20" s="39"/>
      <c r="U20" s="39"/>
      <c r="V20" s="39"/>
      <c r="W20" s="39"/>
      <c r="X20" s="39"/>
      <c r="Y20" s="39"/>
      <c r="Z20" s="39"/>
    </row>
    <row r="21" spans="1:26" s="44" customFormat="1" ht="15" thickBot="1">
      <c r="A21" s="723"/>
      <c r="B21" s="740">
        <v>1996</v>
      </c>
      <c r="C21" s="753">
        <v>23</v>
      </c>
      <c r="D21" s="754"/>
      <c r="E21" s="754"/>
      <c r="F21" s="755"/>
      <c r="G21" s="740">
        <v>1996</v>
      </c>
      <c r="H21" s="753"/>
      <c r="I21" s="755"/>
      <c r="J21" s="740">
        <v>1996</v>
      </c>
      <c r="K21" s="741"/>
      <c r="L21" s="729"/>
      <c r="M21" s="968"/>
      <c r="N21" s="968"/>
      <c r="O21" s="968"/>
      <c r="P21" s="968"/>
      <c r="Q21" s="968"/>
      <c r="R21" s="968"/>
      <c r="S21" s="968"/>
      <c r="T21" s="968"/>
      <c r="U21" s="968"/>
      <c r="V21" s="968"/>
      <c r="W21" s="968"/>
      <c r="X21" s="968"/>
      <c r="Y21" s="968"/>
      <c r="Z21" s="968"/>
    </row>
    <row r="22" spans="1:26" ht="12.6" customHeight="1">
      <c r="B22" s="730"/>
      <c r="C22" s="730"/>
      <c r="D22" s="730"/>
      <c r="E22" s="730"/>
      <c r="F22" s="730"/>
      <c r="G22" s="730"/>
      <c r="H22" s="730"/>
      <c r="I22" s="730"/>
      <c r="J22" s="730"/>
      <c r="K22" s="730"/>
      <c r="L22" s="45"/>
      <c r="M22" s="968"/>
      <c r="N22" s="968"/>
      <c r="O22" s="968"/>
      <c r="P22" s="968"/>
      <c r="Q22" s="968"/>
      <c r="R22" s="968"/>
      <c r="S22" s="968"/>
      <c r="T22" s="968"/>
      <c r="U22" s="968"/>
      <c r="V22" s="968"/>
      <c r="W22" s="968"/>
      <c r="X22" s="968"/>
      <c r="Y22" s="968"/>
      <c r="Z22" s="968"/>
    </row>
    <row r="23" spans="1:26" ht="14.25">
      <c r="B23" s="111" t="s">
        <v>564</v>
      </c>
      <c r="C23" s="765"/>
      <c r="D23" s="765"/>
      <c r="E23" s="765"/>
      <c r="F23" s="765"/>
      <c r="G23" s="765"/>
      <c r="H23" s="765"/>
      <c r="I23" s="765"/>
      <c r="J23" s="765"/>
      <c r="K23" s="765"/>
      <c r="L23" s="765"/>
      <c r="M23" s="968"/>
      <c r="N23" s="968"/>
      <c r="O23" s="968"/>
      <c r="P23" s="968"/>
      <c r="Q23" s="968"/>
      <c r="R23" s="968"/>
      <c r="S23" s="968"/>
      <c r="T23" s="968"/>
      <c r="U23" s="968"/>
      <c r="V23" s="968"/>
      <c r="W23" s="968"/>
      <c r="X23" s="968"/>
      <c r="Y23" s="968"/>
      <c r="Z23" s="968"/>
    </row>
    <row r="24" spans="1:26" ht="12.75" customHeight="1">
      <c r="B24" s="111" t="s">
        <v>565</v>
      </c>
      <c r="M24" s="968"/>
      <c r="N24" s="968"/>
      <c r="O24" s="968"/>
      <c r="P24" s="968"/>
      <c r="Q24" s="968"/>
      <c r="R24" s="968"/>
      <c r="S24" s="968"/>
      <c r="T24" s="968"/>
      <c r="U24" s="968"/>
      <c r="V24" s="968"/>
      <c r="W24" s="968"/>
      <c r="X24" s="968"/>
      <c r="Y24" s="968"/>
      <c r="Z24" s="968"/>
    </row>
    <row r="25" spans="1:26" s="46" customFormat="1" ht="14.1" customHeight="1">
      <c r="B25" s="111" t="s">
        <v>566</v>
      </c>
      <c r="M25" s="968"/>
      <c r="N25" s="968"/>
      <c r="O25" s="968"/>
      <c r="P25" s="968"/>
      <c r="Q25" s="968"/>
      <c r="R25" s="968"/>
      <c r="S25" s="968"/>
      <c r="T25" s="968"/>
      <c r="U25" s="968"/>
      <c r="V25" s="968"/>
      <c r="W25" s="968"/>
      <c r="X25" s="968"/>
      <c r="Y25" s="968"/>
      <c r="Z25" s="968"/>
    </row>
    <row r="26" spans="1:26">
      <c r="B26" s="111" t="s">
        <v>567</v>
      </c>
    </row>
  </sheetData>
  <mergeCells count="12">
    <mergeCell ref="B4:K4"/>
    <mergeCell ref="M23:Z23"/>
    <mergeCell ref="M24:Z24"/>
    <mergeCell ref="M25:Z25"/>
    <mergeCell ref="B5:B6"/>
    <mergeCell ref="C5:F5"/>
    <mergeCell ref="M21:Z21"/>
    <mergeCell ref="M22:Z22"/>
    <mergeCell ref="G5:G6"/>
    <mergeCell ref="K5:K6"/>
    <mergeCell ref="H5:I5"/>
    <mergeCell ref="J5:J6"/>
  </mergeCells>
  <hyperlinks>
    <hyperlink ref="A2" location="SOMMAIRE!A1" display="Retour au sommaire" xr:uid="{AB9ABFA8-E540-419C-95B2-DB6C1F442BF7}"/>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E83B-1EDA-41C1-B95A-466BD6E265D7}">
  <sheetPr>
    <tabColor rgb="FF0079A4"/>
  </sheetPr>
  <dimension ref="A1:BY52"/>
  <sheetViews>
    <sheetView workbookViewId="0">
      <selection activeCell="A22" sqref="A22:XFD22"/>
    </sheetView>
  </sheetViews>
  <sheetFormatPr baseColWidth="10" defaultRowHeight="14.25"/>
  <cols>
    <col min="1" max="1" width="11" style="223"/>
    <col min="2" max="2" width="24.875" customWidth="1"/>
  </cols>
  <sheetData>
    <row r="1" spans="1:77" ht="18">
      <c r="A1" s="104" t="s">
        <v>482</v>
      </c>
      <c r="L1" s="47" t="s">
        <v>116</v>
      </c>
    </row>
    <row r="2" spans="1:77">
      <c r="A2" s="48" t="s">
        <v>135</v>
      </c>
    </row>
    <row r="3" spans="1:77" s="223" customFormat="1">
      <c r="A3" s="48"/>
    </row>
    <row r="4" spans="1:77">
      <c r="B4" s="768" t="s">
        <v>134</v>
      </c>
      <c r="C4" s="768"/>
      <c r="D4" s="768"/>
      <c r="E4" s="768"/>
      <c r="F4" s="768"/>
      <c r="G4" s="768"/>
      <c r="H4" s="768"/>
      <c r="I4" s="768"/>
      <c r="J4" s="768"/>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row>
    <row r="5" spans="1:77" ht="15" thickBot="1">
      <c r="B5" s="232" t="s">
        <v>117</v>
      </c>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34"/>
    </row>
    <row r="6" spans="1:77" ht="15" thickBot="1">
      <c r="B6" s="694" t="s">
        <v>79</v>
      </c>
      <c r="C6" s="769">
        <v>1947</v>
      </c>
      <c r="D6" s="770">
        <v>1948</v>
      </c>
      <c r="E6" s="770">
        <v>1949</v>
      </c>
      <c r="F6" s="770">
        <v>1950</v>
      </c>
      <c r="G6" s="770">
        <v>1951</v>
      </c>
      <c r="H6" s="770">
        <v>1952</v>
      </c>
      <c r="I6" s="770">
        <v>1953</v>
      </c>
      <c r="J6" s="770">
        <v>1954</v>
      </c>
      <c r="K6" s="770">
        <v>1955</v>
      </c>
      <c r="L6" s="770">
        <v>1956</v>
      </c>
      <c r="M6" s="770">
        <v>1957</v>
      </c>
      <c r="N6" s="770">
        <v>1958</v>
      </c>
      <c r="O6" s="770">
        <v>1959</v>
      </c>
      <c r="P6" s="770">
        <v>1960</v>
      </c>
      <c r="Q6" s="770">
        <v>1961</v>
      </c>
      <c r="R6" s="770">
        <v>1962</v>
      </c>
      <c r="S6" s="770">
        <v>1963</v>
      </c>
      <c r="T6" s="770">
        <v>1964</v>
      </c>
      <c r="U6" s="770">
        <v>1965</v>
      </c>
      <c r="V6" s="770">
        <v>1966</v>
      </c>
      <c r="W6" s="770">
        <v>1967</v>
      </c>
      <c r="X6" s="770">
        <v>1968</v>
      </c>
      <c r="Y6" s="770">
        <v>1969</v>
      </c>
      <c r="Z6" s="770">
        <v>1970</v>
      </c>
      <c r="AA6" s="770">
        <v>1971</v>
      </c>
      <c r="AB6" s="770">
        <v>1972</v>
      </c>
      <c r="AC6" s="770">
        <v>1973</v>
      </c>
      <c r="AD6" s="770">
        <v>1974</v>
      </c>
      <c r="AE6" s="770">
        <v>1975</v>
      </c>
      <c r="AF6" s="770">
        <v>1976</v>
      </c>
      <c r="AG6" s="770">
        <v>1977</v>
      </c>
      <c r="AH6" s="770">
        <v>1978</v>
      </c>
      <c r="AI6" s="770">
        <v>1979</v>
      </c>
      <c r="AJ6" s="770">
        <v>1980</v>
      </c>
      <c r="AK6" s="770">
        <v>1981</v>
      </c>
      <c r="AL6" s="770">
        <v>1982</v>
      </c>
      <c r="AM6" s="770">
        <v>1983</v>
      </c>
      <c r="AN6" s="770">
        <v>1984</v>
      </c>
      <c r="AO6" s="770">
        <v>1985</v>
      </c>
      <c r="AP6" s="770">
        <v>1986</v>
      </c>
      <c r="AQ6" s="770">
        <v>1987</v>
      </c>
      <c r="AR6" s="770">
        <v>1988</v>
      </c>
      <c r="AS6" s="770">
        <v>1989</v>
      </c>
      <c r="AT6" s="770">
        <v>1990</v>
      </c>
      <c r="AU6" s="770">
        <v>1991</v>
      </c>
      <c r="AV6" s="770">
        <v>1992</v>
      </c>
      <c r="AW6" s="770">
        <v>1993</v>
      </c>
      <c r="AX6" s="770">
        <v>1994</v>
      </c>
      <c r="AY6" s="770">
        <v>1995</v>
      </c>
      <c r="AZ6" s="770">
        <v>1996</v>
      </c>
      <c r="BA6" s="770">
        <v>1997</v>
      </c>
      <c r="BB6" s="770">
        <v>1998</v>
      </c>
      <c r="BC6" s="770">
        <v>1999</v>
      </c>
      <c r="BD6" s="770">
        <v>2000</v>
      </c>
      <c r="BE6" s="770">
        <v>2001</v>
      </c>
      <c r="BF6" s="770">
        <v>2002</v>
      </c>
      <c r="BG6" s="770">
        <v>2003</v>
      </c>
      <c r="BH6" s="770">
        <v>2004</v>
      </c>
      <c r="BI6" s="770">
        <v>2005</v>
      </c>
      <c r="BJ6" s="770">
        <v>2006</v>
      </c>
      <c r="BK6" s="770">
        <v>2007</v>
      </c>
      <c r="BL6" s="770">
        <v>2008</v>
      </c>
      <c r="BM6" s="770">
        <v>2009</v>
      </c>
      <c r="BN6" s="770">
        <v>2010</v>
      </c>
      <c r="BO6" s="770">
        <v>2011</v>
      </c>
      <c r="BP6" s="770">
        <v>2012</v>
      </c>
      <c r="BQ6" s="770">
        <v>2013</v>
      </c>
      <c r="BR6" s="770">
        <v>2014</v>
      </c>
      <c r="BS6" s="770">
        <v>2015</v>
      </c>
      <c r="BT6" s="770">
        <v>2016</v>
      </c>
      <c r="BU6" s="770">
        <v>2017</v>
      </c>
      <c r="BV6" s="770">
        <v>2018</v>
      </c>
      <c r="BW6" s="770">
        <v>2019</v>
      </c>
      <c r="BX6" s="771">
        <v>2020</v>
      </c>
      <c r="BY6" s="234"/>
    </row>
    <row r="7" spans="1:77">
      <c r="B7" s="776" t="s">
        <v>118</v>
      </c>
      <c r="C7" s="777"/>
      <c r="D7" s="778"/>
      <c r="E7" s="778"/>
      <c r="F7" s="778"/>
      <c r="G7" s="778"/>
      <c r="H7" s="778"/>
      <c r="I7" s="778"/>
      <c r="J7" s="778"/>
      <c r="K7" s="778"/>
      <c r="L7" s="778"/>
      <c r="M7" s="778"/>
      <c r="N7" s="778"/>
      <c r="O7" s="778"/>
      <c r="P7" s="778"/>
      <c r="Q7" s="778"/>
      <c r="R7" s="778"/>
      <c r="S7" s="778"/>
      <c r="T7" s="778"/>
      <c r="U7" s="778"/>
      <c r="V7" s="778"/>
      <c r="W7" s="778"/>
      <c r="X7" s="778"/>
      <c r="Y7" s="778"/>
      <c r="Z7" s="778"/>
      <c r="AA7" s="778"/>
      <c r="AB7" s="778"/>
      <c r="AC7" s="778"/>
      <c r="AD7" s="778"/>
      <c r="AE7" s="778"/>
      <c r="AF7" s="778"/>
      <c r="AG7" s="778"/>
      <c r="AH7" s="778"/>
      <c r="AI7" s="778"/>
      <c r="AJ7" s="778">
        <v>2.0777057278915598</v>
      </c>
      <c r="AK7" s="772">
        <v>2.0856360934758098</v>
      </c>
      <c r="AL7" s="772">
        <v>2.0869353803835899</v>
      </c>
      <c r="AM7" s="772">
        <v>2.0819515418313501</v>
      </c>
      <c r="AN7" s="772">
        <v>2.07440791850998</v>
      </c>
      <c r="AO7" s="772">
        <v>2.0504069019900699</v>
      </c>
      <c r="AP7" s="772">
        <v>2.0278234672287301</v>
      </c>
      <c r="AQ7" s="772">
        <v>1.9948163923144799</v>
      </c>
      <c r="AR7" s="772">
        <v>1.95744342802793</v>
      </c>
      <c r="AS7" s="772">
        <v>1.9140143399468199</v>
      </c>
      <c r="AT7" s="772">
        <v>1.8670706719754699</v>
      </c>
      <c r="AU7" s="772">
        <v>1.8120978394373599</v>
      </c>
      <c r="AV7" s="772">
        <v>1.7548421504895599</v>
      </c>
      <c r="AW7" s="772">
        <v>1.70200407255646</v>
      </c>
      <c r="AX7" s="772">
        <v>1.65120231597477</v>
      </c>
      <c r="AY7" s="772">
        <v>1.5969412536598799</v>
      </c>
      <c r="AZ7" s="772">
        <v>1.5416769549020799</v>
      </c>
      <c r="BA7" s="772">
        <v>1.4924365529294401</v>
      </c>
      <c r="BB7" s="772">
        <v>1.44360166891829</v>
      </c>
      <c r="BC7" s="772">
        <v>1.4073079723804101</v>
      </c>
      <c r="BD7" s="772">
        <v>1.3684954301424901</v>
      </c>
      <c r="BE7" s="772">
        <v>1.3374352531592999</v>
      </c>
      <c r="BF7" s="772">
        <v>1.3093593459397199</v>
      </c>
      <c r="BG7" s="772">
        <v>1.28649136956105</v>
      </c>
      <c r="BH7" s="772">
        <v>1.2664128773880701</v>
      </c>
      <c r="BI7" s="772">
        <v>1.2508957213274601</v>
      </c>
      <c r="BJ7" s="772">
        <v>1.23756796604172</v>
      </c>
      <c r="BK7" s="772">
        <v>1.2266051949900501</v>
      </c>
      <c r="BL7" s="772">
        <v>1.2184909837825899</v>
      </c>
      <c r="BM7" s="772">
        <v>1.2126116912896601</v>
      </c>
      <c r="BN7" s="772">
        <v>1.2083078494346999</v>
      </c>
      <c r="BO7" s="772">
        <v>1.2051633688288601</v>
      </c>
      <c r="BP7" s="772">
        <v>1.20300666747521</v>
      </c>
      <c r="BQ7" s="772">
        <v>1.2016089045776399</v>
      </c>
      <c r="BR7" s="772">
        <v>1.2007713499710799</v>
      </c>
      <c r="BS7" s="772">
        <v>1.2002313167474601</v>
      </c>
      <c r="BT7" s="772">
        <v>1.20002167214624</v>
      </c>
      <c r="BU7" s="772">
        <v>1.20002738285263</v>
      </c>
      <c r="BV7" s="772">
        <v>1.20000458296042</v>
      </c>
      <c r="BW7" s="772">
        <v>1.2</v>
      </c>
      <c r="BX7" s="773">
        <v>1.2</v>
      </c>
      <c r="BY7" s="234"/>
    </row>
    <row r="8" spans="1:77">
      <c r="B8" s="779" t="s">
        <v>119</v>
      </c>
      <c r="C8" s="780"/>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v>2.0799368021286102</v>
      </c>
      <c r="AK8" s="772">
        <v>2.0895539152077198</v>
      </c>
      <c r="AL8" s="772">
        <v>2.0935008177271399</v>
      </c>
      <c r="AM8" s="772">
        <v>2.09257606679863</v>
      </c>
      <c r="AN8" s="772">
        <v>2.0910007772488899</v>
      </c>
      <c r="AO8" s="772">
        <v>2.0752700472961898</v>
      </c>
      <c r="AP8" s="772">
        <v>2.06380755862694</v>
      </c>
      <c r="AQ8" s="772">
        <v>2.0454036189695599</v>
      </c>
      <c r="AR8" s="772">
        <v>2.0269663809652299</v>
      </c>
      <c r="AS8" s="772">
        <v>2.0068046782134701</v>
      </c>
      <c r="AT8" s="772">
        <v>1.9879542280301601</v>
      </c>
      <c r="AU8" s="772">
        <v>1.9663569147539599</v>
      </c>
      <c r="AV8" s="772">
        <v>1.94854981631769</v>
      </c>
      <c r="AW8" s="772">
        <v>1.94111115782328</v>
      </c>
      <c r="AX8" s="772">
        <v>1.9416375948724001</v>
      </c>
      <c r="AY8" s="772">
        <v>1.94402202061281</v>
      </c>
      <c r="AZ8" s="772">
        <v>1.9494432256966101</v>
      </c>
      <c r="BA8" s="772">
        <v>1.9625361356511</v>
      </c>
      <c r="BB8" s="772">
        <v>1.9755006481895101</v>
      </c>
      <c r="BC8" s="772">
        <v>1.99938652971661</v>
      </c>
      <c r="BD8" s="772">
        <v>2.0175196775492701</v>
      </c>
      <c r="BE8" s="772">
        <v>2.0392129362534601</v>
      </c>
      <c r="BF8" s="772">
        <v>2.0586846407774</v>
      </c>
      <c r="BG8" s="772">
        <v>2.0775632385457201</v>
      </c>
      <c r="BH8" s="772">
        <v>2.0932240341786699</v>
      </c>
      <c r="BI8" s="772">
        <v>2.10754205818606</v>
      </c>
      <c r="BJ8" s="772">
        <v>2.1175226489795298</v>
      </c>
      <c r="BK8" s="772">
        <v>2.1237643290035</v>
      </c>
      <c r="BL8" s="772">
        <v>2.1277147461057999</v>
      </c>
      <c r="BM8" s="772">
        <v>2.1296516279056301</v>
      </c>
      <c r="BN8" s="772">
        <v>2.1298112691980502</v>
      </c>
      <c r="BO8" s="772">
        <v>2.1282565149193502</v>
      </c>
      <c r="BP8" s="772">
        <v>2.1252291943042101</v>
      </c>
      <c r="BQ8" s="772">
        <v>2.1209220827201798</v>
      </c>
      <c r="BR8" s="772">
        <v>2.1150186025731501</v>
      </c>
      <c r="BS8" s="772">
        <v>2.1071725699040398</v>
      </c>
      <c r="BT8" s="772">
        <v>2.09762882506431</v>
      </c>
      <c r="BU8" s="772">
        <v>2.08722193135414</v>
      </c>
      <c r="BV8" s="772">
        <v>2.0766975016012799</v>
      </c>
      <c r="BW8" s="772">
        <v>2.0663872662306701</v>
      </c>
      <c r="BX8" s="773">
        <v>2.0559281043848401</v>
      </c>
      <c r="BY8" s="234"/>
    </row>
    <row r="9" spans="1:77" ht="15" thickBot="1">
      <c r="B9" s="782" t="s">
        <v>120</v>
      </c>
      <c r="C9" s="783">
        <v>2.1351</v>
      </c>
      <c r="D9" s="784">
        <v>2.1187</v>
      </c>
      <c r="E9" s="784">
        <v>2.1065999999999998</v>
      </c>
      <c r="F9" s="784">
        <v>2.1168</v>
      </c>
      <c r="G9" s="784">
        <v>2.1132</v>
      </c>
      <c r="H9" s="784">
        <v>2.1230000000000002</v>
      </c>
      <c r="I9" s="784">
        <v>2.1206999999999998</v>
      </c>
      <c r="J9" s="784">
        <v>2.1252</v>
      </c>
      <c r="K9" s="784">
        <v>2.1335999999999999</v>
      </c>
      <c r="L9" s="784">
        <v>2.1429999999999998</v>
      </c>
      <c r="M9" s="784">
        <v>2.1381999999999999</v>
      </c>
      <c r="N9" s="784">
        <v>2.1383999999999999</v>
      </c>
      <c r="O9" s="784">
        <v>2.1242999999999999</v>
      </c>
      <c r="P9" s="784">
        <v>2.1221000000000001</v>
      </c>
      <c r="Q9" s="784">
        <v>2.0975000000000001</v>
      </c>
      <c r="R9" s="784">
        <v>2.0876999999999999</v>
      </c>
      <c r="S9" s="784">
        <v>2.0728</v>
      </c>
      <c r="T9" s="784">
        <v>2.0507</v>
      </c>
      <c r="U9" s="784">
        <v>2.0404</v>
      </c>
      <c r="V9" s="784">
        <v>2.0255999999999998</v>
      </c>
      <c r="W9" s="784">
        <v>2.0198</v>
      </c>
      <c r="X9" s="784">
        <v>2.0162</v>
      </c>
      <c r="Y9" s="784">
        <v>2.0059</v>
      </c>
      <c r="Z9" s="784">
        <v>2.008</v>
      </c>
      <c r="AA9" s="784">
        <v>1.9992000000000001</v>
      </c>
      <c r="AB9" s="784">
        <v>1.9993000000000001</v>
      </c>
      <c r="AC9" s="784">
        <v>2.0119472527902902</v>
      </c>
      <c r="AD9" s="784">
        <v>2.03160925570978</v>
      </c>
      <c r="AE9" s="784">
        <v>2.0460371717245098</v>
      </c>
      <c r="AF9" s="784">
        <v>2.0545128702822399</v>
      </c>
      <c r="AG9" s="784">
        <v>2.0777179529044498</v>
      </c>
      <c r="AH9" s="784">
        <v>2.0833299958282701</v>
      </c>
      <c r="AI9" s="784">
        <v>2.0987645595156099</v>
      </c>
      <c r="AJ9" s="784">
        <v>2.0789591635901101</v>
      </c>
      <c r="AK9" s="774">
        <v>2.0878069735401699</v>
      </c>
      <c r="AL9" s="774">
        <v>2.0905295268015398</v>
      </c>
      <c r="AM9" s="774">
        <v>2.0877095039158902</v>
      </c>
      <c r="AN9" s="774">
        <v>2.08332480698096</v>
      </c>
      <c r="AO9" s="774">
        <v>2.0636738716646499</v>
      </c>
      <c r="AP9" s="774">
        <v>2.04690214510358</v>
      </c>
      <c r="AQ9" s="774">
        <v>2.0214726654598301</v>
      </c>
      <c r="AR9" s="774">
        <v>1.99383841590421</v>
      </c>
      <c r="AS9" s="774">
        <v>1.96226014292905</v>
      </c>
      <c r="AT9" s="774">
        <v>1.92948532813333</v>
      </c>
      <c r="AU9" s="774">
        <v>1.8912046235748301</v>
      </c>
      <c r="AV9" s="774">
        <v>1.85359445674947</v>
      </c>
      <c r="AW9" s="774">
        <v>1.8232242532354399</v>
      </c>
      <c r="AX9" s="774">
        <v>1.7976061889010599</v>
      </c>
      <c r="AY9" s="774">
        <v>1.77078617727109</v>
      </c>
      <c r="AZ9" s="774">
        <v>1.7445070186412199</v>
      </c>
      <c r="BA9" s="774">
        <v>1.7245102794689</v>
      </c>
      <c r="BB9" s="774">
        <v>1.7040783943247899</v>
      </c>
      <c r="BC9" s="774">
        <v>1.69484168955638</v>
      </c>
      <c r="BD9" s="774">
        <v>1.6811852157198299</v>
      </c>
      <c r="BE9" s="774">
        <v>1.67303127387129</v>
      </c>
      <c r="BF9" s="774">
        <v>1.66531418738767</v>
      </c>
      <c r="BG9" s="774">
        <v>1.6601491422811601</v>
      </c>
      <c r="BH9" s="774">
        <v>1.6551212005321501</v>
      </c>
      <c r="BI9" s="774">
        <v>1.65207318430289</v>
      </c>
      <c r="BJ9" s="774">
        <v>1.64854352544029</v>
      </c>
      <c r="BK9" s="774">
        <v>1.64499598466388</v>
      </c>
      <c r="BL9" s="774">
        <v>1.64234764750868</v>
      </c>
      <c r="BM9" s="774">
        <v>1.64027518952261</v>
      </c>
      <c r="BN9" s="774">
        <v>1.6384486175354001</v>
      </c>
      <c r="BO9" s="774">
        <v>1.6366535507256501</v>
      </c>
      <c r="BP9" s="774">
        <v>1.6348620538883201</v>
      </c>
      <c r="BQ9" s="774">
        <v>1.6330589898250101</v>
      </c>
      <c r="BR9" s="774">
        <v>1.63108178196405</v>
      </c>
      <c r="BS9" s="774">
        <v>1.6286288785363401</v>
      </c>
      <c r="BT9" s="774">
        <v>1.6260265797139399</v>
      </c>
      <c r="BU9" s="774">
        <v>1.62374128321445</v>
      </c>
      <c r="BV9" s="774">
        <v>1.62178623629993</v>
      </c>
      <c r="BW9" s="774">
        <v>1.6207750556793199</v>
      </c>
      <c r="BX9" s="775">
        <v>1.6208680529050701</v>
      </c>
      <c r="BY9" s="234"/>
    </row>
    <row r="10" spans="1:77" ht="15" thickBot="1">
      <c r="B10" s="234"/>
      <c r="C10" s="766"/>
      <c r="D10" s="766"/>
      <c r="E10" s="766"/>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766"/>
      <c r="BW10" s="766"/>
      <c r="BX10" s="766"/>
      <c r="BY10" s="234"/>
    </row>
    <row r="11" spans="1:77" ht="15" thickBot="1">
      <c r="B11" s="232" t="s">
        <v>121</v>
      </c>
      <c r="C11" s="911" t="s">
        <v>122</v>
      </c>
      <c r="D11" s="913"/>
      <c r="E11" s="913"/>
      <c r="F11" s="913"/>
      <c r="G11" s="913"/>
      <c r="H11" s="912"/>
      <c r="I11" s="249"/>
      <c r="J11" s="911" t="s">
        <v>123</v>
      </c>
      <c r="K11" s="913"/>
      <c r="L11" s="913"/>
      <c r="M11" s="913"/>
      <c r="N11" s="913"/>
      <c r="O11" s="912"/>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row>
    <row r="12" spans="1:77" ht="15" thickBot="1">
      <c r="B12" s="694" t="s">
        <v>124</v>
      </c>
      <c r="C12" s="785" t="s">
        <v>125</v>
      </c>
      <c r="D12" s="786" t="s">
        <v>126</v>
      </c>
      <c r="E12" s="786" t="s">
        <v>127</v>
      </c>
      <c r="F12" s="786" t="s">
        <v>128</v>
      </c>
      <c r="G12" s="786" t="s">
        <v>129</v>
      </c>
      <c r="H12" s="787" t="s">
        <v>130</v>
      </c>
      <c r="I12" s="249"/>
      <c r="J12" s="785" t="s">
        <v>125</v>
      </c>
      <c r="K12" s="786" t="s">
        <v>126</v>
      </c>
      <c r="L12" s="786" t="s">
        <v>127</v>
      </c>
      <c r="M12" s="786" t="s">
        <v>128</v>
      </c>
      <c r="N12" s="786" t="s">
        <v>129</v>
      </c>
      <c r="O12" s="787" t="s">
        <v>130</v>
      </c>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row>
    <row r="13" spans="1:77">
      <c r="B13" s="776" t="s">
        <v>79</v>
      </c>
      <c r="C13" s="788">
        <v>2002</v>
      </c>
      <c r="D13" s="789">
        <v>1996</v>
      </c>
      <c r="E13" s="789">
        <v>1991</v>
      </c>
      <c r="F13" s="789">
        <v>1986</v>
      </c>
      <c r="G13" s="789">
        <v>1981</v>
      </c>
      <c r="H13" s="790">
        <v>1976</v>
      </c>
      <c r="I13" s="249"/>
      <c r="J13" s="794">
        <v>1984</v>
      </c>
      <c r="K13" s="795">
        <v>1978</v>
      </c>
      <c r="L13" s="795">
        <v>1973</v>
      </c>
      <c r="M13" s="795">
        <v>1968</v>
      </c>
      <c r="N13" s="795">
        <v>1963</v>
      </c>
      <c r="O13" s="796">
        <v>1958</v>
      </c>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row>
    <row r="14" spans="1:77" ht="15" thickBot="1">
      <c r="B14" s="782" t="s">
        <v>121</v>
      </c>
      <c r="C14" s="791">
        <v>1.88</v>
      </c>
      <c r="D14" s="792">
        <v>1.96</v>
      </c>
      <c r="E14" s="792">
        <v>1.97</v>
      </c>
      <c r="F14" s="792">
        <v>2.0499999999999998</v>
      </c>
      <c r="G14" s="792">
        <v>2.2200000000000002</v>
      </c>
      <c r="H14" s="793">
        <v>2.0499999999999998</v>
      </c>
      <c r="I14" s="249"/>
      <c r="J14" s="791">
        <v>2.46</v>
      </c>
      <c r="K14" s="792">
        <v>2.48</v>
      </c>
      <c r="L14" s="792">
        <v>2.62</v>
      </c>
      <c r="M14" s="792">
        <v>2.33</v>
      </c>
      <c r="N14" s="792">
        <v>2.15</v>
      </c>
      <c r="O14" s="793">
        <v>2.1800000000000002</v>
      </c>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row>
    <row r="15" spans="1:77" ht="15.75" thickBot="1">
      <c r="B15" s="234"/>
      <c r="C15" s="249"/>
      <c r="D15" s="249"/>
      <c r="E15" s="249"/>
      <c r="F15" s="249"/>
      <c r="G15" s="249"/>
      <c r="H15" s="249"/>
      <c r="I15" s="249"/>
      <c r="J15" s="767"/>
      <c r="K15" s="767"/>
      <c r="L15" s="767"/>
      <c r="M15" s="767"/>
      <c r="N15" s="767"/>
      <c r="O15" s="767"/>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row>
    <row r="16" spans="1:77" ht="15" thickBot="1">
      <c r="B16" s="232" t="s">
        <v>131</v>
      </c>
      <c r="C16" s="911" t="s">
        <v>122</v>
      </c>
      <c r="D16" s="913"/>
      <c r="E16" s="913"/>
      <c r="F16" s="913"/>
      <c r="G16" s="913"/>
      <c r="H16" s="912"/>
      <c r="I16" s="249"/>
      <c r="J16" s="911" t="s">
        <v>132</v>
      </c>
      <c r="K16" s="913"/>
      <c r="L16" s="913"/>
      <c r="M16" s="913"/>
      <c r="N16" s="912"/>
      <c r="O16" s="249"/>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row>
    <row r="17" spans="2:77" ht="15" thickBot="1">
      <c r="B17" s="694" t="s">
        <v>124</v>
      </c>
      <c r="C17" s="785" t="s">
        <v>125</v>
      </c>
      <c r="D17" s="786" t="s">
        <v>126</v>
      </c>
      <c r="E17" s="786" t="s">
        <v>127</v>
      </c>
      <c r="F17" s="786" t="s">
        <v>128</v>
      </c>
      <c r="G17" s="786" t="s">
        <v>129</v>
      </c>
      <c r="H17" s="787" t="s">
        <v>130</v>
      </c>
      <c r="I17" s="249"/>
      <c r="J17" s="785" t="s">
        <v>125</v>
      </c>
      <c r="K17" s="786" t="s">
        <v>126</v>
      </c>
      <c r="L17" s="786" t="s">
        <v>127</v>
      </c>
      <c r="M17" s="786" t="s">
        <v>128</v>
      </c>
      <c r="N17" s="787" t="s">
        <v>133</v>
      </c>
      <c r="O17" s="249"/>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row>
    <row r="18" spans="2:77">
      <c r="B18" s="776" t="s">
        <v>79</v>
      </c>
      <c r="C18" s="788">
        <v>2002</v>
      </c>
      <c r="D18" s="789">
        <v>1996</v>
      </c>
      <c r="E18" s="789">
        <v>1991</v>
      </c>
      <c r="F18" s="789">
        <v>1986</v>
      </c>
      <c r="G18" s="789">
        <v>1981</v>
      </c>
      <c r="H18" s="790">
        <v>1976</v>
      </c>
      <c r="I18" s="249"/>
      <c r="J18" s="788">
        <v>1977</v>
      </c>
      <c r="K18" s="789">
        <v>1971</v>
      </c>
      <c r="L18" s="789">
        <v>1966</v>
      </c>
      <c r="M18" s="789">
        <v>1961</v>
      </c>
      <c r="N18" s="790">
        <v>1956</v>
      </c>
      <c r="O18" s="249"/>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row>
    <row r="19" spans="2:77" ht="15" thickBot="1">
      <c r="B19" s="782" t="s">
        <v>131</v>
      </c>
      <c r="C19" s="791">
        <v>2.36</v>
      </c>
      <c r="D19" s="792">
        <v>2.36</v>
      </c>
      <c r="E19" s="792">
        <v>2.27</v>
      </c>
      <c r="F19" s="792">
        <v>2.38</v>
      </c>
      <c r="G19" s="792">
        <v>2.36</v>
      </c>
      <c r="H19" s="793">
        <v>2.37</v>
      </c>
      <c r="I19" s="249"/>
      <c r="J19" s="791">
        <v>2.7</v>
      </c>
      <c r="K19" s="792">
        <v>2.68</v>
      </c>
      <c r="L19" s="792">
        <v>2.64</v>
      </c>
      <c r="M19" s="792">
        <v>2.74</v>
      </c>
      <c r="N19" s="793">
        <v>2.75</v>
      </c>
      <c r="O19" s="249"/>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row>
    <row r="20" spans="2:77">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row>
    <row r="21" spans="2:77">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row>
    <row r="22" spans="2:77">
      <c r="B22" s="234"/>
      <c r="C22" s="234"/>
      <c r="D22" s="234"/>
      <c r="E22" s="234"/>
      <c r="F22" s="234"/>
      <c r="G22" s="797"/>
      <c r="H22" s="797"/>
      <c r="I22" s="797"/>
      <c r="J22" s="797"/>
      <c r="K22" s="797"/>
      <c r="L22" s="797"/>
      <c r="M22" s="797"/>
      <c r="N22" s="797"/>
      <c r="O22" s="797"/>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row>
    <row r="50" spans="3:3">
      <c r="C50" s="798" t="s">
        <v>568</v>
      </c>
    </row>
    <row r="51" spans="3:3">
      <c r="C51" s="798" t="s">
        <v>569</v>
      </c>
    </row>
    <row r="52" spans="3:3">
      <c r="C52" s="798" t="s">
        <v>570</v>
      </c>
    </row>
  </sheetData>
  <mergeCells count="4">
    <mergeCell ref="C16:H16"/>
    <mergeCell ref="J16:N16"/>
    <mergeCell ref="C11:H11"/>
    <mergeCell ref="J11:O11"/>
  </mergeCells>
  <hyperlinks>
    <hyperlink ref="A2" location="SOMMAIRE!A1" display="Retour au sommaire" xr:uid="{094D72E6-6739-498C-8F28-AC90F81910A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20775-5EC8-4633-B17D-6A453398DA3E}">
  <sheetPr>
    <tabColor rgb="FFACB9CA"/>
  </sheetPr>
  <dimension ref="A1:IR25"/>
  <sheetViews>
    <sheetView zoomScaleNormal="100" zoomScaleSheetLayoutView="90" workbookViewId="0">
      <selection sqref="A1:A2"/>
    </sheetView>
  </sheetViews>
  <sheetFormatPr baseColWidth="10" defaultColWidth="10.625" defaultRowHeight="15" customHeight="1"/>
  <cols>
    <col min="1" max="1" width="10.625" style="18"/>
    <col min="2" max="2" width="43.5" style="114" bestFit="1" customWidth="1"/>
    <col min="3" max="5" width="16.375" style="114" customWidth="1"/>
    <col min="6" max="6" width="15.125" style="114" customWidth="1"/>
    <col min="7" max="7" width="15.125" style="113" customWidth="1"/>
    <col min="8" max="16384" width="10.625" style="18"/>
  </cols>
  <sheetData>
    <row r="1" spans="1:252" ht="15" customHeight="1">
      <c r="A1" s="104" t="s">
        <v>484</v>
      </c>
    </row>
    <row r="2" spans="1:252" ht="15" customHeight="1">
      <c r="A2" s="48" t="s">
        <v>135</v>
      </c>
      <c r="G2" s="117"/>
    </row>
    <row r="4" spans="1:252" ht="15" customHeight="1" thickBot="1"/>
    <row r="5" spans="1:252" ht="15" customHeight="1" thickBot="1">
      <c r="B5" s="801"/>
      <c r="C5" s="823" t="s">
        <v>429</v>
      </c>
      <c r="D5" s="824" t="s">
        <v>428</v>
      </c>
      <c r="E5" s="825" t="s">
        <v>427</v>
      </c>
      <c r="F5" s="799"/>
    </row>
    <row r="6" spans="1:252" ht="15" customHeight="1">
      <c r="B6" s="802" t="s">
        <v>426</v>
      </c>
      <c r="C6" s="803">
        <f>[82]Calculs_RDB_2022!C12</f>
        <v>2754.9753423200304</v>
      </c>
      <c r="D6" s="804">
        <f>[82]Calculs_RDB_2022!D14</f>
        <v>4071.0828748977492</v>
      </c>
      <c r="E6" s="805">
        <f>[82]Calculs_RDB_2022!E14</f>
        <v>3520.1365026604958</v>
      </c>
      <c r="F6" s="799"/>
    </row>
    <row r="7" spans="1:252" s="114" customFormat="1" ht="15" customHeight="1">
      <c r="B7" s="806" t="s">
        <v>425</v>
      </c>
      <c r="C7" s="807">
        <f>[83]Niv_vie!$AF$5</f>
        <v>2268.3333333333335</v>
      </c>
      <c r="D7" s="808">
        <f>[83]Niv_vie!$AF$4</f>
        <v>2560</v>
      </c>
      <c r="E7" s="809">
        <f>[83]Niv_vie!$AF$3</f>
        <v>2337.5</v>
      </c>
      <c r="F7" s="799"/>
      <c r="G7" s="113"/>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14" customFormat="1" ht="15" customHeight="1" thickBot="1">
      <c r="B8" s="810" t="s">
        <v>424</v>
      </c>
      <c r="C8" s="811">
        <f>[83]Niv_vie!$AF$26</f>
        <v>2704.88497183662</v>
      </c>
      <c r="D8" s="812">
        <f>[83]Niv_vie!$AF$27</f>
        <v>2761.816093167713</v>
      </c>
      <c r="E8" s="813">
        <f>[83]Niv_vie!$AF$25</f>
        <v>2580.2861674116575</v>
      </c>
      <c r="F8" s="799"/>
      <c r="G8" s="113"/>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14" customFormat="1" ht="15" customHeight="1" thickBot="1">
      <c r="B9" s="582"/>
      <c r="C9" s="800"/>
      <c r="D9" s="800"/>
      <c r="E9" s="800"/>
      <c r="F9" s="799"/>
      <c r="G9" s="113"/>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14" customFormat="1" ht="15" customHeight="1">
      <c r="B10" s="802" t="str">
        <f>B6</f>
        <v>Revenu disponible</v>
      </c>
      <c r="C10" s="814">
        <f t="shared" ref="C10:D12" si="0">C6/$E6</f>
        <v>0.78263309966469718</v>
      </c>
      <c r="D10" s="815">
        <f t="shared" si="0"/>
        <v>1.1565127863140681</v>
      </c>
      <c r="E10" s="816">
        <v>1</v>
      </c>
      <c r="F10" s="799"/>
      <c r="G10" s="113"/>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14" customFormat="1" ht="15" customHeight="1">
      <c r="B11" s="806" t="str">
        <f>B7</f>
        <v>Niveau de vie</v>
      </c>
      <c r="C11" s="817">
        <f t="shared" si="0"/>
        <v>0.9704099821746881</v>
      </c>
      <c r="D11" s="818">
        <f t="shared" si="0"/>
        <v>1.0951871657754011</v>
      </c>
      <c r="E11" s="819">
        <v>1</v>
      </c>
      <c r="F11" s="799"/>
      <c r="G11" s="113"/>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row>
    <row r="12" spans="1:252" s="114" customFormat="1" ht="15" customHeight="1" thickBot="1">
      <c r="B12" s="810" t="str">
        <f>B8</f>
        <v>Niveau de vie avec loyers imputés nets des intérêts d'emprunts</v>
      </c>
      <c r="C12" s="820">
        <f t="shared" si="0"/>
        <v>1.0482887541694457</v>
      </c>
      <c r="D12" s="821">
        <f t="shared" si="0"/>
        <v>1.0703526329942512</v>
      </c>
      <c r="E12" s="822">
        <v>1</v>
      </c>
      <c r="F12" s="799"/>
      <c r="G12" s="113"/>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row>
    <row r="13" spans="1:252" s="114" customFormat="1" ht="15" customHeight="1">
      <c r="C13" s="116"/>
      <c r="D13" s="116"/>
      <c r="E13" s="116"/>
      <c r="G13" s="113"/>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row>
    <row r="14" spans="1:252" s="114" customFormat="1" ht="15" customHeight="1">
      <c r="B14" s="111" t="s">
        <v>571</v>
      </c>
      <c r="C14" s="116"/>
      <c r="D14" s="116"/>
      <c r="E14" s="116"/>
      <c r="G14" s="113"/>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row>
    <row r="15" spans="1:252" s="114" customFormat="1" ht="15" customHeight="1">
      <c r="B15" s="111" t="s">
        <v>572</v>
      </c>
      <c r="C15" s="116"/>
      <c r="D15" s="116"/>
      <c r="E15" s="116"/>
      <c r="G15" s="113"/>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row>
    <row r="16" spans="1:252" s="114" customFormat="1" ht="15" customHeight="1">
      <c r="B16" s="111" t="s">
        <v>573</v>
      </c>
      <c r="C16" s="116"/>
      <c r="D16" s="116"/>
      <c r="E16" s="116"/>
      <c r="G16" s="113"/>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row>
    <row r="17" spans="2:252" s="114" customFormat="1" ht="15" customHeight="1">
      <c r="B17" s="111" t="s">
        <v>574</v>
      </c>
      <c r="C17" s="116"/>
      <c r="D17" s="116"/>
      <c r="E17" s="116"/>
      <c r="G17" s="113"/>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row>
    <row r="18" spans="2:252" s="114" customFormat="1" ht="15" customHeight="1">
      <c r="C18" s="116"/>
      <c r="D18" s="116"/>
      <c r="E18" s="116"/>
      <c r="G18" s="113"/>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row>
    <row r="19" spans="2:252" s="114" customFormat="1" ht="15" customHeight="1">
      <c r="C19" s="116"/>
      <c r="D19" s="116"/>
      <c r="E19" s="116"/>
      <c r="G19" s="113"/>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row>
    <row r="20" spans="2:252" s="114" customFormat="1" ht="15" customHeight="1">
      <c r="C20" s="116"/>
      <c r="D20" s="116"/>
      <c r="E20" s="116"/>
      <c r="G20" s="113"/>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row>
    <row r="21" spans="2:252" s="114" customFormat="1" ht="15" customHeight="1">
      <c r="C21" s="116"/>
      <c r="D21" s="116"/>
      <c r="E21" s="116"/>
      <c r="G21" s="113"/>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row>
    <row r="22" spans="2:252" s="114" customFormat="1" ht="15" customHeight="1">
      <c r="C22" s="116"/>
      <c r="D22" s="116"/>
      <c r="E22" s="116"/>
      <c r="G22" s="113"/>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row>
    <row r="23" spans="2:252" s="114" customFormat="1" ht="15" customHeight="1">
      <c r="E23" s="115"/>
      <c r="G23" s="113"/>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row>
    <row r="24" spans="2:252" s="114" customFormat="1" ht="15" customHeight="1">
      <c r="G24" s="113"/>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row>
    <row r="25" spans="2:252" s="114" customFormat="1" ht="15" customHeight="1">
      <c r="G25" s="113"/>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row>
  </sheetData>
  <sheetProtection selectLockedCells="1" selectUnlockedCells="1"/>
  <hyperlinks>
    <hyperlink ref="A2" location="SOMMAIRE!A1" display="Retour au sommaire" xr:uid="{29DA7712-2EDA-4723-8E40-F8748123BB47}"/>
  </hyperlink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Roman,Normal"&amp;12Page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0775-F2DE-4524-AF23-D1D7514D5D4D}">
  <sheetPr>
    <tabColor rgb="FFACB9CA"/>
  </sheetPr>
  <dimension ref="A1:N27"/>
  <sheetViews>
    <sheetView zoomScaleNormal="100" workbookViewId="0">
      <selection activeCell="A2" sqref="A2"/>
    </sheetView>
  </sheetViews>
  <sheetFormatPr baseColWidth="10" defaultColWidth="10.625" defaultRowHeight="14.25"/>
  <cols>
    <col min="1" max="1" width="10.625" style="103"/>
    <col min="2" max="2" width="16.625" style="103" customWidth="1"/>
    <col min="3" max="3" width="23.125" style="103" customWidth="1"/>
    <col min="4" max="4" width="10.625" style="103"/>
    <col min="5" max="5" width="12.625" style="103" customWidth="1"/>
    <col min="6" max="6" width="13.875" style="103" customWidth="1"/>
    <col min="7" max="7" width="14" style="103" customWidth="1"/>
    <col min="8" max="16384" width="10.625" style="103"/>
  </cols>
  <sheetData>
    <row r="1" spans="1:10" ht="15.75">
      <c r="A1" s="104" t="s">
        <v>581</v>
      </c>
    </row>
    <row r="2" spans="1:10" ht="15">
      <c r="A2" s="48" t="s">
        <v>135</v>
      </c>
      <c r="J2" s="826" t="s">
        <v>580</v>
      </c>
    </row>
    <row r="3" spans="1:10" s="223" customFormat="1" ht="15" thickBot="1">
      <c r="A3" s="48"/>
    </row>
    <row r="4" spans="1:10" ht="15" thickBot="1">
      <c r="B4" s="976" t="s">
        <v>447</v>
      </c>
      <c r="C4" s="978" t="s">
        <v>446</v>
      </c>
      <c r="D4" s="979" t="s">
        <v>431</v>
      </c>
      <c r="E4" s="975" t="s">
        <v>445</v>
      </c>
      <c r="F4" s="975"/>
      <c r="G4" s="973" t="s">
        <v>444</v>
      </c>
    </row>
    <row r="5" spans="1:10" ht="27.6" customHeight="1" thickBot="1">
      <c r="B5" s="977"/>
      <c r="C5" s="975"/>
      <c r="D5" s="980"/>
      <c r="E5" s="157" t="s">
        <v>443</v>
      </c>
      <c r="F5" s="157" t="s">
        <v>442</v>
      </c>
      <c r="G5" s="974"/>
    </row>
    <row r="6" spans="1:10" ht="14.1" customHeight="1">
      <c r="B6" s="156" t="s">
        <v>441</v>
      </c>
      <c r="C6" s="142" t="s">
        <v>10</v>
      </c>
      <c r="D6" s="141">
        <v>14706</v>
      </c>
      <c r="E6" s="140">
        <v>2473.3333333333335</v>
      </c>
      <c r="F6" s="139">
        <v>92.088116661495505</v>
      </c>
      <c r="G6" s="138">
        <v>0.105</v>
      </c>
    </row>
    <row r="7" spans="1:10" ht="15">
      <c r="B7" s="155"/>
      <c r="C7" s="154" t="s">
        <v>436</v>
      </c>
      <c r="D7" s="153">
        <v>8831</v>
      </c>
      <c r="E7" s="152">
        <v>2685.8333333333335</v>
      </c>
      <c r="F7" s="151">
        <v>100</v>
      </c>
      <c r="G7" s="150">
        <v>5.5999999999999994E-2</v>
      </c>
    </row>
    <row r="8" spans="1:10" ht="15.75" thickBot="1">
      <c r="B8" s="149"/>
      <c r="C8" s="148" t="s">
        <v>435</v>
      </c>
      <c r="D8" s="147">
        <v>5875</v>
      </c>
      <c r="E8" s="146">
        <v>2154.1666666666665</v>
      </c>
      <c r="F8" s="145">
        <v>80.204778156996582</v>
      </c>
      <c r="G8" s="144">
        <v>0.17899999999999999</v>
      </c>
      <c r="I8" s="4"/>
    </row>
    <row r="9" spans="1:10" ht="15">
      <c r="B9" s="143" t="s">
        <v>440</v>
      </c>
      <c r="C9" s="142" t="s">
        <v>10</v>
      </c>
      <c r="D9" s="141">
        <v>6598</v>
      </c>
      <c r="E9" s="140">
        <v>2543.3333333333335</v>
      </c>
      <c r="F9" s="139">
        <v>94.694384114179343</v>
      </c>
      <c r="G9" s="138">
        <v>8.900000000000001E-2</v>
      </c>
    </row>
    <row r="10" spans="1:10" ht="15">
      <c r="B10" s="131"/>
      <c r="C10" s="137" t="s">
        <v>436</v>
      </c>
      <c r="D10" s="136">
        <v>4812</v>
      </c>
      <c r="E10" s="135">
        <v>2657.5</v>
      </c>
      <c r="F10" s="134">
        <v>98.945082221532743</v>
      </c>
      <c r="G10" s="133">
        <v>6.2E-2</v>
      </c>
    </row>
    <row r="11" spans="1:10" ht="15">
      <c r="B11" s="131"/>
      <c r="C11" s="132" t="s">
        <v>435</v>
      </c>
      <c r="D11" s="129">
        <v>1786</v>
      </c>
      <c r="E11" s="128">
        <v>2234.1666666666665</v>
      </c>
      <c r="F11" s="127">
        <v>83.183369531492389</v>
      </c>
      <c r="G11" s="126">
        <v>0.159</v>
      </c>
    </row>
    <row r="12" spans="1:10" ht="15">
      <c r="B12" s="131"/>
      <c r="C12" s="130" t="s">
        <v>439</v>
      </c>
      <c r="D12" s="129">
        <v>638</v>
      </c>
      <c r="E12" s="128">
        <v>2210.8333333333335</v>
      </c>
      <c r="F12" s="127">
        <v>82.314613713931124</v>
      </c>
      <c r="G12" s="126">
        <v>0.16500000000000001</v>
      </c>
    </row>
    <row r="13" spans="1:10" ht="15">
      <c r="B13" s="131"/>
      <c r="C13" s="130" t="s">
        <v>433</v>
      </c>
      <c r="D13" s="129">
        <v>457</v>
      </c>
      <c r="E13" s="128">
        <v>2000</v>
      </c>
      <c r="F13" s="127">
        <v>74.464784362395292</v>
      </c>
      <c r="G13" s="126">
        <v>0.24299999999999999</v>
      </c>
      <c r="H13" s="4"/>
    </row>
    <row r="14" spans="1:10" ht="15.75" thickBot="1">
      <c r="B14" s="125"/>
      <c r="C14" s="124" t="s">
        <v>438</v>
      </c>
      <c r="D14" s="123">
        <v>505</v>
      </c>
      <c r="E14" s="122">
        <v>2491.6666666666665</v>
      </c>
      <c r="F14" s="121">
        <v>92.770710518150793</v>
      </c>
      <c r="G14" s="120">
        <v>0.08</v>
      </c>
    </row>
    <row r="15" spans="1:10" ht="15">
      <c r="B15" s="143" t="s">
        <v>437</v>
      </c>
      <c r="C15" s="142" t="s">
        <v>10</v>
      </c>
      <c r="D15" s="141">
        <v>8108</v>
      </c>
      <c r="E15" s="140">
        <v>2416.6666666666665</v>
      </c>
      <c r="F15" s="139">
        <v>89.978281104560963</v>
      </c>
      <c r="G15" s="138">
        <v>0.11900000000000001</v>
      </c>
    </row>
    <row r="16" spans="1:10" ht="15">
      <c r="B16" s="131"/>
      <c r="C16" s="137" t="s">
        <v>436</v>
      </c>
      <c r="D16" s="136">
        <v>4018</v>
      </c>
      <c r="E16" s="135">
        <v>2719.1666666666665</v>
      </c>
      <c r="F16" s="134">
        <v>101.24107973937325</v>
      </c>
      <c r="G16" s="133">
        <v>4.8000000000000001E-2</v>
      </c>
    </row>
    <row r="17" spans="2:14" ht="15">
      <c r="B17" s="131"/>
      <c r="C17" s="132" t="s">
        <v>435</v>
      </c>
      <c r="D17" s="129">
        <v>4089</v>
      </c>
      <c r="E17" s="128">
        <v>2119.1666666666665</v>
      </c>
      <c r="F17" s="127">
        <v>78.90164443065467</v>
      </c>
      <c r="G17" s="126">
        <v>0.188</v>
      </c>
    </row>
    <row r="18" spans="2:14" ht="15">
      <c r="B18" s="131"/>
      <c r="C18" s="130" t="s">
        <v>434</v>
      </c>
      <c r="D18" s="129">
        <v>994</v>
      </c>
      <c r="E18" s="128">
        <v>1977.5</v>
      </c>
      <c r="F18" s="127">
        <v>73.627055538318345</v>
      </c>
      <c r="G18" s="126">
        <v>0.248</v>
      </c>
      <c r="H18" s="4"/>
      <c r="I18" s="119"/>
    </row>
    <row r="19" spans="2:14" ht="15">
      <c r="B19" s="131"/>
      <c r="C19" s="130" t="s">
        <v>433</v>
      </c>
      <c r="D19" s="129">
        <v>517</v>
      </c>
      <c r="E19" s="128">
        <v>2164.1666666666665</v>
      </c>
      <c r="F19" s="127">
        <v>80.577102078808565</v>
      </c>
      <c r="G19" s="126">
        <v>0.185</v>
      </c>
      <c r="I19" s="119"/>
    </row>
    <row r="20" spans="2:14" ht="15.75" thickBot="1">
      <c r="B20" s="125"/>
      <c r="C20" s="124" t="s">
        <v>432</v>
      </c>
      <c r="D20" s="123">
        <v>2138</v>
      </c>
      <c r="E20" s="122">
        <v>2160</v>
      </c>
      <c r="F20" s="121">
        <v>80.421967111386905</v>
      </c>
      <c r="G20" s="120">
        <v>0.158</v>
      </c>
      <c r="H20" s="4"/>
      <c r="I20" s="119"/>
    </row>
    <row r="21" spans="2:14">
      <c r="B21" s="29"/>
      <c r="C21" s="118"/>
      <c r="D21" s="118"/>
      <c r="E21" s="118"/>
      <c r="F21" s="118"/>
      <c r="G21" s="118"/>
      <c r="H21" s="118"/>
      <c r="I21" s="118"/>
      <c r="J21" s="118"/>
      <c r="K21" s="118"/>
      <c r="L21" s="118"/>
      <c r="M21" s="118"/>
      <c r="N21" s="118"/>
    </row>
    <row r="22" spans="2:14">
      <c r="B22" s="111" t="s">
        <v>575</v>
      </c>
      <c r="C22" s="118"/>
      <c r="D22" s="118"/>
      <c r="E22" s="118"/>
      <c r="F22" s="118"/>
      <c r="G22" s="118"/>
      <c r="H22" s="118"/>
      <c r="I22" s="118"/>
      <c r="J22" s="118"/>
      <c r="K22" s="118"/>
      <c r="L22" s="118"/>
      <c r="M22" s="118"/>
      <c r="N22" s="118"/>
    </row>
    <row r="23" spans="2:14">
      <c r="B23" s="111" t="s">
        <v>576</v>
      </c>
      <c r="C23" s="118"/>
      <c r="D23" s="118"/>
      <c r="E23" s="118"/>
      <c r="F23" s="118"/>
      <c r="G23" s="118"/>
      <c r="H23" s="118"/>
      <c r="I23" s="118"/>
      <c r="J23" s="118"/>
      <c r="K23" s="118"/>
      <c r="L23" s="118"/>
      <c r="M23" s="118"/>
      <c r="N23" s="118"/>
    </row>
    <row r="24" spans="2:14">
      <c r="B24" s="111" t="s">
        <v>577</v>
      </c>
      <c r="C24" s="118"/>
      <c r="D24" s="118"/>
      <c r="E24" s="118"/>
      <c r="F24" s="118"/>
      <c r="G24" s="118"/>
      <c r="H24" s="118"/>
      <c r="I24" s="118"/>
      <c r="J24" s="118"/>
      <c r="K24" s="118"/>
      <c r="L24" s="118"/>
      <c r="M24" s="118"/>
      <c r="N24" s="118"/>
    </row>
    <row r="25" spans="2:14">
      <c r="B25" s="111" t="s">
        <v>578</v>
      </c>
      <c r="C25" s="118"/>
      <c r="D25" s="118"/>
      <c r="E25" s="118"/>
      <c r="F25" s="118"/>
      <c r="G25" s="118"/>
      <c r="H25" s="118"/>
      <c r="I25" s="118"/>
      <c r="J25" s="118"/>
      <c r="K25" s="118"/>
      <c r="L25" s="118"/>
      <c r="M25" s="118"/>
      <c r="N25" s="118"/>
    </row>
    <row r="26" spans="2:14">
      <c r="B26" s="111" t="s">
        <v>579</v>
      </c>
      <c r="C26" s="118"/>
      <c r="D26" s="118"/>
      <c r="E26" s="118"/>
      <c r="F26" s="118"/>
      <c r="G26" s="118"/>
      <c r="H26" s="118"/>
      <c r="I26" s="118"/>
      <c r="J26" s="118"/>
      <c r="K26" s="118"/>
      <c r="L26" s="118"/>
      <c r="M26" s="118"/>
      <c r="N26" s="118"/>
    </row>
    <row r="27" spans="2:14">
      <c r="B27" s="29"/>
      <c r="C27" s="118"/>
      <c r="D27" s="118"/>
      <c r="E27" s="118"/>
      <c r="F27" s="118"/>
      <c r="G27" s="118"/>
      <c r="H27" s="118"/>
      <c r="I27" s="118"/>
      <c r="J27" s="118"/>
      <c r="K27" s="118"/>
      <c r="L27" s="118"/>
      <c r="M27" s="118"/>
      <c r="N27" s="118"/>
    </row>
  </sheetData>
  <mergeCells count="5">
    <mergeCell ref="G4:G5"/>
    <mergeCell ref="E4:F4"/>
    <mergeCell ref="B4:B5"/>
    <mergeCell ref="C4:C5"/>
    <mergeCell ref="D4:D5"/>
  </mergeCells>
  <hyperlinks>
    <hyperlink ref="A2" location="SOMMAIRE!A1" display="Retour au sommaire" xr:uid="{BD726049-FD5F-432F-9AAA-D04840781B5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22AF-5F93-47B3-BA17-5072D022D8EB}">
  <sheetPr>
    <tabColor rgb="FFACB9CA"/>
  </sheetPr>
  <dimension ref="A1:N201"/>
  <sheetViews>
    <sheetView workbookViewId="0"/>
  </sheetViews>
  <sheetFormatPr baseColWidth="10" defaultColWidth="10.125" defaultRowHeight="15"/>
  <cols>
    <col min="1" max="1" width="11" style="55" customWidth="1"/>
    <col min="2" max="2" width="10.125" style="55" customWidth="1"/>
    <col min="3" max="3" width="12.5" style="55" customWidth="1"/>
    <col min="4" max="4" width="10.125" style="55" customWidth="1"/>
    <col min="5" max="5" width="12.125" style="55" customWidth="1"/>
    <col min="6" max="6" width="10.875" style="56" customWidth="1"/>
    <col min="7" max="7" width="10.875" style="55" customWidth="1"/>
    <col min="8" max="8" width="11.375" style="55" customWidth="1"/>
    <col min="9" max="12" width="10.875" style="55" customWidth="1"/>
    <col min="13" max="13" width="10.125" style="55" customWidth="1"/>
    <col min="14" max="16384" width="10.125" style="55"/>
  </cols>
  <sheetData>
    <row r="1" spans="1:12" ht="15.75">
      <c r="A1" s="104" t="s">
        <v>463</v>
      </c>
    </row>
    <row r="2" spans="1:12">
      <c r="A2" s="48" t="s">
        <v>135</v>
      </c>
    </row>
    <row r="3" spans="1:12" ht="15.75" thickBot="1">
      <c r="B3" s="48"/>
    </row>
    <row r="4" spans="1:12" ht="39" thickBot="1">
      <c r="B4" s="251" t="s">
        <v>144</v>
      </c>
      <c r="C4" s="252" t="s">
        <v>145</v>
      </c>
      <c r="D4" s="252" t="s">
        <v>40</v>
      </c>
      <c r="E4" s="252" t="s">
        <v>146</v>
      </c>
      <c r="F4" s="253" t="s">
        <v>147</v>
      </c>
      <c r="G4" s="236"/>
      <c r="H4" s="263" t="s">
        <v>406</v>
      </c>
      <c r="I4" s="264" t="s">
        <v>148</v>
      </c>
      <c r="J4" s="264" t="s">
        <v>245</v>
      </c>
      <c r="K4" s="264" t="s">
        <v>256</v>
      </c>
      <c r="L4" s="265" t="s">
        <v>267</v>
      </c>
    </row>
    <row r="5" spans="1:12">
      <c r="B5" s="254">
        <v>30</v>
      </c>
      <c r="C5" s="255" t="s">
        <v>148</v>
      </c>
      <c r="D5" s="255" t="s">
        <v>149</v>
      </c>
      <c r="E5" s="255" t="s">
        <v>150</v>
      </c>
      <c r="F5" s="256">
        <v>11.034482758620699</v>
      </c>
      <c r="H5" s="266" t="s">
        <v>149</v>
      </c>
      <c r="I5" s="267">
        <f>F5</f>
        <v>11.034482758620699</v>
      </c>
      <c r="J5" s="267">
        <f>F53</f>
        <v>14.3302180685358</v>
      </c>
      <c r="K5" s="267">
        <f>F101</f>
        <v>16.412213740458</v>
      </c>
      <c r="L5" s="268">
        <f>F149</f>
        <v>19.0562613430127</v>
      </c>
    </row>
    <row r="6" spans="1:12">
      <c r="B6" s="257">
        <v>30</v>
      </c>
      <c r="C6" s="258" t="s">
        <v>148</v>
      </c>
      <c r="D6" s="258" t="s">
        <v>151</v>
      </c>
      <c r="E6" s="258" t="s">
        <v>152</v>
      </c>
      <c r="F6" s="259">
        <v>9.3333333333333304</v>
      </c>
      <c r="H6" s="269" t="s">
        <v>151</v>
      </c>
      <c r="I6" s="270">
        <f t="shared" ref="I6:I52" si="0">F6</f>
        <v>9.3333333333333304</v>
      </c>
      <c r="J6" s="270">
        <f t="shared" ref="J6:J52" si="1">F54</f>
        <v>13.7931034482759</v>
      </c>
      <c r="K6" s="270">
        <f t="shared" ref="K6:K52" si="2">F102</f>
        <v>16.129032258064498</v>
      </c>
      <c r="L6" s="271">
        <f t="shared" ref="L6:L52" si="3">F150</f>
        <v>18.248175182481798</v>
      </c>
    </row>
    <row r="7" spans="1:12">
      <c r="B7" s="257">
        <v>30</v>
      </c>
      <c r="C7" s="258" t="s">
        <v>148</v>
      </c>
      <c r="D7" s="258" t="s">
        <v>153</v>
      </c>
      <c r="E7" s="258" t="s">
        <v>154</v>
      </c>
      <c r="F7" s="259">
        <v>9.2356687898089191</v>
      </c>
      <c r="H7" s="269" t="s">
        <v>153</v>
      </c>
      <c r="I7" s="270">
        <f t="shared" si="0"/>
        <v>9.2356687898089191</v>
      </c>
      <c r="J7" s="270">
        <f t="shared" si="1"/>
        <v>13.6507936507937</v>
      </c>
      <c r="K7" s="270">
        <f t="shared" si="2"/>
        <v>15.9863945578231</v>
      </c>
      <c r="L7" s="271">
        <f t="shared" si="3"/>
        <v>17.625231910946201</v>
      </c>
    </row>
    <row r="8" spans="1:12">
      <c r="B8" s="257">
        <v>30</v>
      </c>
      <c r="C8" s="258" t="s">
        <v>148</v>
      </c>
      <c r="D8" s="258" t="s">
        <v>155</v>
      </c>
      <c r="E8" s="258" t="s">
        <v>156</v>
      </c>
      <c r="F8" s="259">
        <v>8.2317073170731696</v>
      </c>
      <c r="H8" s="269" t="s">
        <v>155</v>
      </c>
      <c r="I8" s="270">
        <f t="shared" si="0"/>
        <v>8.2317073170731696</v>
      </c>
      <c r="J8" s="270">
        <f t="shared" si="1"/>
        <v>12.5</v>
      </c>
      <c r="K8" s="270">
        <f t="shared" si="2"/>
        <v>15.3094462540717</v>
      </c>
      <c r="L8" s="271">
        <f t="shared" si="3"/>
        <v>17.757009345794401</v>
      </c>
    </row>
    <row r="9" spans="1:12">
      <c r="B9" s="257">
        <v>30</v>
      </c>
      <c r="C9" s="258" t="s">
        <v>148</v>
      </c>
      <c r="D9" s="258" t="s">
        <v>157</v>
      </c>
      <c r="E9" s="258" t="s">
        <v>158</v>
      </c>
      <c r="F9" s="259">
        <v>7.3099415204678397</v>
      </c>
      <c r="H9" s="269" t="s">
        <v>157</v>
      </c>
      <c r="I9" s="270">
        <f t="shared" si="0"/>
        <v>7.3099415204678397</v>
      </c>
      <c r="J9" s="270">
        <f t="shared" si="1"/>
        <v>11.326860841423899</v>
      </c>
      <c r="K9" s="270">
        <f t="shared" si="2"/>
        <v>14.150943396226401</v>
      </c>
      <c r="L9" s="271">
        <f t="shared" si="3"/>
        <v>17.260787992495299</v>
      </c>
    </row>
    <row r="10" spans="1:12">
      <c r="B10" s="257">
        <v>30</v>
      </c>
      <c r="C10" s="258" t="s">
        <v>148</v>
      </c>
      <c r="D10" s="258" t="s">
        <v>159</v>
      </c>
      <c r="E10" s="258" t="s">
        <v>160</v>
      </c>
      <c r="F10" s="259">
        <v>7.2625698324022396</v>
      </c>
      <c r="H10" s="269" t="s">
        <v>159</v>
      </c>
      <c r="I10" s="270">
        <f t="shared" si="0"/>
        <v>7.2625698324022396</v>
      </c>
      <c r="J10" s="270">
        <f t="shared" si="1"/>
        <v>11.2582781456954</v>
      </c>
      <c r="K10" s="270">
        <f t="shared" si="2"/>
        <v>13.8801261829653</v>
      </c>
      <c r="L10" s="271">
        <f t="shared" si="3"/>
        <v>17.311233885819501</v>
      </c>
    </row>
    <row r="11" spans="1:12">
      <c r="B11" s="257">
        <v>30</v>
      </c>
      <c r="C11" s="258" t="s">
        <v>148</v>
      </c>
      <c r="D11" s="258" t="s">
        <v>161</v>
      </c>
      <c r="E11" s="258" t="s">
        <v>162</v>
      </c>
      <c r="F11" s="259">
        <v>7.18085106382979</v>
      </c>
      <c r="H11" s="269" t="s">
        <v>161</v>
      </c>
      <c r="I11" s="270">
        <f t="shared" si="0"/>
        <v>7.18085106382979</v>
      </c>
      <c r="J11" s="270">
        <f t="shared" si="1"/>
        <v>11.1864406779661</v>
      </c>
      <c r="K11" s="270">
        <f t="shared" si="2"/>
        <v>14.195583596214499</v>
      </c>
      <c r="L11" s="271">
        <f t="shared" si="3"/>
        <v>17.179023508137401</v>
      </c>
    </row>
    <row r="12" spans="1:12">
      <c r="B12" s="257">
        <v>30</v>
      </c>
      <c r="C12" s="258" t="s">
        <v>148</v>
      </c>
      <c r="D12" s="258" t="s">
        <v>163</v>
      </c>
      <c r="E12" s="258" t="s">
        <v>164</v>
      </c>
      <c r="F12" s="259">
        <v>6.7010309278350499</v>
      </c>
      <c r="H12" s="269" t="s">
        <v>163</v>
      </c>
      <c r="I12" s="270">
        <f t="shared" si="0"/>
        <v>6.7010309278350499</v>
      </c>
      <c r="J12" s="270">
        <f t="shared" si="1"/>
        <v>10</v>
      </c>
      <c r="K12" s="270">
        <f t="shared" si="2"/>
        <v>14.012738853503199</v>
      </c>
      <c r="L12" s="271">
        <f t="shared" si="3"/>
        <v>17.594254937163399</v>
      </c>
    </row>
    <row r="13" spans="1:12">
      <c r="B13" s="257">
        <v>30</v>
      </c>
      <c r="C13" s="258" t="s">
        <v>148</v>
      </c>
      <c r="D13" s="258" t="s">
        <v>165</v>
      </c>
      <c r="E13" s="258" t="s">
        <v>166</v>
      </c>
      <c r="F13" s="259">
        <v>6.75</v>
      </c>
      <c r="H13" s="269" t="s">
        <v>165</v>
      </c>
      <c r="I13" s="270">
        <f t="shared" si="0"/>
        <v>6.75</v>
      </c>
      <c r="J13" s="270">
        <f t="shared" si="1"/>
        <v>9.6551724137930997</v>
      </c>
      <c r="K13" s="270">
        <f t="shared" si="2"/>
        <v>14.057507987220401</v>
      </c>
      <c r="L13" s="271">
        <f t="shared" si="3"/>
        <v>17.223198594024598</v>
      </c>
    </row>
    <row r="14" spans="1:12">
      <c r="B14" s="257">
        <v>30</v>
      </c>
      <c r="C14" s="258" t="s">
        <v>148</v>
      </c>
      <c r="D14" s="258" t="s">
        <v>167</v>
      </c>
      <c r="E14" s="258" t="s">
        <v>168</v>
      </c>
      <c r="F14" s="259">
        <v>6.55339805825243</v>
      </c>
      <c r="H14" s="269" t="s">
        <v>167</v>
      </c>
      <c r="I14" s="270">
        <f t="shared" si="0"/>
        <v>6.55339805825243</v>
      </c>
      <c r="J14" s="270">
        <f t="shared" si="1"/>
        <v>9.0277777777777803</v>
      </c>
      <c r="K14" s="270">
        <f t="shared" si="2"/>
        <v>14.057507987220401</v>
      </c>
      <c r="L14" s="271">
        <f t="shared" si="3"/>
        <v>17.3611111111111</v>
      </c>
    </row>
    <row r="15" spans="1:12">
      <c r="B15" s="257">
        <v>30</v>
      </c>
      <c r="C15" s="258" t="s">
        <v>148</v>
      </c>
      <c r="D15" s="258" t="s">
        <v>169</v>
      </c>
      <c r="E15" s="258" t="s">
        <v>170</v>
      </c>
      <c r="F15" s="259">
        <v>6.8557919621749397</v>
      </c>
      <c r="H15" s="269" t="s">
        <v>169</v>
      </c>
      <c r="I15" s="270">
        <f t="shared" si="0"/>
        <v>6.8557919621749397</v>
      </c>
      <c r="J15" s="270">
        <f t="shared" si="1"/>
        <v>9.31034482758621</v>
      </c>
      <c r="K15" s="270">
        <f t="shared" si="2"/>
        <v>15.112540192926</v>
      </c>
      <c r="L15" s="271">
        <f t="shared" si="3"/>
        <v>17.808219178082201</v>
      </c>
    </row>
    <row r="16" spans="1:12">
      <c r="B16" s="257">
        <v>30</v>
      </c>
      <c r="C16" s="258" t="s">
        <v>148</v>
      </c>
      <c r="D16" s="258" t="s">
        <v>171</v>
      </c>
      <c r="E16" s="258" t="s">
        <v>172</v>
      </c>
      <c r="F16" s="259">
        <v>6.3679245283018897</v>
      </c>
      <c r="H16" s="269" t="s">
        <v>171</v>
      </c>
      <c r="I16" s="270">
        <f t="shared" si="0"/>
        <v>6.3679245283018897</v>
      </c>
      <c r="J16" s="270">
        <f t="shared" si="1"/>
        <v>8</v>
      </c>
      <c r="K16" s="270">
        <f t="shared" si="2"/>
        <v>14.6103896103896</v>
      </c>
      <c r="L16" s="271">
        <f t="shared" si="3"/>
        <v>17.229729729729701</v>
      </c>
    </row>
    <row r="17" spans="2:14">
      <c r="B17" s="257">
        <v>30</v>
      </c>
      <c r="C17" s="258" t="s">
        <v>148</v>
      </c>
      <c r="D17" s="258" t="s">
        <v>173</v>
      </c>
      <c r="E17" s="258" t="s">
        <v>174</v>
      </c>
      <c r="F17" s="259">
        <v>6.3679245283018897</v>
      </c>
      <c r="H17" s="269" t="s">
        <v>173</v>
      </c>
      <c r="I17" s="270">
        <f t="shared" si="0"/>
        <v>6.3679245283018897</v>
      </c>
      <c r="J17" s="270">
        <f t="shared" si="1"/>
        <v>7.3248407643312099</v>
      </c>
      <c r="K17" s="270">
        <f t="shared" si="2"/>
        <v>13.071895424836599</v>
      </c>
      <c r="L17" s="271">
        <f t="shared" si="3"/>
        <v>17.3333333333333</v>
      </c>
    </row>
    <row r="18" spans="2:14">
      <c r="B18" s="257">
        <v>30</v>
      </c>
      <c r="C18" s="258" t="s">
        <v>148</v>
      </c>
      <c r="D18" s="258" t="s">
        <v>175</v>
      </c>
      <c r="E18" s="258" t="s">
        <v>176</v>
      </c>
      <c r="F18" s="259">
        <v>6.3981042654028402</v>
      </c>
      <c r="H18" s="269" t="s">
        <v>175</v>
      </c>
      <c r="I18" s="270">
        <f t="shared" si="0"/>
        <v>6.3981042654028402</v>
      </c>
      <c r="J18" s="270">
        <f t="shared" si="1"/>
        <v>6.7278287461773703</v>
      </c>
      <c r="K18" s="270">
        <f t="shared" si="2"/>
        <v>12.8712871287129</v>
      </c>
      <c r="L18" s="271">
        <f t="shared" si="3"/>
        <v>17.7631578947368</v>
      </c>
    </row>
    <row r="19" spans="2:14">
      <c r="B19" s="257">
        <v>30</v>
      </c>
      <c r="C19" s="258" t="s">
        <v>148</v>
      </c>
      <c r="D19" s="258" t="s">
        <v>177</v>
      </c>
      <c r="E19" s="258" t="s">
        <v>178</v>
      </c>
      <c r="F19" s="259">
        <v>6.3981042654028402</v>
      </c>
      <c r="H19" s="269" t="s">
        <v>177</v>
      </c>
      <c r="I19" s="270">
        <f t="shared" si="0"/>
        <v>6.3981042654028402</v>
      </c>
      <c r="J19" s="270">
        <f t="shared" si="1"/>
        <v>7.0381231671554296</v>
      </c>
      <c r="K19" s="270">
        <f t="shared" si="2"/>
        <v>11.960132890365401</v>
      </c>
      <c r="L19" s="271">
        <f t="shared" si="3"/>
        <v>17.207792207792199</v>
      </c>
    </row>
    <row r="20" spans="2:14">
      <c r="B20" s="257">
        <v>30</v>
      </c>
      <c r="C20" s="258" t="s">
        <v>148</v>
      </c>
      <c r="D20" s="258" t="s">
        <v>179</v>
      </c>
      <c r="E20" s="258" t="s">
        <v>180</v>
      </c>
      <c r="F20" s="259">
        <v>6.4356435643564396</v>
      </c>
      <c r="H20" s="269" t="s">
        <v>179</v>
      </c>
      <c r="I20" s="270">
        <f t="shared" si="0"/>
        <v>6.4356435643564396</v>
      </c>
      <c r="J20" s="270">
        <f t="shared" si="1"/>
        <v>6.34005763688761</v>
      </c>
      <c r="K20" s="270">
        <f t="shared" si="2"/>
        <v>11.498257839721299</v>
      </c>
      <c r="L20" s="271">
        <f t="shared" si="3"/>
        <v>15.5591572123177</v>
      </c>
    </row>
    <row r="21" spans="2:14">
      <c r="B21" s="257">
        <v>30</v>
      </c>
      <c r="C21" s="258" t="s">
        <v>148</v>
      </c>
      <c r="D21" s="258" t="s">
        <v>181</v>
      </c>
      <c r="E21" s="258" t="s">
        <v>182</v>
      </c>
      <c r="F21" s="259">
        <v>6.4516129032258096</v>
      </c>
      <c r="H21" s="269" t="s">
        <v>181</v>
      </c>
      <c r="I21" s="270">
        <f t="shared" si="0"/>
        <v>6.4516129032258096</v>
      </c>
      <c r="J21" s="270">
        <f t="shared" si="1"/>
        <v>6.1111111111111098</v>
      </c>
      <c r="K21" s="270">
        <f t="shared" si="2"/>
        <v>11.151079136690599</v>
      </c>
      <c r="L21" s="271">
        <f t="shared" si="3"/>
        <v>15.2487961476726</v>
      </c>
    </row>
    <row r="22" spans="2:14">
      <c r="B22" s="257">
        <v>30</v>
      </c>
      <c r="C22" s="258" t="s">
        <v>148</v>
      </c>
      <c r="D22" s="258" t="s">
        <v>183</v>
      </c>
      <c r="E22" s="258" t="s">
        <v>184</v>
      </c>
      <c r="F22" s="259">
        <v>6.5</v>
      </c>
      <c r="H22" s="269" t="s">
        <v>183</v>
      </c>
      <c r="I22" s="270">
        <f t="shared" si="0"/>
        <v>6.5</v>
      </c>
      <c r="J22" s="270">
        <f t="shared" si="1"/>
        <v>5.6149732620320902</v>
      </c>
      <c r="K22" s="270">
        <f t="shared" si="2"/>
        <v>10.989010989011</v>
      </c>
      <c r="L22" s="271">
        <f t="shared" si="3"/>
        <v>14.873417721519001</v>
      </c>
    </row>
    <row r="23" spans="2:14">
      <c r="B23" s="257">
        <v>30</v>
      </c>
      <c r="C23" s="258" t="s">
        <v>148</v>
      </c>
      <c r="D23" s="258" t="s">
        <v>185</v>
      </c>
      <c r="E23" s="258" t="s">
        <v>186</v>
      </c>
      <c r="F23" s="259">
        <v>6.25</v>
      </c>
      <c r="H23" s="269" t="s">
        <v>185</v>
      </c>
      <c r="I23" s="270">
        <f t="shared" si="0"/>
        <v>6.25</v>
      </c>
      <c r="J23" s="270">
        <f t="shared" si="1"/>
        <v>5.4830287206266304</v>
      </c>
      <c r="K23" s="270">
        <f t="shared" si="2"/>
        <v>9.5940959409594093</v>
      </c>
      <c r="L23" s="271">
        <f t="shared" si="3"/>
        <v>14.8669796557121</v>
      </c>
    </row>
    <row r="24" spans="2:14">
      <c r="B24" s="257">
        <v>30</v>
      </c>
      <c r="C24" s="258" t="s">
        <v>148</v>
      </c>
      <c r="D24" s="258" t="s">
        <v>187</v>
      </c>
      <c r="E24" s="258" t="s">
        <v>188</v>
      </c>
      <c r="F24" s="259">
        <v>6.0150375939849603</v>
      </c>
      <c r="H24" s="269" t="s">
        <v>187</v>
      </c>
      <c r="I24" s="270">
        <f t="shared" si="0"/>
        <v>6.0150375939849603</v>
      </c>
      <c r="J24" s="270">
        <f t="shared" si="1"/>
        <v>5.8673469387755102</v>
      </c>
      <c r="K24" s="270">
        <f t="shared" si="2"/>
        <v>8.9219330855018608</v>
      </c>
      <c r="L24" s="271">
        <f t="shared" si="3"/>
        <v>14.751552795031101</v>
      </c>
    </row>
    <row r="25" spans="2:14">
      <c r="B25" s="257">
        <v>30</v>
      </c>
      <c r="C25" s="258" t="s">
        <v>148</v>
      </c>
      <c r="D25" s="258" t="s">
        <v>189</v>
      </c>
      <c r="E25" s="258" t="s">
        <v>190</v>
      </c>
      <c r="F25" s="259">
        <v>5.6930693069306901</v>
      </c>
      <c r="H25" s="269" t="s">
        <v>189</v>
      </c>
      <c r="I25" s="270">
        <f t="shared" si="0"/>
        <v>5.6930693069306901</v>
      </c>
      <c r="J25" s="270">
        <f t="shared" si="1"/>
        <v>5.4320987654320998</v>
      </c>
      <c r="K25" s="270">
        <f t="shared" si="2"/>
        <v>8.4558823529411793</v>
      </c>
      <c r="L25" s="271">
        <f t="shared" si="3"/>
        <v>14.153846153846199</v>
      </c>
      <c r="N25" s="111" t="s">
        <v>491</v>
      </c>
    </row>
    <row r="26" spans="2:14">
      <c r="B26" s="257">
        <v>30</v>
      </c>
      <c r="C26" s="258" t="s">
        <v>148</v>
      </c>
      <c r="D26" s="258" t="s">
        <v>191</v>
      </c>
      <c r="E26" s="258" t="s">
        <v>192</v>
      </c>
      <c r="F26" s="259">
        <v>5.9553349875930497</v>
      </c>
      <c r="H26" s="269" t="s">
        <v>191</v>
      </c>
      <c r="I26" s="270">
        <f t="shared" si="0"/>
        <v>5.9553349875930497</v>
      </c>
      <c r="J26" s="270">
        <f t="shared" si="1"/>
        <v>5.4054054054054097</v>
      </c>
      <c r="K26" s="270">
        <f t="shared" si="2"/>
        <v>8.1560283687943294</v>
      </c>
      <c r="L26" s="271">
        <f t="shared" si="3"/>
        <v>14.329268292682899</v>
      </c>
      <c r="N26" s="111" t="s">
        <v>492</v>
      </c>
    </row>
    <row r="27" spans="2:14">
      <c r="B27" s="257">
        <v>30</v>
      </c>
      <c r="C27" s="258" t="s">
        <v>148</v>
      </c>
      <c r="D27" s="258" t="s">
        <v>193</v>
      </c>
      <c r="E27" s="258" t="s">
        <v>194</v>
      </c>
      <c r="F27" s="259">
        <v>5.7788944723618103</v>
      </c>
      <c r="H27" s="269" t="s">
        <v>193</v>
      </c>
      <c r="I27" s="270">
        <f t="shared" si="0"/>
        <v>5.7788944723618103</v>
      </c>
      <c r="J27" s="270">
        <f t="shared" si="1"/>
        <v>5.1851851851851896</v>
      </c>
      <c r="K27" s="270">
        <f t="shared" si="2"/>
        <v>7.5342465753424701</v>
      </c>
      <c r="L27" s="271">
        <f t="shared" si="3"/>
        <v>14.2424242424242</v>
      </c>
      <c r="N27" s="111" t="s">
        <v>493</v>
      </c>
    </row>
    <row r="28" spans="2:14">
      <c r="B28" s="257">
        <v>30</v>
      </c>
      <c r="C28" s="258" t="s">
        <v>148</v>
      </c>
      <c r="D28" s="258" t="s">
        <v>195</v>
      </c>
      <c r="E28" s="258" t="s">
        <v>196</v>
      </c>
      <c r="F28" s="259">
        <v>5.4455445544554504</v>
      </c>
      <c r="H28" s="269" t="s">
        <v>195</v>
      </c>
      <c r="I28" s="270">
        <f t="shared" si="0"/>
        <v>5.4455445544554504</v>
      </c>
      <c r="J28" s="270">
        <f t="shared" si="1"/>
        <v>4.9140049140049102</v>
      </c>
      <c r="K28" s="270">
        <f t="shared" si="2"/>
        <v>6.5573770491803298</v>
      </c>
      <c r="L28" s="271">
        <f t="shared" si="3"/>
        <v>13.834586466165399</v>
      </c>
    </row>
    <row r="29" spans="2:14">
      <c r="B29" s="257">
        <v>30</v>
      </c>
      <c r="C29" s="258" t="s">
        <v>148</v>
      </c>
      <c r="D29" s="258" t="s">
        <v>197</v>
      </c>
      <c r="E29" s="258" t="s">
        <v>198</v>
      </c>
      <c r="F29" s="259">
        <v>5.4455445544554504</v>
      </c>
      <c r="H29" s="269" t="s">
        <v>197</v>
      </c>
      <c r="I29" s="270">
        <f t="shared" si="0"/>
        <v>5.4455445544554504</v>
      </c>
      <c r="J29" s="270">
        <f t="shared" si="1"/>
        <v>5.13447432762836</v>
      </c>
      <c r="K29" s="270">
        <f t="shared" si="2"/>
        <v>6.9182389937106903</v>
      </c>
      <c r="L29" s="271">
        <f t="shared" si="3"/>
        <v>13.4814814814815</v>
      </c>
    </row>
    <row r="30" spans="2:14">
      <c r="B30" s="257">
        <v>30</v>
      </c>
      <c r="C30" s="258" t="s">
        <v>148</v>
      </c>
      <c r="D30" s="258" t="s">
        <v>199</v>
      </c>
      <c r="E30" s="258" t="s">
        <v>200</v>
      </c>
      <c r="F30" s="259">
        <v>5.2109181141439196</v>
      </c>
      <c r="H30" s="269" t="s">
        <v>199</v>
      </c>
      <c r="I30" s="270">
        <f t="shared" si="0"/>
        <v>5.2109181141439196</v>
      </c>
      <c r="J30" s="270">
        <f t="shared" si="1"/>
        <v>4.9382716049382704</v>
      </c>
      <c r="K30" s="270">
        <f t="shared" si="2"/>
        <v>6.0240963855421699</v>
      </c>
      <c r="L30" s="271">
        <f t="shared" si="3"/>
        <v>12.8698224852071</v>
      </c>
    </row>
    <row r="31" spans="2:14">
      <c r="B31" s="257">
        <v>30</v>
      </c>
      <c r="C31" s="258" t="s">
        <v>148</v>
      </c>
      <c r="D31" s="258" t="s">
        <v>201</v>
      </c>
      <c r="E31" s="258" t="s">
        <v>202</v>
      </c>
      <c r="F31" s="259">
        <v>5.0251256281407004</v>
      </c>
      <c r="H31" s="269" t="s">
        <v>201</v>
      </c>
      <c r="I31" s="270">
        <f t="shared" si="0"/>
        <v>5.0251256281407004</v>
      </c>
      <c r="J31" s="270">
        <f t="shared" si="1"/>
        <v>4.9019607843137303</v>
      </c>
      <c r="K31" s="270">
        <f t="shared" si="2"/>
        <v>6</v>
      </c>
      <c r="L31" s="271">
        <f t="shared" si="3"/>
        <v>12.7596439169139</v>
      </c>
    </row>
    <row r="32" spans="2:14">
      <c r="B32" s="257">
        <v>30</v>
      </c>
      <c r="C32" s="258" t="s">
        <v>148</v>
      </c>
      <c r="D32" s="258" t="s">
        <v>203</v>
      </c>
      <c r="E32" s="258" t="s">
        <v>204</v>
      </c>
      <c r="F32" s="259">
        <v>5.0125313283208</v>
      </c>
      <c r="H32" s="269" t="s">
        <v>203</v>
      </c>
      <c r="I32" s="270">
        <f t="shared" si="0"/>
        <v>5.0125313283208</v>
      </c>
      <c r="J32" s="270">
        <f t="shared" si="1"/>
        <v>4.6798029556650302</v>
      </c>
      <c r="K32" s="270">
        <f t="shared" si="2"/>
        <v>5.8011049723756898</v>
      </c>
      <c r="L32" s="271">
        <f t="shared" si="3"/>
        <v>12.5739644970414</v>
      </c>
    </row>
    <row r="33" spans="2:12">
      <c r="B33" s="257">
        <v>30</v>
      </c>
      <c r="C33" s="258" t="s">
        <v>148</v>
      </c>
      <c r="D33" s="258" t="s">
        <v>205</v>
      </c>
      <c r="E33" s="258" t="s">
        <v>206</v>
      </c>
      <c r="F33" s="259">
        <v>4.8543689320388399</v>
      </c>
      <c r="H33" s="269" t="s">
        <v>205</v>
      </c>
      <c r="I33" s="270">
        <f t="shared" si="0"/>
        <v>4.8543689320388399</v>
      </c>
      <c r="J33" s="270">
        <f t="shared" si="1"/>
        <v>4.0284360189573496</v>
      </c>
      <c r="K33" s="270">
        <f t="shared" si="2"/>
        <v>5.1282051282051304</v>
      </c>
      <c r="L33" s="271">
        <f t="shared" si="3"/>
        <v>13.768115942029</v>
      </c>
    </row>
    <row r="34" spans="2:12">
      <c r="B34" s="257">
        <v>30</v>
      </c>
      <c r="C34" s="258" t="s">
        <v>148</v>
      </c>
      <c r="D34" s="258" t="s">
        <v>207</v>
      </c>
      <c r="E34" s="258" t="s">
        <v>208</v>
      </c>
      <c r="F34" s="259">
        <v>4.2654028436019003</v>
      </c>
      <c r="H34" s="269" t="s">
        <v>207</v>
      </c>
      <c r="I34" s="270">
        <f t="shared" si="0"/>
        <v>4.2654028436019003</v>
      </c>
      <c r="J34" s="270">
        <f t="shared" si="1"/>
        <v>4.2056074766355103</v>
      </c>
      <c r="K34" s="270">
        <f t="shared" si="2"/>
        <v>4.4334975369458096</v>
      </c>
      <c r="L34" s="271">
        <f t="shared" si="3"/>
        <v>13.4863701578192</v>
      </c>
    </row>
    <row r="35" spans="2:12">
      <c r="B35" s="257">
        <v>30</v>
      </c>
      <c r="C35" s="258" t="s">
        <v>148</v>
      </c>
      <c r="D35" s="258" t="s">
        <v>209</v>
      </c>
      <c r="E35" s="258" t="s">
        <v>210</v>
      </c>
      <c r="F35" s="259">
        <v>4.3269230769230802</v>
      </c>
      <c r="H35" s="269" t="s">
        <v>209</v>
      </c>
      <c r="I35" s="270">
        <f t="shared" si="0"/>
        <v>4.3269230769230802</v>
      </c>
      <c r="J35" s="270">
        <f t="shared" si="1"/>
        <v>4.1666666666666696</v>
      </c>
      <c r="K35" s="270">
        <f t="shared" si="2"/>
        <v>4.3269230769230802</v>
      </c>
      <c r="L35" s="271">
        <f t="shared" si="3"/>
        <v>13.559322033898299</v>
      </c>
    </row>
    <row r="36" spans="2:12">
      <c r="B36" s="257">
        <v>30</v>
      </c>
      <c r="C36" s="258" t="s">
        <v>148</v>
      </c>
      <c r="D36" s="258" t="s">
        <v>211</v>
      </c>
      <c r="E36" s="258" t="s">
        <v>212</v>
      </c>
      <c r="F36" s="259">
        <v>4.3902439024390203</v>
      </c>
      <c r="H36" s="269" t="s">
        <v>211</v>
      </c>
      <c r="I36" s="270">
        <f t="shared" si="0"/>
        <v>4.3902439024390203</v>
      </c>
      <c r="J36" s="270">
        <f t="shared" si="1"/>
        <v>3.4482758620689702</v>
      </c>
      <c r="K36" s="270">
        <f t="shared" si="2"/>
        <v>4.3165467625899296</v>
      </c>
      <c r="L36" s="271">
        <f t="shared" si="3"/>
        <v>13.360881542699699</v>
      </c>
    </row>
    <row r="37" spans="2:12">
      <c r="B37" s="257">
        <v>30</v>
      </c>
      <c r="C37" s="258" t="s">
        <v>148</v>
      </c>
      <c r="D37" s="258" t="s">
        <v>213</v>
      </c>
      <c r="E37" s="258" t="s">
        <v>214</v>
      </c>
      <c r="F37" s="259">
        <v>4.1463414634146298</v>
      </c>
      <c r="H37" s="269" t="s">
        <v>213</v>
      </c>
      <c r="I37" s="270">
        <f t="shared" si="0"/>
        <v>4.1463414634146298</v>
      </c>
      <c r="J37" s="270">
        <f t="shared" si="1"/>
        <v>3.7037037037037002</v>
      </c>
      <c r="K37" s="270">
        <f t="shared" si="2"/>
        <v>4.29594272076372</v>
      </c>
      <c r="L37" s="271">
        <f t="shared" si="3"/>
        <v>12.768817204301101</v>
      </c>
    </row>
    <row r="38" spans="2:12">
      <c r="B38" s="257">
        <v>30</v>
      </c>
      <c r="C38" s="258" t="s">
        <v>148</v>
      </c>
      <c r="D38" s="258" t="s">
        <v>215</v>
      </c>
      <c r="E38" s="258" t="s">
        <v>216</v>
      </c>
      <c r="F38" s="259">
        <v>4.1871921182265996</v>
      </c>
      <c r="H38" s="269" t="s">
        <v>215</v>
      </c>
      <c r="I38" s="270">
        <f t="shared" si="0"/>
        <v>4.1871921182265996</v>
      </c>
      <c r="J38" s="270">
        <f t="shared" si="1"/>
        <v>3.7037037037037002</v>
      </c>
      <c r="K38" s="270">
        <f t="shared" si="2"/>
        <v>4.2755344418052301</v>
      </c>
      <c r="L38" s="271">
        <f t="shared" si="3"/>
        <v>12.2368421052632</v>
      </c>
    </row>
    <row r="39" spans="2:12">
      <c r="B39" s="257">
        <v>30</v>
      </c>
      <c r="C39" s="258" t="s">
        <v>148</v>
      </c>
      <c r="D39" s="258" t="s">
        <v>217</v>
      </c>
      <c r="E39" s="258" t="s">
        <v>218</v>
      </c>
      <c r="F39" s="259">
        <v>4.2713567839196003</v>
      </c>
      <c r="H39" s="269" t="s">
        <v>217</v>
      </c>
      <c r="I39" s="270">
        <f t="shared" si="0"/>
        <v>4.2713567839196003</v>
      </c>
      <c r="J39" s="270">
        <f t="shared" si="1"/>
        <v>3.8812785388127899</v>
      </c>
      <c r="K39" s="270">
        <f t="shared" si="2"/>
        <v>4.5454545454545503</v>
      </c>
      <c r="L39" s="271">
        <f t="shared" si="3"/>
        <v>12.1134020618557</v>
      </c>
    </row>
    <row r="40" spans="2:12">
      <c r="B40" s="257">
        <v>30</v>
      </c>
      <c r="C40" s="258" t="s">
        <v>148</v>
      </c>
      <c r="D40" s="258" t="s">
        <v>219</v>
      </c>
      <c r="E40" s="258" t="s">
        <v>220</v>
      </c>
      <c r="F40" s="259">
        <v>4.23940149625935</v>
      </c>
      <c r="H40" s="269" t="s">
        <v>219</v>
      </c>
      <c r="I40" s="270">
        <f t="shared" si="0"/>
        <v>4.23940149625935</v>
      </c>
      <c r="J40" s="270">
        <f t="shared" si="1"/>
        <v>3.4482758620689702</v>
      </c>
      <c r="K40" s="270">
        <f t="shared" si="2"/>
        <v>4.3269230769230802</v>
      </c>
      <c r="L40" s="271">
        <f t="shared" si="3"/>
        <v>11.2232030264817</v>
      </c>
    </row>
    <row r="41" spans="2:12">
      <c r="B41" s="257">
        <v>30</v>
      </c>
      <c r="C41" s="258" t="s">
        <v>148</v>
      </c>
      <c r="D41" s="258" t="s">
        <v>221</v>
      </c>
      <c r="E41" s="258" t="s">
        <v>222</v>
      </c>
      <c r="F41" s="259">
        <v>4.7858942065491199</v>
      </c>
      <c r="H41" s="269" t="s">
        <v>221</v>
      </c>
      <c r="I41" s="270">
        <f t="shared" si="0"/>
        <v>4.7858942065491199</v>
      </c>
      <c r="J41" s="270">
        <f t="shared" si="1"/>
        <v>3.2183908045976999</v>
      </c>
      <c r="K41" s="270">
        <f t="shared" si="2"/>
        <v>4.0767386091127102</v>
      </c>
      <c r="L41" s="271">
        <f t="shared" si="3"/>
        <v>11.001236093943101</v>
      </c>
    </row>
    <row r="42" spans="2:12">
      <c r="B42" s="257">
        <v>30</v>
      </c>
      <c r="C42" s="258" t="s">
        <v>148</v>
      </c>
      <c r="D42" s="258" t="s">
        <v>223</v>
      </c>
      <c r="E42" s="258" t="s">
        <v>224</v>
      </c>
      <c r="F42" s="259">
        <v>4.81012658227848</v>
      </c>
      <c r="H42" s="269" t="s">
        <v>223</v>
      </c>
      <c r="I42" s="270">
        <f t="shared" si="0"/>
        <v>4.81012658227848</v>
      </c>
      <c r="J42" s="270">
        <f t="shared" si="1"/>
        <v>3.6697247706421998</v>
      </c>
      <c r="K42" s="270">
        <f t="shared" si="2"/>
        <v>4.29594272076372</v>
      </c>
      <c r="L42" s="271">
        <f t="shared" si="3"/>
        <v>10.975609756097599</v>
      </c>
    </row>
    <row r="43" spans="2:12">
      <c r="B43" s="257">
        <v>30</v>
      </c>
      <c r="C43" s="258" t="s">
        <v>148</v>
      </c>
      <c r="D43" s="258" t="s">
        <v>225</v>
      </c>
      <c r="E43" s="258" t="s">
        <v>226</v>
      </c>
      <c r="F43" s="259">
        <v>4.5569620253164604</v>
      </c>
      <c r="H43" s="269" t="s">
        <v>225</v>
      </c>
      <c r="I43" s="270">
        <f t="shared" si="0"/>
        <v>4.5569620253164604</v>
      </c>
      <c r="J43" s="270">
        <f t="shared" si="1"/>
        <v>3.4246575342465801</v>
      </c>
      <c r="K43" s="270">
        <f t="shared" si="2"/>
        <v>3.7647058823529398</v>
      </c>
      <c r="L43" s="271">
        <f t="shared" si="3"/>
        <v>9.6428571428571406</v>
      </c>
    </row>
    <row r="44" spans="2:12">
      <c r="B44" s="257">
        <v>30</v>
      </c>
      <c r="C44" s="258" t="s">
        <v>148</v>
      </c>
      <c r="D44" s="258" t="s">
        <v>227</v>
      </c>
      <c r="E44" s="258" t="s">
        <v>228</v>
      </c>
      <c r="F44" s="259">
        <v>3.5087719298245599</v>
      </c>
      <c r="H44" s="269" t="s">
        <v>227</v>
      </c>
      <c r="I44" s="270">
        <f t="shared" si="0"/>
        <v>3.5087719298245599</v>
      </c>
      <c r="J44" s="270">
        <f t="shared" si="1"/>
        <v>2.7397260273972601</v>
      </c>
      <c r="K44" s="270">
        <f t="shared" si="2"/>
        <v>3.5046728971962602</v>
      </c>
      <c r="L44" s="271">
        <f t="shared" si="3"/>
        <v>9.0803259604190902</v>
      </c>
    </row>
    <row r="45" spans="2:12">
      <c r="B45" s="257">
        <v>30</v>
      </c>
      <c r="C45" s="258" t="s">
        <v>148</v>
      </c>
      <c r="D45" s="258" t="s">
        <v>229</v>
      </c>
      <c r="E45" s="258" t="s">
        <v>230</v>
      </c>
      <c r="F45" s="259">
        <v>4</v>
      </c>
      <c r="H45" s="269" t="s">
        <v>229</v>
      </c>
      <c r="I45" s="270">
        <f t="shared" si="0"/>
        <v>4</v>
      </c>
      <c r="J45" s="270">
        <f t="shared" si="1"/>
        <v>2.9953917050691201</v>
      </c>
      <c r="K45" s="270">
        <f t="shared" si="2"/>
        <v>3.7122969837587001</v>
      </c>
      <c r="L45" s="271">
        <f t="shared" si="3"/>
        <v>8.6956521739130395</v>
      </c>
    </row>
    <row r="46" spans="2:12">
      <c r="B46" s="257">
        <v>30</v>
      </c>
      <c r="C46" s="258" t="s">
        <v>148</v>
      </c>
      <c r="D46" s="258" t="s">
        <v>231</v>
      </c>
      <c r="E46" s="258" t="s">
        <v>232</v>
      </c>
      <c r="F46" s="259">
        <v>3.9603960396039599</v>
      </c>
      <c r="H46" s="269" t="s">
        <v>231</v>
      </c>
      <c r="I46" s="270">
        <f t="shared" si="0"/>
        <v>3.9603960396039599</v>
      </c>
      <c r="J46" s="270">
        <f t="shared" si="1"/>
        <v>3.0303030303030298</v>
      </c>
      <c r="K46" s="270">
        <f t="shared" si="2"/>
        <v>3.4802784222737801</v>
      </c>
      <c r="L46" s="271">
        <f t="shared" si="3"/>
        <v>8.4364454443194603</v>
      </c>
    </row>
    <row r="47" spans="2:12">
      <c r="B47" s="257">
        <v>30</v>
      </c>
      <c r="C47" s="258" t="s">
        <v>148</v>
      </c>
      <c r="D47" s="258" t="s">
        <v>233</v>
      </c>
      <c r="E47" s="258" t="s">
        <v>234</v>
      </c>
      <c r="F47" s="259">
        <v>3.9506172839506202</v>
      </c>
      <c r="H47" s="269" t="s">
        <v>233</v>
      </c>
      <c r="I47" s="270">
        <f t="shared" si="0"/>
        <v>3.9506172839506202</v>
      </c>
      <c r="J47" s="270">
        <f t="shared" si="1"/>
        <v>3.0732860520094598</v>
      </c>
      <c r="K47" s="270">
        <f t="shared" si="2"/>
        <v>3.4562211981566802</v>
      </c>
      <c r="L47" s="271">
        <f t="shared" si="3"/>
        <v>8.1858407079645996</v>
      </c>
    </row>
    <row r="48" spans="2:12">
      <c r="B48" s="257">
        <v>30</v>
      </c>
      <c r="C48" s="258" t="s">
        <v>148</v>
      </c>
      <c r="D48" s="258" t="s">
        <v>235</v>
      </c>
      <c r="E48" s="258" t="s">
        <v>236</v>
      </c>
      <c r="F48" s="259">
        <v>4.1666666666666696</v>
      </c>
      <c r="H48" s="269" t="s">
        <v>235</v>
      </c>
      <c r="I48" s="270">
        <f t="shared" si="0"/>
        <v>4.1666666666666696</v>
      </c>
      <c r="J48" s="270">
        <f t="shared" si="1"/>
        <v>2.8436018957345999</v>
      </c>
      <c r="K48" s="270">
        <f t="shared" si="2"/>
        <v>3.0023094688221699</v>
      </c>
      <c r="L48" s="271">
        <f t="shared" si="3"/>
        <v>8.1610446137105601</v>
      </c>
    </row>
    <row r="49" spans="2:12">
      <c r="B49" s="257">
        <v>30</v>
      </c>
      <c r="C49" s="258" t="s">
        <v>148</v>
      </c>
      <c r="D49" s="258" t="s">
        <v>237</v>
      </c>
      <c r="E49" s="258" t="s">
        <v>238</v>
      </c>
      <c r="F49" s="259">
        <v>4.4009779951100301</v>
      </c>
      <c r="H49" s="269" t="s">
        <v>237</v>
      </c>
      <c r="I49" s="270">
        <f t="shared" si="0"/>
        <v>4.4009779951100301</v>
      </c>
      <c r="J49" s="270">
        <f t="shared" si="1"/>
        <v>3.11004784688995</v>
      </c>
      <c r="K49" s="270">
        <f t="shared" si="2"/>
        <v>3.2183908045976999</v>
      </c>
      <c r="L49" s="271">
        <f t="shared" si="3"/>
        <v>7.81584582441113</v>
      </c>
    </row>
    <row r="50" spans="2:12">
      <c r="B50" s="257">
        <v>30</v>
      </c>
      <c r="C50" s="258" t="s">
        <v>148</v>
      </c>
      <c r="D50" s="258" t="s">
        <v>239</v>
      </c>
      <c r="E50" s="258" t="s">
        <v>240</v>
      </c>
      <c r="F50" s="259">
        <v>4.4117647058823497</v>
      </c>
      <c r="H50" s="269" t="s">
        <v>239</v>
      </c>
      <c r="I50" s="270">
        <f t="shared" si="0"/>
        <v>4.4117647058823497</v>
      </c>
      <c r="J50" s="270">
        <f t="shared" si="1"/>
        <v>2.8571428571428599</v>
      </c>
      <c r="K50" s="270">
        <f t="shared" si="2"/>
        <v>2.5287356321839098</v>
      </c>
      <c r="L50" s="271">
        <f t="shared" si="3"/>
        <v>6.8637803590285102</v>
      </c>
    </row>
    <row r="51" spans="2:12">
      <c r="B51" s="257">
        <v>30</v>
      </c>
      <c r="C51" s="258" t="s">
        <v>148</v>
      </c>
      <c r="D51" s="258" t="s">
        <v>241</v>
      </c>
      <c r="E51" s="258" t="s">
        <v>242</v>
      </c>
      <c r="F51" s="259">
        <v>4.44444444444445</v>
      </c>
      <c r="H51" s="269" t="s">
        <v>241</v>
      </c>
      <c r="I51" s="270">
        <f t="shared" si="0"/>
        <v>4.44444444444445</v>
      </c>
      <c r="J51" s="270">
        <f t="shared" si="1"/>
        <v>3.1026252983293601</v>
      </c>
      <c r="K51" s="270">
        <f t="shared" si="2"/>
        <v>2.7586206896551699</v>
      </c>
      <c r="L51" s="271">
        <f t="shared" si="3"/>
        <v>6.1068702290076304</v>
      </c>
    </row>
    <row r="52" spans="2:12" ht="15.75" thickBot="1">
      <c r="B52" s="257">
        <v>30</v>
      </c>
      <c r="C52" s="258" t="s">
        <v>148</v>
      </c>
      <c r="D52" s="258" t="s">
        <v>243</v>
      </c>
      <c r="E52" s="258" t="s">
        <v>244</v>
      </c>
      <c r="F52" s="259">
        <v>4.2183622828784104</v>
      </c>
      <c r="H52" s="272" t="s">
        <v>243</v>
      </c>
      <c r="I52" s="273">
        <f t="shared" si="0"/>
        <v>4.2183622828784104</v>
      </c>
      <c r="J52" s="273">
        <f t="shared" si="1"/>
        <v>3.35731414868106</v>
      </c>
      <c r="K52" s="273">
        <f t="shared" si="2"/>
        <v>2.75229357798165</v>
      </c>
      <c r="L52" s="274">
        <f t="shared" si="3"/>
        <v>5.2631578947368398</v>
      </c>
    </row>
    <row r="53" spans="2:12">
      <c r="B53" s="257">
        <v>40</v>
      </c>
      <c r="C53" s="258" t="s">
        <v>245</v>
      </c>
      <c r="D53" s="258" t="s">
        <v>149</v>
      </c>
      <c r="E53" s="258" t="s">
        <v>246</v>
      </c>
      <c r="F53" s="259">
        <v>14.3302180685358</v>
      </c>
    </row>
    <row r="54" spans="2:12">
      <c r="B54" s="257">
        <v>40</v>
      </c>
      <c r="C54" s="258" t="s">
        <v>245</v>
      </c>
      <c r="D54" s="258" t="s">
        <v>151</v>
      </c>
      <c r="E54" s="258" t="s">
        <v>247</v>
      </c>
      <c r="F54" s="259">
        <v>13.7931034482759</v>
      </c>
    </row>
    <row r="55" spans="2:12">
      <c r="B55" s="257">
        <v>40</v>
      </c>
      <c r="C55" s="258" t="s">
        <v>245</v>
      </c>
      <c r="D55" s="258" t="s">
        <v>153</v>
      </c>
      <c r="E55" s="258" t="s">
        <v>248</v>
      </c>
      <c r="F55" s="259">
        <v>13.6507936507937</v>
      </c>
    </row>
    <row r="56" spans="2:12">
      <c r="B56" s="257">
        <v>40</v>
      </c>
      <c r="C56" s="258" t="s">
        <v>245</v>
      </c>
      <c r="D56" s="258" t="s">
        <v>155</v>
      </c>
      <c r="E56" s="258" t="s">
        <v>249</v>
      </c>
      <c r="F56" s="259">
        <v>12.5</v>
      </c>
    </row>
    <row r="57" spans="2:12">
      <c r="B57" s="257">
        <v>40</v>
      </c>
      <c r="C57" s="258" t="s">
        <v>245</v>
      </c>
      <c r="D57" s="258" t="s">
        <v>157</v>
      </c>
      <c r="E57" s="258" t="s">
        <v>250</v>
      </c>
      <c r="F57" s="259">
        <v>11.326860841423899</v>
      </c>
    </row>
    <row r="58" spans="2:12">
      <c r="B58" s="257">
        <v>40</v>
      </c>
      <c r="C58" s="258" t="s">
        <v>245</v>
      </c>
      <c r="D58" s="258" t="s">
        <v>159</v>
      </c>
      <c r="E58" s="258" t="s">
        <v>251</v>
      </c>
      <c r="F58" s="259">
        <v>11.2582781456954</v>
      </c>
    </row>
    <row r="59" spans="2:12">
      <c r="B59" s="257">
        <v>40</v>
      </c>
      <c r="C59" s="258" t="s">
        <v>245</v>
      </c>
      <c r="D59" s="258" t="s">
        <v>161</v>
      </c>
      <c r="E59" s="258" t="s">
        <v>252</v>
      </c>
      <c r="F59" s="259">
        <v>11.1864406779661</v>
      </c>
    </row>
    <row r="60" spans="2:12">
      <c r="B60" s="257">
        <v>40</v>
      </c>
      <c r="C60" s="258" t="s">
        <v>245</v>
      </c>
      <c r="D60" s="258" t="s">
        <v>163</v>
      </c>
      <c r="E60" s="258" t="s">
        <v>253</v>
      </c>
      <c r="F60" s="259">
        <v>10</v>
      </c>
    </row>
    <row r="61" spans="2:12">
      <c r="B61" s="257">
        <v>40</v>
      </c>
      <c r="C61" s="258" t="s">
        <v>245</v>
      </c>
      <c r="D61" s="258" t="s">
        <v>165</v>
      </c>
      <c r="E61" s="258" t="s">
        <v>254</v>
      </c>
      <c r="F61" s="259">
        <v>9.6551724137930997</v>
      </c>
    </row>
    <row r="62" spans="2:12">
      <c r="B62" s="257">
        <v>40</v>
      </c>
      <c r="C62" s="258" t="s">
        <v>245</v>
      </c>
      <c r="D62" s="258" t="s">
        <v>167</v>
      </c>
      <c r="E62" s="258" t="s">
        <v>255</v>
      </c>
      <c r="F62" s="259">
        <v>9.0277777777777803</v>
      </c>
    </row>
    <row r="63" spans="2:12">
      <c r="B63" s="257">
        <v>40</v>
      </c>
      <c r="C63" s="258" t="s">
        <v>245</v>
      </c>
      <c r="D63" s="258" t="s">
        <v>169</v>
      </c>
      <c r="E63" s="258" t="s">
        <v>150</v>
      </c>
      <c r="F63" s="259">
        <v>9.31034482758621</v>
      </c>
    </row>
    <row r="64" spans="2:12">
      <c r="B64" s="257">
        <v>40</v>
      </c>
      <c r="C64" s="258" t="s">
        <v>245</v>
      </c>
      <c r="D64" s="258" t="s">
        <v>171</v>
      </c>
      <c r="E64" s="258" t="s">
        <v>152</v>
      </c>
      <c r="F64" s="259">
        <v>8</v>
      </c>
    </row>
    <row r="65" spans="2:6">
      <c r="B65" s="257">
        <v>40</v>
      </c>
      <c r="C65" s="258" t="s">
        <v>245</v>
      </c>
      <c r="D65" s="258" t="s">
        <v>173</v>
      </c>
      <c r="E65" s="258" t="s">
        <v>154</v>
      </c>
      <c r="F65" s="259">
        <v>7.3248407643312099</v>
      </c>
    </row>
    <row r="66" spans="2:6">
      <c r="B66" s="257">
        <v>40</v>
      </c>
      <c r="C66" s="258" t="s">
        <v>245</v>
      </c>
      <c r="D66" s="258" t="s">
        <v>175</v>
      </c>
      <c r="E66" s="258" t="s">
        <v>156</v>
      </c>
      <c r="F66" s="259">
        <v>6.7278287461773703</v>
      </c>
    </row>
    <row r="67" spans="2:6">
      <c r="B67" s="257">
        <v>40</v>
      </c>
      <c r="C67" s="258" t="s">
        <v>245</v>
      </c>
      <c r="D67" s="258" t="s">
        <v>177</v>
      </c>
      <c r="E67" s="258" t="s">
        <v>158</v>
      </c>
      <c r="F67" s="259">
        <v>7.0381231671554296</v>
      </c>
    </row>
    <row r="68" spans="2:6">
      <c r="B68" s="257">
        <v>40</v>
      </c>
      <c r="C68" s="258" t="s">
        <v>245</v>
      </c>
      <c r="D68" s="258" t="s">
        <v>179</v>
      </c>
      <c r="E68" s="258" t="s">
        <v>160</v>
      </c>
      <c r="F68" s="259">
        <v>6.34005763688761</v>
      </c>
    </row>
    <row r="69" spans="2:6">
      <c r="B69" s="257">
        <v>40</v>
      </c>
      <c r="C69" s="258" t="s">
        <v>245</v>
      </c>
      <c r="D69" s="258" t="s">
        <v>181</v>
      </c>
      <c r="E69" s="258" t="s">
        <v>162</v>
      </c>
      <c r="F69" s="259">
        <v>6.1111111111111098</v>
      </c>
    </row>
    <row r="70" spans="2:6">
      <c r="B70" s="257">
        <v>40</v>
      </c>
      <c r="C70" s="258" t="s">
        <v>245</v>
      </c>
      <c r="D70" s="258" t="s">
        <v>183</v>
      </c>
      <c r="E70" s="258" t="s">
        <v>164</v>
      </c>
      <c r="F70" s="259">
        <v>5.6149732620320902</v>
      </c>
    </row>
    <row r="71" spans="2:6">
      <c r="B71" s="257">
        <v>40</v>
      </c>
      <c r="C71" s="258" t="s">
        <v>245</v>
      </c>
      <c r="D71" s="258" t="s">
        <v>185</v>
      </c>
      <c r="E71" s="258" t="s">
        <v>166</v>
      </c>
      <c r="F71" s="259">
        <v>5.4830287206266304</v>
      </c>
    </row>
    <row r="72" spans="2:6">
      <c r="B72" s="257">
        <v>40</v>
      </c>
      <c r="C72" s="258" t="s">
        <v>245</v>
      </c>
      <c r="D72" s="258" t="s">
        <v>187</v>
      </c>
      <c r="E72" s="258" t="s">
        <v>168</v>
      </c>
      <c r="F72" s="259">
        <v>5.8673469387755102</v>
      </c>
    </row>
    <row r="73" spans="2:6">
      <c r="B73" s="257">
        <v>40</v>
      </c>
      <c r="C73" s="258" t="s">
        <v>245</v>
      </c>
      <c r="D73" s="258" t="s">
        <v>189</v>
      </c>
      <c r="E73" s="258" t="s">
        <v>170</v>
      </c>
      <c r="F73" s="259">
        <v>5.4320987654320998</v>
      </c>
    </row>
    <row r="74" spans="2:6">
      <c r="B74" s="257">
        <v>40</v>
      </c>
      <c r="C74" s="258" t="s">
        <v>245</v>
      </c>
      <c r="D74" s="258" t="s">
        <v>191</v>
      </c>
      <c r="E74" s="258" t="s">
        <v>172</v>
      </c>
      <c r="F74" s="259">
        <v>5.4054054054054097</v>
      </c>
    </row>
    <row r="75" spans="2:6">
      <c r="B75" s="257">
        <v>40</v>
      </c>
      <c r="C75" s="258" t="s">
        <v>245</v>
      </c>
      <c r="D75" s="258" t="s">
        <v>193</v>
      </c>
      <c r="E75" s="258" t="s">
        <v>174</v>
      </c>
      <c r="F75" s="259">
        <v>5.1851851851851896</v>
      </c>
    </row>
    <row r="76" spans="2:6">
      <c r="B76" s="257">
        <v>40</v>
      </c>
      <c r="C76" s="258" t="s">
        <v>245</v>
      </c>
      <c r="D76" s="258" t="s">
        <v>195</v>
      </c>
      <c r="E76" s="258" t="s">
        <v>176</v>
      </c>
      <c r="F76" s="259">
        <v>4.9140049140049102</v>
      </c>
    </row>
    <row r="77" spans="2:6">
      <c r="B77" s="257">
        <v>40</v>
      </c>
      <c r="C77" s="258" t="s">
        <v>245</v>
      </c>
      <c r="D77" s="258" t="s">
        <v>197</v>
      </c>
      <c r="E77" s="258" t="s">
        <v>178</v>
      </c>
      <c r="F77" s="259">
        <v>5.13447432762836</v>
      </c>
    </row>
    <row r="78" spans="2:6">
      <c r="B78" s="257">
        <v>40</v>
      </c>
      <c r="C78" s="258" t="s">
        <v>245</v>
      </c>
      <c r="D78" s="258" t="s">
        <v>199</v>
      </c>
      <c r="E78" s="258" t="s">
        <v>180</v>
      </c>
      <c r="F78" s="259">
        <v>4.9382716049382704</v>
      </c>
    </row>
    <row r="79" spans="2:6">
      <c r="B79" s="257">
        <v>40</v>
      </c>
      <c r="C79" s="258" t="s">
        <v>245</v>
      </c>
      <c r="D79" s="258" t="s">
        <v>201</v>
      </c>
      <c r="E79" s="258" t="s">
        <v>182</v>
      </c>
      <c r="F79" s="259">
        <v>4.9019607843137303</v>
      </c>
    </row>
    <row r="80" spans="2:6">
      <c r="B80" s="257">
        <v>40</v>
      </c>
      <c r="C80" s="258" t="s">
        <v>245</v>
      </c>
      <c r="D80" s="258" t="s">
        <v>203</v>
      </c>
      <c r="E80" s="258" t="s">
        <v>184</v>
      </c>
      <c r="F80" s="259">
        <v>4.6798029556650302</v>
      </c>
    </row>
    <row r="81" spans="2:6">
      <c r="B81" s="257">
        <v>40</v>
      </c>
      <c r="C81" s="258" t="s">
        <v>245</v>
      </c>
      <c r="D81" s="258" t="s">
        <v>205</v>
      </c>
      <c r="E81" s="258" t="s">
        <v>186</v>
      </c>
      <c r="F81" s="259">
        <v>4.0284360189573496</v>
      </c>
    </row>
    <row r="82" spans="2:6">
      <c r="B82" s="257">
        <v>40</v>
      </c>
      <c r="C82" s="258" t="s">
        <v>245</v>
      </c>
      <c r="D82" s="258" t="s">
        <v>207</v>
      </c>
      <c r="E82" s="258" t="s">
        <v>188</v>
      </c>
      <c r="F82" s="259">
        <v>4.2056074766355103</v>
      </c>
    </row>
    <row r="83" spans="2:6">
      <c r="B83" s="257">
        <v>40</v>
      </c>
      <c r="C83" s="258" t="s">
        <v>245</v>
      </c>
      <c r="D83" s="258" t="s">
        <v>209</v>
      </c>
      <c r="E83" s="258" t="s">
        <v>190</v>
      </c>
      <c r="F83" s="259">
        <v>4.1666666666666696</v>
      </c>
    </row>
    <row r="84" spans="2:6">
      <c r="B84" s="257">
        <v>40</v>
      </c>
      <c r="C84" s="258" t="s">
        <v>245</v>
      </c>
      <c r="D84" s="258" t="s">
        <v>211</v>
      </c>
      <c r="E84" s="258" t="s">
        <v>192</v>
      </c>
      <c r="F84" s="259">
        <v>3.4482758620689702</v>
      </c>
    </row>
    <row r="85" spans="2:6">
      <c r="B85" s="257">
        <v>40</v>
      </c>
      <c r="C85" s="258" t="s">
        <v>245</v>
      </c>
      <c r="D85" s="258" t="s">
        <v>213</v>
      </c>
      <c r="E85" s="258" t="s">
        <v>194</v>
      </c>
      <c r="F85" s="259">
        <v>3.7037037037037002</v>
      </c>
    </row>
    <row r="86" spans="2:6">
      <c r="B86" s="257">
        <v>40</v>
      </c>
      <c r="C86" s="258" t="s">
        <v>245</v>
      </c>
      <c r="D86" s="258" t="s">
        <v>215</v>
      </c>
      <c r="E86" s="258" t="s">
        <v>196</v>
      </c>
      <c r="F86" s="259">
        <v>3.7037037037037002</v>
      </c>
    </row>
    <row r="87" spans="2:6">
      <c r="B87" s="257">
        <v>40</v>
      </c>
      <c r="C87" s="258" t="s">
        <v>245</v>
      </c>
      <c r="D87" s="258" t="s">
        <v>217</v>
      </c>
      <c r="E87" s="258" t="s">
        <v>198</v>
      </c>
      <c r="F87" s="259">
        <v>3.8812785388127899</v>
      </c>
    </row>
    <row r="88" spans="2:6">
      <c r="B88" s="257">
        <v>40</v>
      </c>
      <c r="C88" s="258" t="s">
        <v>245</v>
      </c>
      <c r="D88" s="258" t="s">
        <v>219</v>
      </c>
      <c r="E88" s="258" t="s">
        <v>200</v>
      </c>
      <c r="F88" s="259">
        <v>3.4482758620689702</v>
      </c>
    </row>
    <row r="89" spans="2:6">
      <c r="B89" s="257">
        <v>40</v>
      </c>
      <c r="C89" s="258" t="s">
        <v>245</v>
      </c>
      <c r="D89" s="258" t="s">
        <v>221</v>
      </c>
      <c r="E89" s="258" t="s">
        <v>202</v>
      </c>
      <c r="F89" s="259">
        <v>3.2183908045976999</v>
      </c>
    </row>
    <row r="90" spans="2:6">
      <c r="B90" s="257">
        <v>40</v>
      </c>
      <c r="C90" s="258" t="s">
        <v>245</v>
      </c>
      <c r="D90" s="258" t="s">
        <v>223</v>
      </c>
      <c r="E90" s="258" t="s">
        <v>204</v>
      </c>
      <c r="F90" s="259">
        <v>3.6697247706421998</v>
      </c>
    </row>
    <row r="91" spans="2:6">
      <c r="B91" s="257">
        <v>40</v>
      </c>
      <c r="C91" s="258" t="s">
        <v>245</v>
      </c>
      <c r="D91" s="258" t="s">
        <v>225</v>
      </c>
      <c r="E91" s="258" t="s">
        <v>206</v>
      </c>
      <c r="F91" s="259">
        <v>3.4246575342465801</v>
      </c>
    </row>
    <row r="92" spans="2:6">
      <c r="B92" s="257">
        <v>40</v>
      </c>
      <c r="C92" s="258" t="s">
        <v>245</v>
      </c>
      <c r="D92" s="258" t="s">
        <v>227</v>
      </c>
      <c r="E92" s="258" t="s">
        <v>208</v>
      </c>
      <c r="F92" s="259">
        <v>2.7397260273972601</v>
      </c>
    </row>
    <row r="93" spans="2:6">
      <c r="B93" s="257">
        <v>40</v>
      </c>
      <c r="C93" s="258" t="s">
        <v>245</v>
      </c>
      <c r="D93" s="258" t="s">
        <v>229</v>
      </c>
      <c r="E93" s="258" t="s">
        <v>210</v>
      </c>
      <c r="F93" s="259">
        <v>2.9953917050691201</v>
      </c>
    </row>
    <row r="94" spans="2:6">
      <c r="B94" s="257">
        <v>40</v>
      </c>
      <c r="C94" s="258" t="s">
        <v>245</v>
      </c>
      <c r="D94" s="258" t="s">
        <v>231</v>
      </c>
      <c r="E94" s="258" t="s">
        <v>212</v>
      </c>
      <c r="F94" s="259">
        <v>3.0303030303030298</v>
      </c>
    </row>
    <row r="95" spans="2:6">
      <c r="B95" s="257">
        <v>40</v>
      </c>
      <c r="C95" s="258" t="s">
        <v>245</v>
      </c>
      <c r="D95" s="258" t="s">
        <v>233</v>
      </c>
      <c r="E95" s="258" t="s">
        <v>214</v>
      </c>
      <c r="F95" s="259">
        <v>3.0732860520094598</v>
      </c>
    </row>
    <row r="96" spans="2:6">
      <c r="B96" s="257">
        <v>40</v>
      </c>
      <c r="C96" s="258" t="s">
        <v>245</v>
      </c>
      <c r="D96" s="258" t="s">
        <v>235</v>
      </c>
      <c r="E96" s="258" t="s">
        <v>216</v>
      </c>
      <c r="F96" s="259">
        <v>2.8436018957345999</v>
      </c>
    </row>
    <row r="97" spans="2:6">
      <c r="B97" s="257">
        <v>40</v>
      </c>
      <c r="C97" s="258" t="s">
        <v>245</v>
      </c>
      <c r="D97" s="258" t="s">
        <v>237</v>
      </c>
      <c r="E97" s="258" t="s">
        <v>218</v>
      </c>
      <c r="F97" s="259">
        <v>3.11004784688995</v>
      </c>
    </row>
    <row r="98" spans="2:6">
      <c r="B98" s="257">
        <v>40</v>
      </c>
      <c r="C98" s="258" t="s">
        <v>245</v>
      </c>
      <c r="D98" s="258" t="s">
        <v>239</v>
      </c>
      <c r="E98" s="258" t="s">
        <v>220</v>
      </c>
      <c r="F98" s="259">
        <v>2.8571428571428599</v>
      </c>
    </row>
    <row r="99" spans="2:6">
      <c r="B99" s="257">
        <v>40</v>
      </c>
      <c r="C99" s="258" t="s">
        <v>245</v>
      </c>
      <c r="D99" s="258" t="s">
        <v>241</v>
      </c>
      <c r="E99" s="258" t="s">
        <v>222</v>
      </c>
      <c r="F99" s="259">
        <v>3.1026252983293601</v>
      </c>
    </row>
    <row r="100" spans="2:6">
      <c r="B100" s="257">
        <v>40</v>
      </c>
      <c r="C100" s="258" t="s">
        <v>245</v>
      </c>
      <c r="D100" s="258" t="s">
        <v>243</v>
      </c>
      <c r="E100" s="258" t="s">
        <v>224</v>
      </c>
      <c r="F100" s="259">
        <v>3.35731414868106</v>
      </c>
    </row>
    <row r="101" spans="2:6">
      <c r="B101" s="257">
        <v>50</v>
      </c>
      <c r="C101" s="258" t="s">
        <v>256</v>
      </c>
      <c r="D101" s="258" t="s">
        <v>149</v>
      </c>
      <c r="E101" s="258" t="s">
        <v>257</v>
      </c>
      <c r="F101" s="259">
        <v>16.412213740458</v>
      </c>
    </row>
    <row r="102" spans="2:6">
      <c r="B102" s="257">
        <v>50</v>
      </c>
      <c r="C102" s="258" t="s">
        <v>256</v>
      </c>
      <c r="D102" s="258" t="s">
        <v>151</v>
      </c>
      <c r="E102" s="258" t="s">
        <v>258</v>
      </c>
      <c r="F102" s="259">
        <v>16.129032258064498</v>
      </c>
    </row>
    <row r="103" spans="2:6">
      <c r="B103" s="257">
        <v>50</v>
      </c>
      <c r="C103" s="258" t="s">
        <v>256</v>
      </c>
      <c r="D103" s="258" t="s">
        <v>153</v>
      </c>
      <c r="E103" s="258" t="s">
        <v>259</v>
      </c>
      <c r="F103" s="259">
        <v>15.9863945578231</v>
      </c>
    </row>
    <row r="104" spans="2:6">
      <c r="B104" s="257">
        <v>50</v>
      </c>
      <c r="C104" s="258" t="s">
        <v>256</v>
      </c>
      <c r="D104" s="258" t="s">
        <v>155</v>
      </c>
      <c r="E104" s="258" t="s">
        <v>260</v>
      </c>
      <c r="F104" s="259">
        <v>15.3094462540717</v>
      </c>
    </row>
    <row r="105" spans="2:6">
      <c r="B105" s="257">
        <v>50</v>
      </c>
      <c r="C105" s="258" t="s">
        <v>256</v>
      </c>
      <c r="D105" s="258" t="s">
        <v>157</v>
      </c>
      <c r="E105" s="258" t="s">
        <v>261</v>
      </c>
      <c r="F105" s="259">
        <v>14.150943396226401</v>
      </c>
    </row>
    <row r="106" spans="2:6">
      <c r="B106" s="257">
        <v>50</v>
      </c>
      <c r="C106" s="258" t="s">
        <v>256</v>
      </c>
      <c r="D106" s="258" t="s">
        <v>159</v>
      </c>
      <c r="E106" s="258" t="s">
        <v>262</v>
      </c>
      <c r="F106" s="259">
        <v>13.8801261829653</v>
      </c>
    </row>
    <row r="107" spans="2:6">
      <c r="B107" s="257">
        <v>50</v>
      </c>
      <c r="C107" s="258" t="s">
        <v>256</v>
      </c>
      <c r="D107" s="258" t="s">
        <v>161</v>
      </c>
      <c r="E107" s="258" t="s">
        <v>263</v>
      </c>
      <c r="F107" s="259">
        <v>14.195583596214499</v>
      </c>
    </row>
    <row r="108" spans="2:6">
      <c r="B108" s="257">
        <v>50</v>
      </c>
      <c r="C108" s="258" t="s">
        <v>256</v>
      </c>
      <c r="D108" s="258" t="s">
        <v>163</v>
      </c>
      <c r="E108" s="258" t="s">
        <v>264</v>
      </c>
      <c r="F108" s="259">
        <v>14.012738853503199</v>
      </c>
    </row>
    <row r="109" spans="2:6">
      <c r="B109" s="257">
        <v>50</v>
      </c>
      <c r="C109" s="258" t="s">
        <v>256</v>
      </c>
      <c r="D109" s="258" t="s">
        <v>165</v>
      </c>
      <c r="E109" s="258" t="s">
        <v>265</v>
      </c>
      <c r="F109" s="259">
        <v>14.057507987220401</v>
      </c>
    </row>
    <row r="110" spans="2:6">
      <c r="B110" s="257">
        <v>50</v>
      </c>
      <c r="C110" s="258" t="s">
        <v>256</v>
      </c>
      <c r="D110" s="258" t="s">
        <v>167</v>
      </c>
      <c r="E110" s="258" t="s">
        <v>266</v>
      </c>
      <c r="F110" s="259">
        <v>14.057507987220401</v>
      </c>
    </row>
    <row r="111" spans="2:6">
      <c r="B111" s="257">
        <v>50</v>
      </c>
      <c r="C111" s="258" t="s">
        <v>256</v>
      </c>
      <c r="D111" s="258" t="s">
        <v>169</v>
      </c>
      <c r="E111" s="258" t="s">
        <v>246</v>
      </c>
      <c r="F111" s="259">
        <v>15.112540192926</v>
      </c>
    </row>
    <row r="112" spans="2:6">
      <c r="B112" s="257">
        <v>50</v>
      </c>
      <c r="C112" s="258" t="s">
        <v>256</v>
      </c>
      <c r="D112" s="258" t="s">
        <v>171</v>
      </c>
      <c r="E112" s="258" t="s">
        <v>247</v>
      </c>
      <c r="F112" s="259">
        <v>14.6103896103896</v>
      </c>
    </row>
    <row r="113" spans="2:6">
      <c r="B113" s="257">
        <v>50</v>
      </c>
      <c r="C113" s="258" t="s">
        <v>256</v>
      </c>
      <c r="D113" s="258" t="s">
        <v>173</v>
      </c>
      <c r="E113" s="258" t="s">
        <v>248</v>
      </c>
      <c r="F113" s="259">
        <v>13.071895424836599</v>
      </c>
    </row>
    <row r="114" spans="2:6">
      <c r="B114" s="257">
        <v>50</v>
      </c>
      <c r="C114" s="258" t="s">
        <v>256</v>
      </c>
      <c r="D114" s="258" t="s">
        <v>175</v>
      </c>
      <c r="E114" s="258" t="s">
        <v>249</v>
      </c>
      <c r="F114" s="259">
        <v>12.8712871287129</v>
      </c>
    </row>
    <row r="115" spans="2:6">
      <c r="B115" s="257">
        <v>50</v>
      </c>
      <c r="C115" s="258" t="s">
        <v>256</v>
      </c>
      <c r="D115" s="258" t="s">
        <v>177</v>
      </c>
      <c r="E115" s="258" t="s">
        <v>250</v>
      </c>
      <c r="F115" s="259">
        <v>11.960132890365401</v>
      </c>
    </row>
    <row r="116" spans="2:6">
      <c r="B116" s="257">
        <v>50</v>
      </c>
      <c r="C116" s="258" t="s">
        <v>256</v>
      </c>
      <c r="D116" s="258" t="s">
        <v>179</v>
      </c>
      <c r="E116" s="258" t="s">
        <v>251</v>
      </c>
      <c r="F116" s="259">
        <v>11.498257839721299</v>
      </c>
    </row>
    <row r="117" spans="2:6">
      <c r="B117" s="257">
        <v>50</v>
      </c>
      <c r="C117" s="258" t="s">
        <v>256</v>
      </c>
      <c r="D117" s="258" t="s">
        <v>181</v>
      </c>
      <c r="E117" s="258" t="s">
        <v>252</v>
      </c>
      <c r="F117" s="259">
        <v>11.151079136690599</v>
      </c>
    </row>
    <row r="118" spans="2:6">
      <c r="B118" s="257">
        <v>50</v>
      </c>
      <c r="C118" s="258" t="s">
        <v>256</v>
      </c>
      <c r="D118" s="258" t="s">
        <v>183</v>
      </c>
      <c r="E118" s="258" t="s">
        <v>253</v>
      </c>
      <c r="F118" s="259">
        <v>10.989010989011</v>
      </c>
    </row>
    <row r="119" spans="2:6">
      <c r="B119" s="257">
        <v>50</v>
      </c>
      <c r="C119" s="258" t="s">
        <v>256</v>
      </c>
      <c r="D119" s="258" t="s">
        <v>185</v>
      </c>
      <c r="E119" s="258" t="s">
        <v>254</v>
      </c>
      <c r="F119" s="259">
        <v>9.5940959409594093</v>
      </c>
    </row>
    <row r="120" spans="2:6">
      <c r="B120" s="257">
        <v>50</v>
      </c>
      <c r="C120" s="258" t="s">
        <v>256</v>
      </c>
      <c r="D120" s="258" t="s">
        <v>187</v>
      </c>
      <c r="E120" s="258" t="s">
        <v>255</v>
      </c>
      <c r="F120" s="259">
        <v>8.9219330855018608</v>
      </c>
    </row>
    <row r="121" spans="2:6">
      <c r="B121" s="257">
        <v>50</v>
      </c>
      <c r="C121" s="258" t="s">
        <v>256</v>
      </c>
      <c r="D121" s="258" t="s">
        <v>189</v>
      </c>
      <c r="E121" s="258" t="s">
        <v>150</v>
      </c>
      <c r="F121" s="259">
        <v>8.4558823529411793</v>
      </c>
    </row>
    <row r="122" spans="2:6">
      <c r="B122" s="257">
        <v>50</v>
      </c>
      <c r="C122" s="258" t="s">
        <v>256</v>
      </c>
      <c r="D122" s="258" t="s">
        <v>191</v>
      </c>
      <c r="E122" s="258" t="s">
        <v>152</v>
      </c>
      <c r="F122" s="259">
        <v>8.1560283687943294</v>
      </c>
    </row>
    <row r="123" spans="2:6">
      <c r="B123" s="257">
        <v>50</v>
      </c>
      <c r="C123" s="258" t="s">
        <v>256</v>
      </c>
      <c r="D123" s="258" t="s">
        <v>193</v>
      </c>
      <c r="E123" s="258" t="s">
        <v>154</v>
      </c>
      <c r="F123" s="259">
        <v>7.5342465753424701</v>
      </c>
    </row>
    <row r="124" spans="2:6">
      <c r="B124" s="257">
        <v>50</v>
      </c>
      <c r="C124" s="258" t="s">
        <v>256</v>
      </c>
      <c r="D124" s="258" t="s">
        <v>195</v>
      </c>
      <c r="E124" s="258" t="s">
        <v>156</v>
      </c>
      <c r="F124" s="259">
        <v>6.5573770491803298</v>
      </c>
    </row>
    <row r="125" spans="2:6">
      <c r="B125" s="257">
        <v>50</v>
      </c>
      <c r="C125" s="258" t="s">
        <v>256</v>
      </c>
      <c r="D125" s="258" t="s">
        <v>197</v>
      </c>
      <c r="E125" s="258" t="s">
        <v>158</v>
      </c>
      <c r="F125" s="259">
        <v>6.9182389937106903</v>
      </c>
    </row>
    <row r="126" spans="2:6">
      <c r="B126" s="257">
        <v>50</v>
      </c>
      <c r="C126" s="258" t="s">
        <v>256</v>
      </c>
      <c r="D126" s="258" t="s">
        <v>199</v>
      </c>
      <c r="E126" s="258" t="s">
        <v>160</v>
      </c>
      <c r="F126" s="259">
        <v>6.0240963855421699</v>
      </c>
    </row>
    <row r="127" spans="2:6">
      <c r="B127" s="257">
        <v>50</v>
      </c>
      <c r="C127" s="258" t="s">
        <v>256</v>
      </c>
      <c r="D127" s="258" t="s">
        <v>201</v>
      </c>
      <c r="E127" s="258" t="s">
        <v>162</v>
      </c>
      <c r="F127" s="259">
        <v>6</v>
      </c>
    </row>
    <row r="128" spans="2:6">
      <c r="B128" s="257">
        <v>50</v>
      </c>
      <c r="C128" s="258" t="s">
        <v>256</v>
      </c>
      <c r="D128" s="258" t="s">
        <v>203</v>
      </c>
      <c r="E128" s="258" t="s">
        <v>164</v>
      </c>
      <c r="F128" s="259">
        <v>5.8011049723756898</v>
      </c>
    </row>
    <row r="129" spans="2:6">
      <c r="B129" s="257">
        <v>50</v>
      </c>
      <c r="C129" s="258" t="s">
        <v>256</v>
      </c>
      <c r="D129" s="258" t="s">
        <v>205</v>
      </c>
      <c r="E129" s="258" t="s">
        <v>166</v>
      </c>
      <c r="F129" s="259">
        <v>5.1282051282051304</v>
      </c>
    </row>
    <row r="130" spans="2:6">
      <c r="B130" s="257">
        <v>50</v>
      </c>
      <c r="C130" s="258" t="s">
        <v>256</v>
      </c>
      <c r="D130" s="258" t="s">
        <v>207</v>
      </c>
      <c r="E130" s="258" t="s">
        <v>168</v>
      </c>
      <c r="F130" s="259">
        <v>4.4334975369458096</v>
      </c>
    </row>
    <row r="131" spans="2:6">
      <c r="B131" s="257">
        <v>50</v>
      </c>
      <c r="C131" s="258" t="s">
        <v>256</v>
      </c>
      <c r="D131" s="258" t="s">
        <v>209</v>
      </c>
      <c r="E131" s="258" t="s">
        <v>170</v>
      </c>
      <c r="F131" s="259">
        <v>4.3269230769230802</v>
      </c>
    </row>
    <row r="132" spans="2:6">
      <c r="B132" s="257">
        <v>50</v>
      </c>
      <c r="C132" s="258" t="s">
        <v>256</v>
      </c>
      <c r="D132" s="258" t="s">
        <v>211</v>
      </c>
      <c r="E132" s="258" t="s">
        <v>172</v>
      </c>
      <c r="F132" s="259">
        <v>4.3165467625899296</v>
      </c>
    </row>
    <row r="133" spans="2:6">
      <c r="B133" s="257">
        <v>50</v>
      </c>
      <c r="C133" s="258" t="s">
        <v>256</v>
      </c>
      <c r="D133" s="258" t="s">
        <v>213</v>
      </c>
      <c r="E133" s="258" t="s">
        <v>174</v>
      </c>
      <c r="F133" s="259">
        <v>4.29594272076372</v>
      </c>
    </row>
    <row r="134" spans="2:6">
      <c r="B134" s="257">
        <v>50</v>
      </c>
      <c r="C134" s="258" t="s">
        <v>256</v>
      </c>
      <c r="D134" s="258" t="s">
        <v>215</v>
      </c>
      <c r="E134" s="258" t="s">
        <v>176</v>
      </c>
      <c r="F134" s="259">
        <v>4.2755344418052301</v>
      </c>
    </row>
    <row r="135" spans="2:6">
      <c r="B135" s="257">
        <v>50</v>
      </c>
      <c r="C135" s="258" t="s">
        <v>256</v>
      </c>
      <c r="D135" s="258" t="s">
        <v>217</v>
      </c>
      <c r="E135" s="258" t="s">
        <v>178</v>
      </c>
      <c r="F135" s="259">
        <v>4.5454545454545503</v>
      </c>
    </row>
    <row r="136" spans="2:6">
      <c r="B136" s="257">
        <v>50</v>
      </c>
      <c r="C136" s="258" t="s">
        <v>256</v>
      </c>
      <c r="D136" s="258" t="s">
        <v>219</v>
      </c>
      <c r="E136" s="258" t="s">
        <v>180</v>
      </c>
      <c r="F136" s="259">
        <v>4.3269230769230802</v>
      </c>
    </row>
    <row r="137" spans="2:6">
      <c r="B137" s="257">
        <v>50</v>
      </c>
      <c r="C137" s="258" t="s">
        <v>256</v>
      </c>
      <c r="D137" s="258" t="s">
        <v>221</v>
      </c>
      <c r="E137" s="258" t="s">
        <v>182</v>
      </c>
      <c r="F137" s="259">
        <v>4.0767386091127102</v>
      </c>
    </row>
    <row r="138" spans="2:6">
      <c r="B138" s="257">
        <v>50</v>
      </c>
      <c r="C138" s="258" t="s">
        <v>256</v>
      </c>
      <c r="D138" s="258" t="s">
        <v>223</v>
      </c>
      <c r="E138" s="258" t="s">
        <v>184</v>
      </c>
      <c r="F138" s="259">
        <v>4.29594272076372</v>
      </c>
    </row>
    <row r="139" spans="2:6">
      <c r="B139" s="257">
        <v>50</v>
      </c>
      <c r="C139" s="258" t="s">
        <v>256</v>
      </c>
      <c r="D139" s="258" t="s">
        <v>225</v>
      </c>
      <c r="E139" s="258" t="s">
        <v>186</v>
      </c>
      <c r="F139" s="259">
        <v>3.7647058823529398</v>
      </c>
    </row>
    <row r="140" spans="2:6">
      <c r="B140" s="257">
        <v>50</v>
      </c>
      <c r="C140" s="258" t="s">
        <v>256</v>
      </c>
      <c r="D140" s="258" t="s">
        <v>227</v>
      </c>
      <c r="E140" s="258" t="s">
        <v>188</v>
      </c>
      <c r="F140" s="259">
        <v>3.5046728971962602</v>
      </c>
    </row>
    <row r="141" spans="2:6">
      <c r="B141" s="257">
        <v>50</v>
      </c>
      <c r="C141" s="258" t="s">
        <v>256</v>
      </c>
      <c r="D141" s="258" t="s">
        <v>229</v>
      </c>
      <c r="E141" s="258" t="s">
        <v>190</v>
      </c>
      <c r="F141" s="259">
        <v>3.7122969837587001</v>
      </c>
    </row>
    <row r="142" spans="2:6">
      <c r="B142" s="257">
        <v>50</v>
      </c>
      <c r="C142" s="258" t="s">
        <v>256</v>
      </c>
      <c r="D142" s="258" t="s">
        <v>231</v>
      </c>
      <c r="E142" s="258" t="s">
        <v>192</v>
      </c>
      <c r="F142" s="259">
        <v>3.4802784222737801</v>
      </c>
    </row>
    <row r="143" spans="2:6">
      <c r="B143" s="257">
        <v>50</v>
      </c>
      <c r="C143" s="258" t="s">
        <v>256</v>
      </c>
      <c r="D143" s="258" t="s">
        <v>233</v>
      </c>
      <c r="E143" s="258" t="s">
        <v>194</v>
      </c>
      <c r="F143" s="259">
        <v>3.4562211981566802</v>
      </c>
    </row>
    <row r="144" spans="2:6">
      <c r="B144" s="257">
        <v>50</v>
      </c>
      <c r="C144" s="258" t="s">
        <v>256</v>
      </c>
      <c r="D144" s="258" t="s">
        <v>235</v>
      </c>
      <c r="E144" s="258" t="s">
        <v>196</v>
      </c>
      <c r="F144" s="259">
        <v>3.0023094688221699</v>
      </c>
    </row>
    <row r="145" spans="2:6">
      <c r="B145" s="257">
        <v>50</v>
      </c>
      <c r="C145" s="258" t="s">
        <v>256</v>
      </c>
      <c r="D145" s="258" t="s">
        <v>237</v>
      </c>
      <c r="E145" s="258" t="s">
        <v>198</v>
      </c>
      <c r="F145" s="259">
        <v>3.2183908045976999</v>
      </c>
    </row>
    <row r="146" spans="2:6">
      <c r="B146" s="257">
        <v>50</v>
      </c>
      <c r="C146" s="258" t="s">
        <v>256</v>
      </c>
      <c r="D146" s="258" t="s">
        <v>239</v>
      </c>
      <c r="E146" s="258" t="s">
        <v>200</v>
      </c>
      <c r="F146" s="259">
        <v>2.5287356321839098</v>
      </c>
    </row>
    <row r="147" spans="2:6">
      <c r="B147" s="257">
        <v>50</v>
      </c>
      <c r="C147" s="258" t="s">
        <v>256</v>
      </c>
      <c r="D147" s="258" t="s">
        <v>241</v>
      </c>
      <c r="E147" s="258" t="s">
        <v>202</v>
      </c>
      <c r="F147" s="259">
        <v>2.7586206896551699</v>
      </c>
    </row>
    <row r="148" spans="2:6">
      <c r="B148" s="257">
        <v>50</v>
      </c>
      <c r="C148" s="258" t="s">
        <v>256</v>
      </c>
      <c r="D148" s="258" t="s">
        <v>243</v>
      </c>
      <c r="E148" s="258" t="s">
        <v>204</v>
      </c>
      <c r="F148" s="259">
        <v>2.75229357798165</v>
      </c>
    </row>
    <row r="149" spans="2:6">
      <c r="B149" s="257">
        <v>60</v>
      </c>
      <c r="C149" s="258" t="s">
        <v>267</v>
      </c>
      <c r="D149" s="258" t="s">
        <v>149</v>
      </c>
      <c r="E149" s="258" t="s">
        <v>268</v>
      </c>
      <c r="F149" s="259">
        <v>19.0562613430127</v>
      </c>
    </row>
    <row r="150" spans="2:6">
      <c r="B150" s="257">
        <v>60</v>
      </c>
      <c r="C150" s="258" t="s">
        <v>267</v>
      </c>
      <c r="D150" s="258" t="s">
        <v>151</v>
      </c>
      <c r="E150" s="258" t="s">
        <v>269</v>
      </c>
      <c r="F150" s="259">
        <v>18.248175182481798</v>
      </c>
    </row>
    <row r="151" spans="2:6">
      <c r="B151" s="257">
        <v>60</v>
      </c>
      <c r="C151" s="258" t="s">
        <v>267</v>
      </c>
      <c r="D151" s="258" t="s">
        <v>153</v>
      </c>
      <c r="E151" s="258" t="s">
        <v>270</v>
      </c>
      <c r="F151" s="259">
        <v>17.625231910946201</v>
      </c>
    </row>
    <row r="152" spans="2:6">
      <c r="B152" s="257">
        <v>60</v>
      </c>
      <c r="C152" s="258" t="s">
        <v>267</v>
      </c>
      <c r="D152" s="258" t="s">
        <v>155</v>
      </c>
      <c r="E152" s="258" t="s">
        <v>271</v>
      </c>
      <c r="F152" s="259">
        <v>17.757009345794401</v>
      </c>
    </row>
    <row r="153" spans="2:6">
      <c r="B153" s="257">
        <v>60</v>
      </c>
      <c r="C153" s="258" t="s">
        <v>267</v>
      </c>
      <c r="D153" s="258" t="s">
        <v>157</v>
      </c>
      <c r="E153" s="258" t="s">
        <v>272</v>
      </c>
      <c r="F153" s="259">
        <v>17.260787992495299</v>
      </c>
    </row>
    <row r="154" spans="2:6">
      <c r="B154" s="257">
        <v>60</v>
      </c>
      <c r="C154" s="258" t="s">
        <v>267</v>
      </c>
      <c r="D154" s="258" t="s">
        <v>159</v>
      </c>
      <c r="E154" s="258" t="s">
        <v>273</v>
      </c>
      <c r="F154" s="259">
        <v>17.311233885819501</v>
      </c>
    </row>
    <row r="155" spans="2:6">
      <c r="B155" s="257">
        <v>60</v>
      </c>
      <c r="C155" s="258" t="s">
        <v>267</v>
      </c>
      <c r="D155" s="258" t="s">
        <v>161</v>
      </c>
      <c r="E155" s="258" t="s">
        <v>274</v>
      </c>
      <c r="F155" s="259">
        <v>17.179023508137401</v>
      </c>
    </row>
    <row r="156" spans="2:6">
      <c r="B156" s="257">
        <v>60</v>
      </c>
      <c r="C156" s="258" t="s">
        <v>267</v>
      </c>
      <c r="D156" s="258" t="s">
        <v>163</v>
      </c>
      <c r="E156" s="258" t="s">
        <v>275</v>
      </c>
      <c r="F156" s="259">
        <v>17.594254937163399</v>
      </c>
    </row>
    <row r="157" spans="2:6">
      <c r="B157" s="257">
        <v>60</v>
      </c>
      <c r="C157" s="258" t="s">
        <v>267</v>
      </c>
      <c r="D157" s="258" t="s">
        <v>165</v>
      </c>
      <c r="E157" s="258" t="s">
        <v>276</v>
      </c>
      <c r="F157" s="259">
        <v>17.223198594024598</v>
      </c>
    </row>
    <row r="158" spans="2:6">
      <c r="B158" s="257">
        <v>60</v>
      </c>
      <c r="C158" s="258" t="s">
        <v>267</v>
      </c>
      <c r="D158" s="258" t="s">
        <v>167</v>
      </c>
      <c r="E158" s="258" t="s">
        <v>277</v>
      </c>
      <c r="F158" s="259">
        <v>17.3611111111111</v>
      </c>
    </row>
    <row r="159" spans="2:6">
      <c r="B159" s="257">
        <v>60</v>
      </c>
      <c r="C159" s="258" t="s">
        <v>267</v>
      </c>
      <c r="D159" s="258" t="s">
        <v>169</v>
      </c>
      <c r="E159" s="258" t="s">
        <v>278</v>
      </c>
      <c r="F159" s="259">
        <v>17.808219178082201</v>
      </c>
    </row>
    <row r="160" spans="2:6">
      <c r="B160" s="257">
        <v>60</v>
      </c>
      <c r="C160" s="258" t="s">
        <v>267</v>
      </c>
      <c r="D160" s="258" t="s">
        <v>171</v>
      </c>
      <c r="E160" s="258" t="s">
        <v>279</v>
      </c>
      <c r="F160" s="259">
        <v>17.229729729729701</v>
      </c>
    </row>
    <row r="161" spans="2:6">
      <c r="B161" s="257">
        <v>60</v>
      </c>
      <c r="C161" s="258" t="s">
        <v>267</v>
      </c>
      <c r="D161" s="258" t="s">
        <v>173</v>
      </c>
      <c r="E161" s="258" t="s">
        <v>280</v>
      </c>
      <c r="F161" s="259">
        <v>17.3333333333333</v>
      </c>
    </row>
    <row r="162" spans="2:6">
      <c r="B162" s="257">
        <v>60</v>
      </c>
      <c r="C162" s="258" t="s">
        <v>267</v>
      </c>
      <c r="D162" s="258" t="s">
        <v>175</v>
      </c>
      <c r="E162" s="258" t="s">
        <v>281</v>
      </c>
      <c r="F162" s="259">
        <v>17.7631578947368</v>
      </c>
    </row>
    <row r="163" spans="2:6">
      <c r="B163" s="257">
        <v>60</v>
      </c>
      <c r="C163" s="258" t="s">
        <v>267</v>
      </c>
      <c r="D163" s="258" t="s">
        <v>177</v>
      </c>
      <c r="E163" s="258" t="s">
        <v>282</v>
      </c>
      <c r="F163" s="259">
        <v>17.207792207792199</v>
      </c>
    </row>
    <row r="164" spans="2:6">
      <c r="B164" s="257">
        <v>60</v>
      </c>
      <c r="C164" s="258" t="s">
        <v>267</v>
      </c>
      <c r="D164" s="258" t="s">
        <v>179</v>
      </c>
      <c r="E164" s="258" t="s">
        <v>283</v>
      </c>
      <c r="F164" s="259">
        <v>15.5591572123177</v>
      </c>
    </row>
    <row r="165" spans="2:6">
      <c r="B165" s="257">
        <v>60</v>
      </c>
      <c r="C165" s="258" t="s">
        <v>267</v>
      </c>
      <c r="D165" s="258" t="s">
        <v>181</v>
      </c>
      <c r="E165" s="258" t="s">
        <v>284</v>
      </c>
      <c r="F165" s="259">
        <v>15.2487961476726</v>
      </c>
    </row>
    <row r="166" spans="2:6">
      <c r="B166" s="257">
        <v>60</v>
      </c>
      <c r="C166" s="258" t="s">
        <v>267</v>
      </c>
      <c r="D166" s="258" t="s">
        <v>183</v>
      </c>
      <c r="E166" s="258" t="s">
        <v>285</v>
      </c>
      <c r="F166" s="259">
        <v>14.873417721519001</v>
      </c>
    </row>
    <row r="167" spans="2:6">
      <c r="B167" s="257">
        <v>60</v>
      </c>
      <c r="C167" s="258" t="s">
        <v>267</v>
      </c>
      <c r="D167" s="258" t="s">
        <v>185</v>
      </c>
      <c r="E167" s="258" t="s">
        <v>286</v>
      </c>
      <c r="F167" s="259">
        <v>14.8669796557121</v>
      </c>
    </row>
    <row r="168" spans="2:6">
      <c r="B168" s="257">
        <v>60</v>
      </c>
      <c r="C168" s="258" t="s">
        <v>267</v>
      </c>
      <c r="D168" s="258" t="s">
        <v>187</v>
      </c>
      <c r="E168" s="258" t="s">
        <v>287</v>
      </c>
      <c r="F168" s="259">
        <v>14.751552795031101</v>
      </c>
    </row>
    <row r="169" spans="2:6">
      <c r="B169" s="257">
        <v>60</v>
      </c>
      <c r="C169" s="258" t="s">
        <v>267</v>
      </c>
      <c r="D169" s="258" t="s">
        <v>189</v>
      </c>
      <c r="E169" s="258" t="s">
        <v>288</v>
      </c>
      <c r="F169" s="259">
        <v>14.153846153846199</v>
      </c>
    </row>
    <row r="170" spans="2:6">
      <c r="B170" s="257">
        <v>60</v>
      </c>
      <c r="C170" s="258" t="s">
        <v>267</v>
      </c>
      <c r="D170" s="258" t="s">
        <v>191</v>
      </c>
      <c r="E170" s="258" t="s">
        <v>289</v>
      </c>
      <c r="F170" s="259">
        <v>14.329268292682899</v>
      </c>
    </row>
    <row r="171" spans="2:6">
      <c r="B171" s="257">
        <v>60</v>
      </c>
      <c r="C171" s="258" t="s">
        <v>267</v>
      </c>
      <c r="D171" s="258" t="s">
        <v>193</v>
      </c>
      <c r="E171" s="258" t="s">
        <v>290</v>
      </c>
      <c r="F171" s="259">
        <v>14.2424242424242</v>
      </c>
    </row>
    <row r="172" spans="2:6">
      <c r="B172" s="257">
        <v>60</v>
      </c>
      <c r="C172" s="258" t="s">
        <v>267</v>
      </c>
      <c r="D172" s="258" t="s">
        <v>195</v>
      </c>
      <c r="E172" s="258" t="s">
        <v>291</v>
      </c>
      <c r="F172" s="259">
        <v>13.834586466165399</v>
      </c>
    </row>
    <row r="173" spans="2:6">
      <c r="B173" s="257">
        <v>60</v>
      </c>
      <c r="C173" s="258" t="s">
        <v>267</v>
      </c>
      <c r="D173" s="258" t="s">
        <v>197</v>
      </c>
      <c r="E173" s="258" t="s">
        <v>292</v>
      </c>
      <c r="F173" s="259">
        <v>13.4814814814815</v>
      </c>
    </row>
    <row r="174" spans="2:6">
      <c r="B174" s="257">
        <v>60</v>
      </c>
      <c r="C174" s="258" t="s">
        <v>267</v>
      </c>
      <c r="D174" s="258" t="s">
        <v>199</v>
      </c>
      <c r="E174" s="258" t="s">
        <v>293</v>
      </c>
      <c r="F174" s="259">
        <v>12.8698224852071</v>
      </c>
    </row>
    <row r="175" spans="2:6">
      <c r="B175" s="257">
        <v>60</v>
      </c>
      <c r="C175" s="258" t="s">
        <v>267</v>
      </c>
      <c r="D175" s="258" t="s">
        <v>201</v>
      </c>
      <c r="E175" s="258" t="s">
        <v>294</v>
      </c>
      <c r="F175" s="259">
        <v>12.7596439169139</v>
      </c>
    </row>
    <row r="176" spans="2:6">
      <c r="B176" s="257">
        <v>60</v>
      </c>
      <c r="C176" s="258" t="s">
        <v>267</v>
      </c>
      <c r="D176" s="258" t="s">
        <v>203</v>
      </c>
      <c r="E176" s="258" t="s">
        <v>295</v>
      </c>
      <c r="F176" s="259">
        <v>12.5739644970414</v>
      </c>
    </row>
    <row r="177" spans="2:6">
      <c r="B177" s="257">
        <v>60</v>
      </c>
      <c r="C177" s="258" t="s">
        <v>267</v>
      </c>
      <c r="D177" s="258" t="s">
        <v>205</v>
      </c>
      <c r="E177" s="258" t="s">
        <v>296</v>
      </c>
      <c r="F177" s="259">
        <v>13.768115942029</v>
      </c>
    </row>
    <row r="178" spans="2:6">
      <c r="B178" s="257">
        <v>60</v>
      </c>
      <c r="C178" s="258" t="s">
        <v>267</v>
      </c>
      <c r="D178" s="258" t="s">
        <v>207</v>
      </c>
      <c r="E178" s="258" t="s">
        <v>297</v>
      </c>
      <c r="F178" s="259">
        <v>13.4863701578192</v>
      </c>
    </row>
    <row r="179" spans="2:6">
      <c r="B179" s="257">
        <v>60</v>
      </c>
      <c r="C179" s="258" t="s">
        <v>267</v>
      </c>
      <c r="D179" s="258" t="s">
        <v>209</v>
      </c>
      <c r="E179" s="258" t="s">
        <v>298</v>
      </c>
      <c r="F179" s="259">
        <v>13.559322033898299</v>
      </c>
    </row>
    <row r="180" spans="2:6">
      <c r="B180" s="257">
        <v>60</v>
      </c>
      <c r="C180" s="258" t="s">
        <v>267</v>
      </c>
      <c r="D180" s="258" t="s">
        <v>211</v>
      </c>
      <c r="E180" s="258" t="s">
        <v>299</v>
      </c>
      <c r="F180" s="259">
        <v>13.360881542699699</v>
      </c>
    </row>
    <row r="181" spans="2:6">
      <c r="B181" s="257">
        <v>60</v>
      </c>
      <c r="C181" s="258" t="s">
        <v>267</v>
      </c>
      <c r="D181" s="258" t="s">
        <v>213</v>
      </c>
      <c r="E181" s="258" t="s">
        <v>300</v>
      </c>
      <c r="F181" s="259">
        <v>12.768817204301101</v>
      </c>
    </row>
    <row r="182" spans="2:6">
      <c r="B182" s="257">
        <v>60</v>
      </c>
      <c r="C182" s="258" t="s">
        <v>267</v>
      </c>
      <c r="D182" s="258" t="s">
        <v>215</v>
      </c>
      <c r="E182" s="258" t="s">
        <v>301</v>
      </c>
      <c r="F182" s="259">
        <v>12.2368421052632</v>
      </c>
    </row>
    <row r="183" spans="2:6">
      <c r="B183" s="257">
        <v>60</v>
      </c>
      <c r="C183" s="258" t="s">
        <v>267</v>
      </c>
      <c r="D183" s="258" t="s">
        <v>217</v>
      </c>
      <c r="E183" s="258" t="s">
        <v>302</v>
      </c>
      <c r="F183" s="259">
        <v>12.1134020618557</v>
      </c>
    </row>
    <row r="184" spans="2:6">
      <c r="B184" s="257">
        <v>60</v>
      </c>
      <c r="C184" s="258" t="s">
        <v>267</v>
      </c>
      <c r="D184" s="258" t="s">
        <v>219</v>
      </c>
      <c r="E184" s="258" t="s">
        <v>303</v>
      </c>
      <c r="F184" s="259">
        <v>11.2232030264817</v>
      </c>
    </row>
    <row r="185" spans="2:6">
      <c r="B185" s="257">
        <v>60</v>
      </c>
      <c r="C185" s="258" t="s">
        <v>267</v>
      </c>
      <c r="D185" s="258" t="s">
        <v>221</v>
      </c>
      <c r="E185" s="258" t="s">
        <v>304</v>
      </c>
      <c r="F185" s="259">
        <v>11.001236093943101</v>
      </c>
    </row>
    <row r="186" spans="2:6">
      <c r="B186" s="257">
        <v>60</v>
      </c>
      <c r="C186" s="258" t="s">
        <v>267</v>
      </c>
      <c r="D186" s="258" t="s">
        <v>223</v>
      </c>
      <c r="E186" s="258" t="s">
        <v>305</v>
      </c>
      <c r="F186" s="259">
        <v>10.975609756097599</v>
      </c>
    </row>
    <row r="187" spans="2:6">
      <c r="B187" s="257">
        <v>60</v>
      </c>
      <c r="C187" s="258" t="s">
        <v>267</v>
      </c>
      <c r="D187" s="258" t="s">
        <v>225</v>
      </c>
      <c r="E187" s="258" t="s">
        <v>306</v>
      </c>
      <c r="F187" s="259">
        <v>9.6428571428571406</v>
      </c>
    </row>
    <row r="188" spans="2:6">
      <c r="B188" s="257">
        <v>60</v>
      </c>
      <c r="C188" s="258" t="s">
        <v>267</v>
      </c>
      <c r="D188" s="258" t="s">
        <v>227</v>
      </c>
      <c r="E188" s="258" t="s">
        <v>307</v>
      </c>
      <c r="F188" s="259">
        <v>9.0803259604190902</v>
      </c>
    </row>
    <row r="189" spans="2:6">
      <c r="B189" s="257">
        <v>60</v>
      </c>
      <c r="C189" s="258" t="s">
        <v>267</v>
      </c>
      <c r="D189" s="258" t="s">
        <v>229</v>
      </c>
      <c r="E189" s="258" t="s">
        <v>308</v>
      </c>
      <c r="F189" s="259">
        <v>8.6956521739130395</v>
      </c>
    </row>
    <row r="190" spans="2:6">
      <c r="B190" s="257">
        <v>60</v>
      </c>
      <c r="C190" s="258" t="s">
        <v>267</v>
      </c>
      <c r="D190" s="258" t="s">
        <v>231</v>
      </c>
      <c r="E190" s="258" t="s">
        <v>309</v>
      </c>
      <c r="F190" s="259">
        <v>8.4364454443194603</v>
      </c>
    </row>
    <row r="191" spans="2:6">
      <c r="B191" s="257">
        <v>60</v>
      </c>
      <c r="C191" s="258" t="s">
        <v>267</v>
      </c>
      <c r="D191" s="258" t="s">
        <v>233</v>
      </c>
      <c r="E191" s="258" t="s">
        <v>310</v>
      </c>
      <c r="F191" s="259">
        <v>8.1858407079645996</v>
      </c>
    </row>
    <row r="192" spans="2:6">
      <c r="B192" s="257">
        <v>60</v>
      </c>
      <c r="C192" s="258" t="s">
        <v>267</v>
      </c>
      <c r="D192" s="258" t="s">
        <v>235</v>
      </c>
      <c r="E192" s="258" t="s">
        <v>311</v>
      </c>
      <c r="F192" s="259">
        <v>8.1610446137105601</v>
      </c>
    </row>
    <row r="193" spans="2:6">
      <c r="B193" s="257">
        <v>60</v>
      </c>
      <c r="C193" s="258" t="s">
        <v>267</v>
      </c>
      <c r="D193" s="258" t="s">
        <v>237</v>
      </c>
      <c r="E193" s="258" t="s">
        <v>312</v>
      </c>
      <c r="F193" s="259">
        <v>7.81584582441113</v>
      </c>
    </row>
    <row r="194" spans="2:6">
      <c r="B194" s="257">
        <v>60</v>
      </c>
      <c r="C194" s="258" t="s">
        <v>267</v>
      </c>
      <c r="D194" s="258" t="s">
        <v>239</v>
      </c>
      <c r="E194" s="258" t="s">
        <v>313</v>
      </c>
      <c r="F194" s="259">
        <v>6.8637803590285102</v>
      </c>
    </row>
    <row r="195" spans="2:6">
      <c r="B195" s="257">
        <v>60</v>
      </c>
      <c r="C195" s="258" t="s">
        <v>267</v>
      </c>
      <c r="D195" s="258" t="s">
        <v>241</v>
      </c>
      <c r="E195" s="258" t="s">
        <v>314</v>
      </c>
      <c r="F195" s="259">
        <v>6.1068702290076304</v>
      </c>
    </row>
    <row r="196" spans="2:6" ht="15.75" thickBot="1">
      <c r="B196" s="260">
        <v>60</v>
      </c>
      <c r="C196" s="261" t="s">
        <v>267</v>
      </c>
      <c r="D196" s="261" t="s">
        <v>243</v>
      </c>
      <c r="E196" s="261" t="s">
        <v>315</v>
      </c>
      <c r="F196" s="262">
        <v>5.2631578947368398</v>
      </c>
    </row>
    <row r="198" spans="2:6">
      <c r="B198" s="235" t="s">
        <v>140</v>
      </c>
    </row>
    <row r="199" spans="2:6">
      <c r="B199" s="235" t="s">
        <v>141</v>
      </c>
    </row>
    <row r="200" spans="2:6">
      <c r="B200" s="235" t="s">
        <v>142</v>
      </c>
    </row>
    <row r="201" spans="2:6">
      <c r="B201" s="235" t="s">
        <v>143</v>
      </c>
    </row>
  </sheetData>
  <hyperlinks>
    <hyperlink ref="A2" location="SOMMAIRE!A1" display="Retour au sommaire" xr:uid="{830DB312-E0F0-4B0F-838D-3AF74DFFA756}"/>
  </hyperlinks>
  <pageMargins left="0.70000000000000007" right="0.70000000000000007" top="1.1437007874015752" bottom="1.1437007874015752" header="0.75000000000000011" footer="0.75000000000000011"/>
  <pageSetup paperSize="9" fitToWidth="0"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AA85-E365-46AA-AD99-D93150427DB9}">
  <sheetPr>
    <tabColor rgb="FFACB9CA"/>
  </sheetPr>
  <dimension ref="A1:B22"/>
  <sheetViews>
    <sheetView workbookViewId="0">
      <selection sqref="A1:A2"/>
    </sheetView>
  </sheetViews>
  <sheetFormatPr baseColWidth="10" defaultColWidth="10.625" defaultRowHeight="14.25"/>
  <cols>
    <col min="1" max="16384" width="10.625" style="103"/>
  </cols>
  <sheetData>
    <row r="1" spans="1:1" ht="15.75">
      <c r="A1" s="104" t="s">
        <v>485</v>
      </c>
    </row>
    <row r="2" spans="1:1">
      <c r="A2" s="48" t="s">
        <v>135</v>
      </c>
    </row>
    <row r="3" spans="1:1" s="223" customFormat="1">
      <c r="A3" s="48"/>
    </row>
    <row r="19" spans="1:2">
      <c r="A19" s="158"/>
      <c r="B19" s="111" t="s">
        <v>582</v>
      </c>
    </row>
    <row r="20" spans="1:2">
      <c r="B20" s="111" t="s">
        <v>583</v>
      </c>
    </row>
    <row r="21" spans="1:2">
      <c r="B21" s="111" t="s">
        <v>584</v>
      </c>
    </row>
    <row r="22" spans="1:2">
      <c r="B22" s="111" t="s">
        <v>585</v>
      </c>
    </row>
  </sheetData>
  <hyperlinks>
    <hyperlink ref="A2" location="SOMMAIRE!A1" display="Retour au sommaire" xr:uid="{F19A680F-6BE2-4551-8AB3-EE9726E55772}"/>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F153-2EEA-44A3-8CEB-77040292387B}">
  <sheetPr>
    <tabColor rgb="FFACB9CA"/>
  </sheetPr>
  <dimension ref="A1:E19"/>
  <sheetViews>
    <sheetView tabSelected="1" zoomScale="90" zoomScaleNormal="90" workbookViewId="0">
      <selection activeCell="A2" sqref="A2"/>
    </sheetView>
  </sheetViews>
  <sheetFormatPr baseColWidth="10" defaultColWidth="10.625" defaultRowHeight="14.25"/>
  <cols>
    <col min="1" max="1" width="10.625" style="223"/>
    <col min="2" max="16384" width="10.625" style="188"/>
  </cols>
  <sheetData>
    <row r="1" spans="1:5" ht="15.75">
      <c r="A1" s="104" t="s">
        <v>612</v>
      </c>
    </row>
    <row r="2" spans="1:5">
      <c r="A2" s="48" t="s">
        <v>135</v>
      </c>
    </row>
    <row r="3" spans="1:5" s="223" customFormat="1" ht="15" thickBot="1">
      <c r="A3" s="48"/>
    </row>
    <row r="4" spans="1:5" ht="15" thickBot="1">
      <c r="B4" s="827" t="s">
        <v>462</v>
      </c>
      <c r="C4" s="828" t="s">
        <v>10</v>
      </c>
      <c r="D4" s="829" t="s">
        <v>136</v>
      </c>
      <c r="E4" s="830" t="s">
        <v>137</v>
      </c>
    </row>
    <row r="5" spans="1:5">
      <c r="B5" s="831">
        <v>1</v>
      </c>
      <c r="C5" s="832">
        <v>0.94700000000000006</v>
      </c>
      <c r="D5" s="833">
        <v>0.94099999999999995</v>
      </c>
      <c r="E5" s="834">
        <v>1.133</v>
      </c>
    </row>
    <row r="6" spans="1:5">
      <c r="B6" s="835">
        <v>2</v>
      </c>
      <c r="C6" s="836">
        <v>1.0229999999999999</v>
      </c>
      <c r="D6" s="837">
        <v>1.016</v>
      </c>
      <c r="E6" s="838">
        <v>1.147</v>
      </c>
    </row>
    <row r="7" spans="1:5">
      <c r="B7" s="835">
        <v>3</v>
      </c>
      <c r="C7" s="836">
        <v>1.0859999999999999</v>
      </c>
      <c r="D7" s="837">
        <v>1.0740000000000001</v>
      </c>
      <c r="E7" s="838">
        <v>1.165</v>
      </c>
    </row>
    <row r="8" spans="1:5">
      <c r="B8" s="835">
        <v>4</v>
      </c>
      <c r="C8" s="836">
        <v>1.1240000000000001</v>
      </c>
      <c r="D8" s="837">
        <v>1.1000000000000001</v>
      </c>
      <c r="E8" s="838">
        <v>1.181</v>
      </c>
    </row>
    <row r="9" spans="1:5">
      <c r="B9" s="835">
        <v>5</v>
      </c>
      <c r="C9" s="836">
        <v>1.1299999999999999</v>
      </c>
      <c r="D9" s="837">
        <v>1.0580000000000001</v>
      </c>
      <c r="E9" s="838">
        <v>1.19</v>
      </c>
    </row>
    <row r="10" spans="1:5">
      <c r="B10" s="835">
        <v>6</v>
      </c>
      <c r="C10" s="836">
        <v>1.087</v>
      </c>
      <c r="D10" s="837">
        <v>1.018</v>
      </c>
      <c r="E10" s="838">
        <v>1.1379999999999999</v>
      </c>
    </row>
    <row r="11" spans="1:5">
      <c r="B11" s="835">
        <v>7</v>
      </c>
      <c r="C11" s="836">
        <v>1.05</v>
      </c>
      <c r="D11" s="837">
        <v>0.95900000000000007</v>
      </c>
      <c r="E11" s="838">
        <v>1.08</v>
      </c>
    </row>
    <row r="12" spans="1:5">
      <c r="B12" s="835">
        <v>8</v>
      </c>
      <c r="C12" s="836">
        <v>1.077</v>
      </c>
      <c r="D12" s="837">
        <v>0.98699999999999999</v>
      </c>
      <c r="E12" s="838">
        <v>1.115</v>
      </c>
    </row>
    <row r="13" spans="1:5">
      <c r="B13" s="835">
        <v>9</v>
      </c>
      <c r="C13" s="836">
        <v>1.1220000000000001</v>
      </c>
      <c r="D13" s="837">
        <v>1.0290000000000001</v>
      </c>
      <c r="E13" s="838">
        <v>1.1579999999999999</v>
      </c>
    </row>
    <row r="14" spans="1:5" ht="15" thickBot="1">
      <c r="B14" s="839">
        <v>10</v>
      </c>
      <c r="C14" s="840">
        <v>1.2090000000000001</v>
      </c>
      <c r="D14" s="841">
        <v>1.099</v>
      </c>
      <c r="E14" s="842">
        <v>1.2470000000000001</v>
      </c>
    </row>
    <row r="16" spans="1:5">
      <c r="B16" s="111" t="s">
        <v>586</v>
      </c>
      <c r="C16" s="468"/>
      <c r="D16" s="468"/>
      <c r="E16" s="468"/>
    </row>
    <row r="17" spans="2:2">
      <c r="B17" s="111" t="s">
        <v>587</v>
      </c>
    </row>
    <row r="18" spans="2:2">
      <c r="B18" s="111" t="s">
        <v>588</v>
      </c>
    </row>
    <row r="19" spans="2:2">
      <c r="B19" s="334" t="s">
        <v>589</v>
      </c>
    </row>
  </sheetData>
  <hyperlinks>
    <hyperlink ref="A2" location="SOMMAIRE!A1" display="Retour au sommaire" xr:uid="{0ACD3D28-BFAE-4892-86A0-A5D9CF79DCB2}"/>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4B78-94D5-4D85-8E7B-8531BF73E9D1}">
  <sheetPr>
    <tabColor rgb="FFACB9CA"/>
  </sheetPr>
  <dimension ref="A1:D44"/>
  <sheetViews>
    <sheetView zoomScaleNormal="100" workbookViewId="0">
      <selection sqref="A1:A2"/>
    </sheetView>
  </sheetViews>
  <sheetFormatPr baseColWidth="10" defaultColWidth="10.625" defaultRowHeight="14.25"/>
  <cols>
    <col min="1" max="1" width="10.625" style="52"/>
    <col min="2" max="2" width="26.625" style="52" bestFit="1" customWidth="1"/>
    <col min="3" max="3" width="10.625" style="52"/>
    <col min="4" max="4" width="12.25" style="52" customWidth="1"/>
    <col min="5" max="16384" width="10.625" style="52"/>
  </cols>
  <sheetData>
    <row r="1" spans="1:4" ht="15.75">
      <c r="A1" s="104" t="s">
        <v>590</v>
      </c>
    </row>
    <row r="2" spans="1:4">
      <c r="A2" s="843" t="s">
        <v>135</v>
      </c>
    </row>
    <row r="3" spans="1:4" ht="15" thickBot="1"/>
    <row r="4" spans="1:4" ht="39" thickBot="1">
      <c r="B4" s="677" t="s">
        <v>410</v>
      </c>
      <c r="C4" s="542" t="s">
        <v>411</v>
      </c>
      <c r="D4" s="544" t="s">
        <v>407</v>
      </c>
    </row>
    <row r="5" spans="1:4">
      <c r="B5" s="844" t="s">
        <v>409</v>
      </c>
      <c r="C5" s="846">
        <f>'[84]Actifs de 18 ans ou plus'!C21</f>
        <v>40260</v>
      </c>
      <c r="D5" s="847">
        <f>'[84]Actifs de 18 ans ou plus'!D21/100</f>
        <v>5.0999999999999997E-2</v>
      </c>
    </row>
    <row r="6" spans="1:4">
      <c r="B6" s="676" t="s">
        <v>412</v>
      </c>
      <c r="C6" s="848">
        <f>'[84]Actifs de 18 ans ou plus'!C22</f>
        <v>35000</v>
      </c>
      <c r="D6" s="849">
        <f>'[84]Actifs de 18 ans ou plus'!D22/100</f>
        <v>5.5E-2</v>
      </c>
    </row>
    <row r="7" spans="1:4">
      <c r="B7" s="676" t="s">
        <v>413</v>
      </c>
      <c r="C7" s="848">
        <f>'[84]Actifs de 18 ans ou plus'!C23</f>
        <v>31920</v>
      </c>
      <c r="D7" s="849">
        <f>'[84]Actifs de 18 ans ou plus'!D23/100</f>
        <v>7.2000000000000008E-2</v>
      </c>
    </row>
    <row r="8" spans="1:4">
      <c r="B8" s="676" t="s">
        <v>414</v>
      </c>
      <c r="C8" s="848">
        <f>'[84]Actifs de 18 ans ou plus'!C24</f>
        <v>27970</v>
      </c>
      <c r="D8" s="849">
        <f>'[84]Actifs de 18 ans ou plus'!D24/100</f>
        <v>0.13900000000000001</v>
      </c>
    </row>
    <row r="9" spans="1:4">
      <c r="B9" s="676" t="s">
        <v>415</v>
      </c>
      <c r="C9" s="848">
        <f>'[84]Actifs de 18 ans ou plus'!C25</f>
        <v>21920</v>
      </c>
      <c r="D9" s="849">
        <f>'[84]Actifs de 18 ans ou plus'!D25/100</f>
        <v>0.30199999999999999</v>
      </c>
    </row>
    <row r="10" spans="1:4">
      <c r="B10" s="676" t="s">
        <v>408</v>
      </c>
      <c r="C10" s="848">
        <f>'[84]Actifs de 18 ans ou plus'!C11</f>
        <v>28950</v>
      </c>
      <c r="D10" s="849">
        <f>'[84]Actifs de 18 ans ou plus'!D11/100</f>
        <v>0.14000000000000001</v>
      </c>
    </row>
    <row r="11" spans="1:4">
      <c r="B11" s="676" t="s">
        <v>416</v>
      </c>
      <c r="C11" s="848">
        <f>'[84]Actifs de 18 ans ou plus'!C16</f>
        <v>25050</v>
      </c>
      <c r="D11" s="849">
        <f>'[84]Actifs de 18 ans ou plus'!D16/100</f>
        <v>0.17</v>
      </c>
    </row>
    <row r="12" spans="1:4">
      <c r="B12" s="676" t="s">
        <v>417</v>
      </c>
      <c r="C12" s="848">
        <f>'[84]Actifs de 18 ans ou plus'!C17</f>
        <v>22920</v>
      </c>
      <c r="D12" s="849">
        <f>'[84]Actifs de 18 ans ou plus'!D17/100</f>
        <v>0.23</v>
      </c>
    </row>
    <row r="13" spans="1:4">
      <c r="B13" s="676" t="s">
        <v>418</v>
      </c>
      <c r="C13" s="848">
        <f>'[84]Actifs de 18 ans ou plus'!C18</f>
        <v>20230</v>
      </c>
      <c r="D13" s="849">
        <f>'[84]Actifs de 18 ans ou plus'!D18/100</f>
        <v>0.32299999999999995</v>
      </c>
    </row>
    <row r="14" spans="1:4">
      <c r="B14" s="676" t="s">
        <v>419</v>
      </c>
      <c r="C14" s="848">
        <f>'[84]Actifs de 18 ans ou plus'!C19</f>
        <v>17250</v>
      </c>
      <c r="D14" s="849">
        <f>'[84]Actifs de 18 ans ou plus'!D19/100</f>
        <v>0.38799999999999996</v>
      </c>
    </row>
    <row r="15" spans="1:4" ht="15" thickBot="1">
      <c r="B15" s="845" t="s">
        <v>10</v>
      </c>
      <c r="C15" s="850">
        <f>'[84]Actifs de 18 ans ou plus'!C28</f>
        <v>32320</v>
      </c>
      <c r="D15" s="851">
        <f>'[84]Actifs de 18 ans ou plus'!D28/100</f>
        <v>0.10400000000000001</v>
      </c>
    </row>
    <row r="17" spans="2:2">
      <c r="B17" s="111" t="s">
        <v>591</v>
      </c>
    </row>
    <row r="18" spans="2:2">
      <c r="B18" s="111" t="s">
        <v>592</v>
      </c>
    </row>
    <row r="19" spans="2:2">
      <c r="B19" s="334" t="s">
        <v>593</v>
      </c>
    </row>
    <row r="31" spans="2:2" ht="34.5" customHeight="1"/>
    <row r="32" spans="2:2" ht="33" customHeight="1"/>
    <row r="33" spans="2:2" ht="56.1" customHeight="1"/>
    <row r="34" spans="2:2">
      <c r="B34" s="102"/>
    </row>
    <row r="35" spans="2:2">
      <c r="B35" s="102"/>
    </row>
    <row r="36" spans="2:2">
      <c r="B36" s="102"/>
    </row>
    <row r="37" spans="2:2" ht="54" customHeight="1">
      <c r="B37" s="102"/>
    </row>
    <row r="38" spans="2:2">
      <c r="B38" s="102"/>
    </row>
    <row r="39" spans="2:2">
      <c r="B39" s="102"/>
    </row>
    <row r="40" spans="2:2">
      <c r="B40" s="102"/>
    </row>
    <row r="41" spans="2:2">
      <c r="B41" s="102"/>
    </row>
    <row r="42" spans="2:2">
      <c r="B42" s="102"/>
    </row>
    <row r="43" spans="2:2" ht="14.1" customHeight="1">
      <c r="B43" s="102"/>
    </row>
    <row r="44" spans="2:2">
      <c r="B44" s="102"/>
    </row>
  </sheetData>
  <hyperlinks>
    <hyperlink ref="A2" location="SOMMAIRE!A1" display="Retour au sommaire" xr:uid="{3866161F-A7CA-470C-9470-06E82ECB7A1A}"/>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7447F-53B1-47E5-AF81-679408914FC4}">
  <sheetPr>
    <tabColor rgb="FFACB9CA"/>
  </sheetPr>
  <dimension ref="A1:O12"/>
  <sheetViews>
    <sheetView workbookViewId="0">
      <selection sqref="A1:A2"/>
    </sheetView>
  </sheetViews>
  <sheetFormatPr baseColWidth="10" defaultColWidth="10.625" defaultRowHeight="14.25"/>
  <cols>
    <col min="1" max="1" width="10.625" style="103"/>
    <col min="2" max="2" width="20.875" style="103" customWidth="1"/>
    <col min="3" max="3" width="13.125" style="103" customWidth="1"/>
    <col min="4" max="4" width="13.125" style="103" bestFit="1" customWidth="1"/>
    <col min="5" max="6" width="10.625" style="103"/>
    <col min="7" max="7" width="14.625" style="103" customWidth="1"/>
    <col min="8" max="8" width="15.625" style="103" customWidth="1"/>
    <col min="9" max="10" width="14.625" style="103" customWidth="1"/>
    <col min="11" max="11" width="16" style="103" customWidth="1"/>
    <col min="12" max="12" width="14.875" style="103" customWidth="1"/>
    <col min="13" max="13" width="16.125" style="103" customWidth="1"/>
    <col min="14" max="14" width="12.875" style="103" customWidth="1"/>
    <col min="15" max="16384" width="10.625" style="103"/>
  </cols>
  <sheetData>
    <row r="1" spans="1:15" ht="18.75">
      <c r="A1" s="104" t="s">
        <v>597</v>
      </c>
      <c r="I1" s="171" t="s">
        <v>84</v>
      </c>
      <c r="J1" s="172" t="s">
        <v>453</v>
      </c>
    </row>
    <row r="2" spans="1:15">
      <c r="A2" s="843" t="s">
        <v>135</v>
      </c>
    </row>
    <row r="3" spans="1:15" ht="18">
      <c r="C3" s="852"/>
      <c r="D3" s="852"/>
      <c r="E3" s="852"/>
      <c r="F3" s="852"/>
      <c r="G3" s="852"/>
      <c r="H3" s="852"/>
      <c r="I3" s="852"/>
      <c r="J3" s="852"/>
      <c r="K3" s="852"/>
      <c r="L3" s="852"/>
      <c r="M3" s="853"/>
      <c r="N3" s="853"/>
      <c r="O3" s="853"/>
    </row>
    <row r="4" spans="1:15" ht="30" customHeight="1" thickBot="1">
      <c r="B4" s="223"/>
      <c r="C4" s="981" t="s">
        <v>429</v>
      </c>
      <c r="D4" s="982"/>
    </row>
    <row r="5" spans="1:15" ht="50.1" customHeight="1" thickBot="1">
      <c r="B5" s="170" t="s">
        <v>452</v>
      </c>
      <c r="C5" s="169" t="s">
        <v>451</v>
      </c>
      <c r="D5" s="168" t="s">
        <v>450</v>
      </c>
    </row>
    <row r="6" spans="1:15">
      <c r="B6" s="167" t="s">
        <v>449</v>
      </c>
      <c r="C6" s="166">
        <v>0.46</v>
      </c>
      <c r="D6" s="165">
        <v>462800</v>
      </c>
    </row>
    <row r="7" spans="1:15">
      <c r="B7" s="164" t="s">
        <v>448</v>
      </c>
      <c r="C7" s="163">
        <v>0.54</v>
      </c>
      <c r="D7" s="162">
        <v>229900</v>
      </c>
    </row>
    <row r="8" spans="1:15" ht="15.75" thickBot="1">
      <c r="B8" s="161" t="s">
        <v>430</v>
      </c>
      <c r="C8" s="160">
        <v>1</v>
      </c>
      <c r="D8" s="159">
        <v>337000</v>
      </c>
    </row>
    <row r="10" spans="1:15">
      <c r="B10" s="111" t="s">
        <v>594</v>
      </c>
    </row>
    <row r="11" spans="1:15">
      <c r="B11" s="111" t="s">
        <v>595</v>
      </c>
    </row>
    <row r="12" spans="1:15">
      <c r="B12" s="111" t="s">
        <v>596</v>
      </c>
    </row>
  </sheetData>
  <mergeCells count="1">
    <mergeCell ref="C4:D4"/>
  </mergeCells>
  <hyperlinks>
    <hyperlink ref="J1" r:id="rId1" xr:uid="{70D2467B-B529-479B-A546-1946CC3A6BEF}"/>
    <hyperlink ref="A2" location="SOMMAIRE!A1" display="Retour au sommaire" xr:uid="{E9BAB348-0C1E-463E-B202-767726652779}"/>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6EB02-CE48-45B2-9332-5DD127B146F6}">
  <sheetPr>
    <tabColor rgb="FFACB9CA"/>
  </sheetPr>
  <dimension ref="A1:H14"/>
  <sheetViews>
    <sheetView workbookViewId="0">
      <selection activeCell="A2" sqref="A2"/>
    </sheetView>
  </sheetViews>
  <sheetFormatPr baseColWidth="10" defaultColWidth="10.625" defaultRowHeight="14.25"/>
  <cols>
    <col min="1" max="1" width="10.625" style="103"/>
    <col min="2" max="2" width="15.625" style="103" customWidth="1"/>
    <col min="3" max="4" width="14.625" style="103" customWidth="1"/>
    <col min="5" max="5" width="16" style="103" customWidth="1"/>
    <col min="6" max="6" width="14.875" style="103" customWidth="1"/>
    <col min="7" max="7" width="16.125" style="103" customWidth="1"/>
    <col min="8" max="8" width="12.875" style="103" customWidth="1"/>
    <col min="9" max="16384" width="10.625" style="103"/>
  </cols>
  <sheetData>
    <row r="1" spans="1:8" ht="15.75">
      <c r="A1" s="104" t="s">
        <v>598</v>
      </c>
    </row>
    <row r="2" spans="1:8">
      <c r="A2" s="843" t="s">
        <v>135</v>
      </c>
    </row>
    <row r="4" spans="1:8" ht="33" customHeight="1" thickBot="1">
      <c r="B4" s="223"/>
      <c r="C4" s="981" t="s">
        <v>461</v>
      </c>
      <c r="D4" s="982"/>
      <c r="E4" s="981" t="s">
        <v>460</v>
      </c>
      <c r="F4" s="982"/>
      <c r="G4" s="981" t="s">
        <v>459</v>
      </c>
      <c r="H4" s="982"/>
    </row>
    <row r="5" spans="1:8" ht="43.5" thickBot="1">
      <c r="B5" s="170" t="s">
        <v>333</v>
      </c>
      <c r="C5" s="169" t="s">
        <v>451</v>
      </c>
      <c r="D5" s="168" t="s">
        <v>450</v>
      </c>
      <c r="E5" s="169" t="s">
        <v>451</v>
      </c>
      <c r="F5" s="168" t="s">
        <v>450</v>
      </c>
      <c r="G5" s="169" t="s">
        <v>451</v>
      </c>
      <c r="H5" s="168" t="s">
        <v>450</v>
      </c>
    </row>
    <row r="6" spans="1:8">
      <c r="B6" s="187" t="s">
        <v>458</v>
      </c>
      <c r="C6" s="186">
        <v>0.13900000000000001</v>
      </c>
      <c r="D6" s="185">
        <v>288800</v>
      </c>
      <c r="E6" s="186">
        <f>[85]pat_config_retraite!C2/100</f>
        <v>3.7000000000000005E-2</v>
      </c>
      <c r="F6" s="185">
        <f>[85]pat_config_retraite!D2</f>
        <v>440200</v>
      </c>
      <c r="G6" s="186">
        <f>[85]pat_config_retraite!C3/100</f>
        <v>0.10199999999999999</v>
      </c>
      <c r="H6" s="185">
        <f>[85]pat_config_retraite!D3</f>
        <v>234000</v>
      </c>
    </row>
    <row r="7" spans="1:8">
      <c r="B7" s="183" t="s">
        <v>457</v>
      </c>
      <c r="C7" s="179">
        <v>0.188</v>
      </c>
      <c r="D7" s="184">
        <v>329200</v>
      </c>
      <c r="E7" s="179">
        <f>[85]pat_config_retraite!C4/100</f>
        <v>7.0999999999999994E-2</v>
      </c>
      <c r="F7" s="184">
        <f>[85]pat_config_retraite!D4</f>
        <v>474800</v>
      </c>
      <c r="G7" s="179">
        <f>[85]pat_config_retraite!C5/100</f>
        <v>0.11699999999999999</v>
      </c>
      <c r="H7" s="184">
        <f>[85]pat_config_retraite!D5</f>
        <v>241300</v>
      </c>
    </row>
    <row r="8" spans="1:8" ht="15">
      <c r="B8" s="183" t="s">
        <v>456</v>
      </c>
      <c r="C8" s="181">
        <v>0.36799999999999999</v>
      </c>
      <c r="D8" s="180">
        <v>363500</v>
      </c>
      <c r="E8" s="179">
        <f>[85]pat_config_retraite!C6/100</f>
        <v>0.193</v>
      </c>
      <c r="F8" s="180">
        <f>[85]pat_config_retraite!D6</f>
        <v>469300</v>
      </c>
      <c r="G8" s="181">
        <f>[85]pat_config_retraite!C7/100</f>
        <v>0.17600000000000002</v>
      </c>
      <c r="H8" s="180">
        <f>[85]pat_config_retraite!D7</f>
        <v>247300</v>
      </c>
    </row>
    <row r="9" spans="1:8" ht="15">
      <c r="B9" s="183" t="s">
        <v>455</v>
      </c>
      <c r="C9" s="182">
        <v>0.185</v>
      </c>
      <c r="D9" s="178">
        <v>358900</v>
      </c>
      <c r="E9" s="181">
        <f>[85]pat_config_retraite!C8/100</f>
        <v>9.6999999999999989E-2</v>
      </c>
      <c r="F9" s="178">
        <f>[85]pat_config_retraite!D8</f>
        <v>482400</v>
      </c>
      <c r="G9" s="179">
        <f>[85]pat_config_retraite!C9/100</f>
        <v>8.8000000000000009E-2</v>
      </c>
      <c r="H9" s="178">
        <f>[85]pat_config_retraite!D9</f>
        <v>222200</v>
      </c>
    </row>
    <row r="10" spans="1:8" ht="15" thickBot="1">
      <c r="B10" s="177" t="s">
        <v>454</v>
      </c>
      <c r="C10" s="176">
        <v>0.11900000000000001</v>
      </c>
      <c r="D10" s="175">
        <v>289300</v>
      </c>
      <c r="E10" s="176">
        <f>[85]pat_config_retraite!C10/100</f>
        <v>6.2E-2</v>
      </c>
      <c r="F10" s="175">
        <f>[85]pat_config_retraite!D10</f>
        <v>411500</v>
      </c>
      <c r="G10" s="176">
        <f>[85]pat_config_retraite!C11/100</f>
        <v>5.7000000000000002E-2</v>
      </c>
      <c r="H10" s="175">
        <f>[85]pat_config_retraite!D11</f>
        <v>157800</v>
      </c>
    </row>
    <row r="11" spans="1:8">
      <c r="B11" s="14"/>
      <c r="E11" s="174"/>
      <c r="F11" s="173"/>
    </row>
    <row r="12" spans="1:8">
      <c r="B12" s="111" t="s">
        <v>595</v>
      </c>
      <c r="E12" s="174"/>
      <c r="F12" s="173"/>
    </row>
    <row r="13" spans="1:8">
      <c r="B13" s="111" t="s">
        <v>599</v>
      </c>
      <c r="E13" s="174"/>
      <c r="F13" s="173"/>
    </row>
    <row r="14" spans="1:8">
      <c r="B14" s="111" t="s">
        <v>596</v>
      </c>
    </row>
  </sheetData>
  <mergeCells count="3">
    <mergeCell ref="C4:D4"/>
    <mergeCell ref="E4:F4"/>
    <mergeCell ref="G4:H4"/>
  </mergeCells>
  <hyperlinks>
    <hyperlink ref="A2" location="SOMMAIRE!A1" display="Retour au sommaire" xr:uid="{929CFA02-3BA5-4505-B426-ED31244A5A0B}"/>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C1A88-9ED3-44EB-88A2-C864365B9BD0}">
  <sheetPr>
    <tabColor rgb="FF0079A4"/>
    <pageSetUpPr fitToPage="1"/>
  </sheetPr>
  <dimension ref="A1:H184"/>
  <sheetViews>
    <sheetView workbookViewId="0">
      <selection activeCell="A4" sqref="A4:XFD4"/>
    </sheetView>
  </sheetViews>
  <sheetFormatPr baseColWidth="10" defaultColWidth="8" defaultRowHeight="12.75"/>
  <cols>
    <col min="1" max="1" width="8" style="191"/>
    <col min="2" max="2" width="18.625" style="191" customWidth="1"/>
    <col min="3" max="5" width="10" style="191" customWidth="1"/>
    <col min="6" max="6" width="23.125" style="191" customWidth="1"/>
    <col min="7" max="8" width="10" style="191" customWidth="1"/>
    <col min="9" max="25" width="7.5" style="191" customWidth="1"/>
    <col min="26" max="16384" width="8" style="191"/>
  </cols>
  <sheetData>
    <row r="1" spans="1:8" s="190" customFormat="1" ht="18">
      <c r="A1" s="104" t="s">
        <v>486</v>
      </c>
      <c r="B1" s="189"/>
    </row>
    <row r="2" spans="1:8" s="190" customFormat="1" ht="14.25">
      <c r="A2" s="843" t="s">
        <v>135</v>
      </c>
    </row>
    <row r="4" spans="1:8" ht="13.5" thickBot="1">
      <c r="B4" s="875" t="str">
        <f>[86]RE_07_CD!C6</f>
        <v>RE07_CD. Pensez-vous que le fait d’avoir élevé des enfants doit conduire à des avantages au moment de la retraite ?</v>
      </c>
    </row>
    <row r="5" spans="1:8" ht="64.5" thickBot="1">
      <c r="B5" s="854"/>
      <c r="C5" s="869" t="str">
        <f>[86]RE_07_CD!C9</f>
        <v>S/T Oui</v>
      </c>
      <c r="D5" s="859" t="str">
        <f>[86]RE_07_CD!D9</f>
        <v xml:space="preserve">      Oui, pour les deux parents</v>
      </c>
      <c r="E5" s="859" t="str">
        <f>[86]RE_07_CD!E9</f>
        <v xml:space="preserve">      Oui, mais seulement pour les mères</v>
      </c>
      <c r="F5" s="859" t="str">
        <f>[86]RE_07_CD!F9</f>
        <v xml:space="preserve">      Oui, mais seulement pour les mères et pères qui ont interrompu ou réduit leur activité professionnelle pour élever leur(s) enfant(s)</v>
      </c>
      <c r="G5" s="859" t="str">
        <f>[86]RE_07_CD!G9</f>
        <v xml:space="preserve">      Non</v>
      </c>
      <c r="H5" s="860" t="str">
        <f>[86]RE_07_CD!H9</f>
        <v>(NSP)</v>
      </c>
    </row>
    <row r="6" spans="1:8">
      <c r="B6" s="855" t="str">
        <f>[86]RE_07_CD!B10</f>
        <v>Total Echantillon</v>
      </c>
      <c r="C6" s="870">
        <f>[86]RE_07_CD!C10</f>
        <v>90.934571115160495</v>
      </c>
      <c r="D6" s="861">
        <f>[86]RE_07_CD!D10</f>
        <v>39.975007562842578</v>
      </c>
      <c r="E6" s="861">
        <f>[86]RE_07_CD!E10</f>
        <v>26.151333703587277</v>
      </c>
      <c r="F6" s="861">
        <f>[86]RE_07_CD!F10</f>
        <v>24.80822984873053</v>
      </c>
      <c r="G6" s="861">
        <f>[86]RE_07_CD!G10</f>
        <v>8.2491112824708566</v>
      </c>
      <c r="H6" s="862">
        <f>[86]RE_07_CD!H10</f>
        <v>0.8163176023690738</v>
      </c>
    </row>
    <row r="7" spans="1:8">
      <c r="B7" s="856" t="str">
        <f>[86]RE_07_CD!B11</f>
        <v>Sexe</v>
      </c>
      <c r="C7" s="871"/>
      <c r="D7" s="863"/>
      <c r="E7" s="874">
        <f>[86]RE_07_CD!E11</f>
        <v>0.28758406602554876</v>
      </c>
      <c r="F7" s="874">
        <f>[86]RE_07_CD!F11</f>
        <v>0.27281406339194286</v>
      </c>
      <c r="G7" s="863"/>
      <c r="H7" s="864"/>
    </row>
    <row r="8" spans="1:8">
      <c r="B8" s="857" t="str">
        <f>[86]RE_07_CD!B12</f>
        <v>Hommes</v>
      </c>
      <c r="C8" s="872">
        <f>[86]RE_07_CD!C12</f>
        <v>89.485979552790738</v>
      </c>
      <c r="D8" s="865">
        <f>[86]RE_07_CD!D12</f>
        <v>42.749036967845406</v>
      </c>
      <c r="E8" s="865">
        <f>[86]RE_07_CD!E12</f>
        <v>21.942889823452589</v>
      </c>
      <c r="F8" s="865">
        <f>[86]RE_07_CD!F12</f>
        <v>24.794052761492662</v>
      </c>
      <c r="G8" s="865">
        <f>[86]RE_07_CD!G12</f>
        <v>9.7006500122387909</v>
      </c>
      <c r="H8" s="866">
        <f>[86]RE_07_CD!H12</f>
        <v>0.81337043496999029</v>
      </c>
    </row>
    <row r="9" spans="1:8" ht="13.5" thickBot="1">
      <c r="B9" s="858" t="str">
        <f>[86]RE_07_CD!B13</f>
        <v>Femmes</v>
      </c>
      <c r="C9" s="873">
        <f>[86]RE_07_CD!C13</f>
        <v>92.254376272220526</v>
      </c>
      <c r="D9" s="867">
        <f>[86]RE_07_CD!D13</f>
        <v>37.447602040356145</v>
      </c>
      <c r="E9" s="867">
        <f>[86]RE_07_CD!E13</f>
        <v>29.985627703695084</v>
      </c>
      <c r="F9" s="867">
        <f>[86]RE_07_CD!F13</f>
        <v>24.821146528169059</v>
      </c>
      <c r="G9" s="867">
        <f>[86]RE_07_CD!G13</f>
        <v>6.9266209746529546</v>
      </c>
      <c r="H9" s="868">
        <f>[86]RE_07_CD!H13</f>
        <v>0.81900275312727766</v>
      </c>
    </row>
    <row r="10" spans="1:8" s="203" customFormat="1" ht="15">
      <c r="B10" s="204"/>
      <c r="C10" s="205"/>
      <c r="D10" s="205"/>
      <c r="E10" s="205"/>
      <c r="F10" s="205"/>
      <c r="G10" s="205"/>
      <c r="H10" s="205"/>
    </row>
    <row r="11" spans="1:8" s="203" customFormat="1" ht="14.25">
      <c r="B11" s="111" t="s">
        <v>600</v>
      </c>
      <c r="C11" s="207"/>
      <c r="D11" s="207"/>
      <c r="E11" s="207"/>
      <c r="F11" s="207"/>
      <c r="G11" s="207"/>
      <c r="H11" s="207"/>
    </row>
    <row r="12" spans="1:8" s="203" customFormat="1" ht="14.25">
      <c r="B12" s="111" t="s">
        <v>601</v>
      </c>
      <c r="C12" s="209"/>
      <c r="D12" s="209"/>
      <c r="E12" s="209"/>
      <c r="F12" s="209"/>
      <c r="G12" s="209"/>
      <c r="H12" s="209"/>
    </row>
    <row r="13" spans="1:8" s="203" customFormat="1" ht="14.25">
      <c r="B13" s="111" t="s">
        <v>602</v>
      </c>
      <c r="C13" s="209"/>
      <c r="D13" s="209"/>
      <c r="E13" s="209"/>
      <c r="F13" s="209"/>
      <c r="G13" s="209"/>
      <c r="H13" s="209"/>
    </row>
    <row r="14" spans="1:8" s="203" customFormat="1" ht="14.25">
      <c r="B14" s="206"/>
      <c r="C14" s="207"/>
      <c r="D14" s="207"/>
      <c r="E14" s="207"/>
      <c r="F14" s="207"/>
      <c r="G14" s="207"/>
      <c r="H14" s="207"/>
    </row>
    <row r="15" spans="1:8" s="203" customFormat="1" ht="14.25">
      <c r="B15" s="208"/>
      <c r="C15" s="209"/>
      <c r="D15" s="209"/>
      <c r="E15" s="209"/>
      <c r="F15" s="209"/>
      <c r="G15" s="209"/>
      <c r="H15" s="209"/>
    </row>
    <row r="16" spans="1:8" s="203" customFormat="1" ht="14.25">
      <c r="B16" s="206"/>
      <c r="C16" s="207"/>
      <c r="D16" s="207"/>
      <c r="E16" s="207"/>
      <c r="F16" s="207"/>
      <c r="G16" s="207"/>
      <c r="H16" s="207"/>
    </row>
    <row r="17" spans="2:8" s="203" customFormat="1" ht="14.25">
      <c r="B17" s="208"/>
      <c r="C17" s="209"/>
      <c r="D17" s="209"/>
      <c r="E17" s="209"/>
      <c r="F17" s="209"/>
      <c r="G17" s="209"/>
      <c r="H17" s="209"/>
    </row>
    <row r="18" spans="2:8" s="203" customFormat="1" ht="14.25">
      <c r="B18" s="208"/>
      <c r="C18" s="209"/>
      <c r="D18" s="209"/>
      <c r="E18" s="209"/>
      <c r="F18" s="209"/>
      <c r="G18" s="209"/>
      <c r="H18" s="209"/>
    </row>
    <row r="19" spans="2:8" s="203" customFormat="1" ht="15">
      <c r="B19" s="204"/>
      <c r="C19" s="205"/>
      <c r="D19" s="205"/>
      <c r="E19" s="205"/>
      <c r="F19" s="205"/>
      <c r="G19" s="205"/>
      <c r="H19" s="205"/>
    </row>
    <row r="20" spans="2:8" s="203" customFormat="1" ht="14.25">
      <c r="B20" s="208"/>
      <c r="C20" s="209"/>
      <c r="D20" s="209"/>
      <c r="E20" s="209"/>
      <c r="F20" s="209"/>
      <c r="G20" s="209"/>
      <c r="H20" s="209"/>
    </row>
    <row r="21" spans="2:8" s="203" customFormat="1" ht="14.25">
      <c r="B21" s="208"/>
      <c r="C21" s="209"/>
      <c r="D21" s="209"/>
      <c r="E21" s="209"/>
      <c r="F21" s="209"/>
      <c r="G21" s="209"/>
      <c r="H21" s="209"/>
    </row>
    <row r="22" spans="2:8" s="203" customFormat="1" ht="15">
      <c r="B22" s="204"/>
      <c r="C22" s="205"/>
      <c r="D22" s="205"/>
      <c r="E22" s="205"/>
      <c r="F22" s="205"/>
      <c r="G22" s="205"/>
      <c r="H22" s="205"/>
    </row>
    <row r="23" spans="2:8" s="203" customFormat="1" ht="15.75">
      <c r="B23" s="206"/>
      <c r="C23" s="104"/>
      <c r="D23" s="207"/>
      <c r="E23" s="207"/>
      <c r="F23" s="207"/>
      <c r="G23" s="207"/>
      <c r="H23" s="207"/>
    </row>
    <row r="24" spans="2:8" s="203" customFormat="1" ht="14.25">
      <c r="B24" s="208"/>
      <c r="C24" s="209"/>
      <c r="D24" s="209"/>
      <c r="E24" s="209"/>
      <c r="F24" s="209"/>
      <c r="G24" s="209"/>
      <c r="H24" s="209"/>
    </row>
    <row r="25" spans="2:8" s="203" customFormat="1" ht="14.25">
      <c r="B25" s="208"/>
      <c r="C25" s="209"/>
      <c r="D25" s="209"/>
      <c r="E25" s="209"/>
      <c r="F25" s="209"/>
      <c r="G25" s="209"/>
      <c r="H25" s="209"/>
    </row>
    <row r="26" spans="2:8" s="203" customFormat="1" ht="14.25">
      <c r="B26" s="208"/>
      <c r="C26" s="209"/>
      <c r="D26" s="209"/>
      <c r="E26" s="209"/>
      <c r="F26" s="209"/>
      <c r="G26" s="209"/>
      <c r="H26" s="209"/>
    </row>
    <row r="27" spans="2:8" s="203" customFormat="1" ht="14.25">
      <c r="B27" s="208"/>
      <c r="C27" s="209"/>
      <c r="D27" s="209"/>
      <c r="E27" s="209"/>
      <c r="F27" s="209"/>
      <c r="G27" s="209"/>
      <c r="H27" s="209"/>
    </row>
    <row r="28" spans="2:8" s="203" customFormat="1" ht="14.25">
      <c r="B28" s="208"/>
      <c r="C28" s="209"/>
      <c r="D28" s="209"/>
      <c r="E28" s="209"/>
      <c r="F28" s="209"/>
      <c r="G28" s="209"/>
      <c r="H28" s="209"/>
    </row>
    <row r="29" spans="2:8" s="203" customFormat="1" ht="14.25">
      <c r="B29" s="208"/>
      <c r="C29" s="209"/>
      <c r="D29" s="209"/>
      <c r="E29" s="209"/>
      <c r="F29" s="209"/>
      <c r="G29" s="209"/>
      <c r="H29" s="209"/>
    </row>
    <row r="30" spans="2:8" s="203" customFormat="1" ht="14.25">
      <c r="B30" s="206"/>
      <c r="C30" s="207"/>
      <c r="D30" s="207"/>
      <c r="E30" s="207"/>
      <c r="F30" s="207"/>
      <c r="G30" s="207"/>
      <c r="H30" s="207"/>
    </row>
    <row r="31" spans="2:8" s="203" customFormat="1" ht="14.25">
      <c r="B31" s="208"/>
      <c r="C31" s="209"/>
      <c r="D31" s="209"/>
      <c r="E31" s="209"/>
      <c r="F31" s="209"/>
      <c r="G31" s="209"/>
      <c r="H31" s="209"/>
    </row>
    <row r="32" spans="2:8" s="203" customFormat="1" ht="14.25">
      <c r="B32" s="208"/>
      <c r="C32" s="209"/>
      <c r="D32" s="209"/>
      <c r="E32" s="209"/>
      <c r="F32" s="209"/>
      <c r="G32" s="209"/>
      <c r="H32" s="209"/>
    </row>
    <row r="33" spans="2:8" s="203" customFormat="1" ht="15">
      <c r="B33" s="204"/>
      <c r="C33" s="205"/>
      <c r="D33" s="205"/>
      <c r="E33" s="205"/>
      <c r="F33" s="205"/>
      <c r="G33" s="205"/>
      <c r="H33" s="205"/>
    </row>
    <row r="34" spans="2:8" s="203" customFormat="1" ht="14.25">
      <c r="B34" s="206"/>
      <c r="C34" s="207"/>
      <c r="D34" s="207"/>
      <c r="E34" s="207"/>
      <c r="F34" s="207"/>
      <c r="G34" s="207"/>
      <c r="H34" s="207"/>
    </row>
    <row r="35" spans="2:8" s="203" customFormat="1" ht="14.25">
      <c r="B35" s="208"/>
      <c r="C35" s="209"/>
      <c r="D35" s="209"/>
      <c r="E35" s="209"/>
      <c r="F35" s="209"/>
      <c r="G35" s="209"/>
      <c r="H35" s="209"/>
    </row>
    <row r="36" spans="2:8" s="203" customFormat="1" ht="14.25">
      <c r="B36" s="208"/>
      <c r="C36" s="209"/>
      <c r="D36" s="209"/>
      <c r="E36" s="209"/>
      <c r="F36" s="209"/>
      <c r="G36" s="209"/>
      <c r="H36" s="209"/>
    </row>
    <row r="37" spans="2:8" s="203" customFormat="1" ht="14.25">
      <c r="B37" s="208"/>
      <c r="C37" s="209"/>
      <c r="D37" s="209"/>
      <c r="E37" s="209"/>
      <c r="F37" s="209"/>
      <c r="G37" s="209"/>
      <c r="H37" s="209"/>
    </row>
    <row r="38" spans="2:8" s="203" customFormat="1" ht="14.25">
      <c r="B38" s="208"/>
      <c r="C38" s="209"/>
      <c r="D38" s="209"/>
      <c r="E38" s="209"/>
      <c r="F38" s="209"/>
      <c r="G38" s="209"/>
      <c r="H38" s="209"/>
    </row>
    <row r="39" spans="2:8" s="203" customFormat="1" ht="14.25">
      <c r="B39" s="208"/>
      <c r="C39" s="209"/>
      <c r="D39" s="209"/>
      <c r="E39" s="209"/>
      <c r="F39" s="209"/>
      <c r="G39" s="209"/>
      <c r="H39" s="209"/>
    </row>
    <row r="40" spans="2:8" s="203" customFormat="1" ht="14.25">
      <c r="B40" s="208"/>
      <c r="C40" s="209"/>
      <c r="D40" s="209"/>
      <c r="E40" s="209"/>
      <c r="F40" s="209"/>
      <c r="G40" s="209"/>
      <c r="H40" s="209"/>
    </row>
    <row r="41" spans="2:8" s="203" customFormat="1" ht="15">
      <c r="B41" s="204"/>
      <c r="C41" s="205"/>
      <c r="D41" s="205"/>
      <c r="E41" s="205"/>
      <c r="F41" s="205"/>
      <c r="G41" s="205"/>
      <c r="H41" s="205"/>
    </row>
    <row r="42" spans="2:8" s="203" customFormat="1" ht="14.25">
      <c r="B42" s="206"/>
      <c r="C42" s="207"/>
      <c r="D42" s="207"/>
      <c r="E42" s="207"/>
      <c r="F42" s="207"/>
      <c r="G42" s="207"/>
      <c r="H42" s="207"/>
    </row>
    <row r="43" spans="2:8" s="203" customFormat="1" ht="14.25">
      <c r="B43" s="208"/>
      <c r="C43" s="209"/>
      <c r="D43" s="209"/>
      <c r="E43" s="209"/>
      <c r="F43" s="209"/>
      <c r="G43" s="209"/>
      <c r="H43" s="209"/>
    </row>
    <row r="44" spans="2:8" s="203" customFormat="1" ht="14.25">
      <c r="B44" s="208"/>
      <c r="C44" s="209"/>
      <c r="D44" s="209"/>
      <c r="E44" s="209"/>
      <c r="F44" s="209"/>
      <c r="G44" s="209"/>
      <c r="H44" s="209"/>
    </row>
    <row r="45" spans="2:8" s="203" customFormat="1" ht="14.25">
      <c r="B45" s="208"/>
      <c r="C45" s="209"/>
      <c r="D45" s="209"/>
      <c r="E45" s="209"/>
      <c r="F45" s="209"/>
      <c r="G45" s="209"/>
      <c r="H45" s="209"/>
    </row>
    <row r="46" spans="2:8" s="203" customFormat="1" ht="14.25">
      <c r="B46" s="208"/>
      <c r="C46" s="209"/>
      <c r="D46" s="209"/>
      <c r="E46" s="209"/>
      <c r="F46" s="209"/>
      <c r="G46" s="209"/>
      <c r="H46" s="209"/>
    </row>
    <row r="47" spans="2:8" s="203" customFormat="1" ht="14.25">
      <c r="B47" s="208"/>
      <c r="C47" s="209"/>
      <c r="D47" s="209"/>
      <c r="E47" s="209"/>
      <c r="F47" s="209"/>
      <c r="G47" s="209"/>
      <c r="H47" s="209"/>
    </row>
    <row r="48" spans="2:8" s="203" customFormat="1" ht="14.25">
      <c r="B48" s="208"/>
      <c r="C48" s="209"/>
      <c r="D48" s="209"/>
      <c r="E48" s="209"/>
      <c r="F48" s="209"/>
      <c r="G48" s="209"/>
      <c r="H48" s="209"/>
    </row>
    <row r="49" spans="2:8" s="203" customFormat="1" ht="14.25">
      <c r="B49" s="206"/>
      <c r="C49" s="207"/>
      <c r="D49" s="207"/>
      <c r="E49" s="207"/>
      <c r="F49" s="207"/>
      <c r="G49" s="207"/>
      <c r="H49" s="207"/>
    </row>
    <row r="50" spans="2:8" s="203" customFormat="1" ht="14.25">
      <c r="B50" s="208"/>
      <c r="C50" s="209"/>
      <c r="D50" s="209"/>
      <c r="E50" s="209"/>
      <c r="F50" s="209"/>
      <c r="G50" s="209"/>
      <c r="H50" s="209"/>
    </row>
    <row r="51" spans="2:8" s="203" customFormat="1" ht="14.25">
      <c r="B51" s="208"/>
      <c r="C51" s="209"/>
      <c r="D51" s="209"/>
      <c r="E51" s="209"/>
      <c r="F51" s="209"/>
      <c r="G51" s="209"/>
      <c r="H51" s="209"/>
    </row>
    <row r="52" spans="2:8" s="203" customFormat="1" ht="15">
      <c r="B52" s="204"/>
      <c r="C52" s="205"/>
      <c r="D52" s="205"/>
      <c r="E52" s="205"/>
      <c r="F52" s="205"/>
      <c r="G52" s="205"/>
      <c r="H52" s="205"/>
    </row>
    <row r="53" spans="2:8" s="203" customFormat="1" ht="14.25">
      <c r="B53" s="208"/>
      <c r="C53" s="209"/>
      <c r="D53" s="209"/>
      <c r="E53" s="209"/>
      <c r="F53" s="209"/>
      <c r="G53" s="209"/>
      <c r="H53" s="209"/>
    </row>
    <row r="54" spans="2:8" s="203" customFormat="1" ht="14.25">
      <c r="B54" s="208"/>
      <c r="C54" s="209"/>
      <c r="D54" s="209"/>
      <c r="E54" s="209"/>
      <c r="F54" s="209"/>
      <c r="G54" s="209"/>
      <c r="H54" s="209"/>
    </row>
    <row r="55" spans="2:8" s="203" customFormat="1" ht="14.25">
      <c r="B55" s="208"/>
      <c r="C55" s="209"/>
      <c r="D55" s="209"/>
      <c r="E55" s="209"/>
      <c r="F55" s="209"/>
      <c r="G55" s="209"/>
      <c r="H55" s="209"/>
    </row>
    <row r="56" spans="2:8" s="203" customFormat="1" ht="14.25">
      <c r="B56" s="208"/>
      <c r="C56" s="209"/>
      <c r="D56" s="209"/>
      <c r="E56" s="209"/>
      <c r="F56" s="209"/>
      <c r="G56" s="209"/>
      <c r="H56" s="209"/>
    </row>
    <row r="57" spans="2:8" s="203" customFormat="1" ht="14.25">
      <c r="B57" s="208"/>
      <c r="C57" s="209"/>
      <c r="D57" s="209"/>
      <c r="E57" s="209"/>
      <c r="F57" s="209"/>
      <c r="G57" s="209"/>
      <c r="H57" s="209"/>
    </row>
    <row r="58" spans="2:8" s="203" customFormat="1" ht="15">
      <c r="B58" s="204"/>
      <c r="C58" s="205"/>
      <c r="D58" s="205"/>
      <c r="E58" s="205"/>
      <c r="F58" s="205"/>
      <c r="G58" s="205"/>
      <c r="H58" s="205"/>
    </row>
    <row r="59" spans="2:8" s="203" customFormat="1" ht="14.25">
      <c r="B59" s="208"/>
      <c r="C59" s="209"/>
      <c r="D59" s="209"/>
      <c r="E59" s="209"/>
      <c r="F59" s="209"/>
      <c r="G59" s="209"/>
      <c r="H59" s="209"/>
    </row>
    <row r="60" spans="2:8" s="203" customFormat="1" ht="14.25">
      <c r="B60" s="208"/>
      <c r="C60" s="209"/>
      <c r="D60" s="209"/>
      <c r="E60" s="209"/>
      <c r="F60" s="209"/>
      <c r="G60" s="209"/>
      <c r="H60" s="209"/>
    </row>
    <row r="61" spans="2:8" s="203" customFormat="1" ht="14.25">
      <c r="B61" s="208"/>
      <c r="C61" s="209"/>
      <c r="D61" s="209"/>
      <c r="E61" s="209"/>
      <c r="F61" s="209"/>
      <c r="G61" s="209"/>
      <c r="H61" s="209"/>
    </row>
    <row r="62" spans="2:8" s="203" customFormat="1" ht="14.25">
      <c r="B62" s="208"/>
      <c r="C62" s="209"/>
      <c r="D62" s="209"/>
      <c r="E62" s="209"/>
      <c r="F62" s="209"/>
      <c r="G62" s="209"/>
      <c r="H62" s="209"/>
    </row>
    <row r="63" spans="2:8" s="203" customFormat="1" ht="15">
      <c r="B63" s="204"/>
      <c r="C63" s="205"/>
      <c r="D63" s="205"/>
      <c r="E63" s="205"/>
      <c r="F63" s="205"/>
      <c r="G63" s="205"/>
      <c r="H63" s="205"/>
    </row>
    <row r="64" spans="2:8" s="203" customFormat="1" ht="14.25">
      <c r="B64" s="208"/>
      <c r="C64" s="209"/>
      <c r="D64" s="209"/>
      <c r="E64" s="209"/>
      <c r="F64" s="209"/>
      <c r="G64" s="209"/>
      <c r="H64" s="209"/>
    </row>
    <row r="65" spans="2:8" s="203" customFormat="1" ht="14.25">
      <c r="B65" s="208"/>
      <c r="C65" s="209"/>
      <c r="D65" s="209"/>
      <c r="E65" s="209"/>
      <c r="F65" s="209"/>
      <c r="G65" s="209"/>
      <c r="H65" s="209"/>
    </row>
    <row r="66" spans="2:8" s="203" customFormat="1" ht="14.25">
      <c r="B66" s="208"/>
      <c r="C66" s="209"/>
      <c r="D66" s="209"/>
      <c r="E66" s="209"/>
      <c r="F66" s="209"/>
      <c r="G66" s="209"/>
      <c r="H66" s="209"/>
    </row>
    <row r="67" spans="2:8" s="203" customFormat="1" ht="14.25">
      <c r="B67" s="208"/>
      <c r="C67" s="209"/>
      <c r="D67" s="209"/>
      <c r="E67" s="209"/>
      <c r="F67" s="209"/>
      <c r="G67" s="209"/>
      <c r="H67" s="209"/>
    </row>
    <row r="68" spans="2:8" s="203" customFormat="1" ht="14.25">
      <c r="B68" s="208"/>
      <c r="C68" s="209"/>
      <c r="D68" s="209"/>
      <c r="E68" s="209"/>
      <c r="F68" s="209"/>
      <c r="G68" s="209"/>
      <c r="H68" s="209"/>
    </row>
    <row r="69" spans="2:8" s="203" customFormat="1" ht="15">
      <c r="B69" s="204"/>
      <c r="C69" s="205"/>
      <c r="D69" s="205"/>
      <c r="E69" s="205"/>
      <c r="F69" s="205"/>
      <c r="G69" s="205"/>
      <c r="H69" s="205"/>
    </row>
    <row r="70" spans="2:8" s="203" customFormat="1" ht="14.25">
      <c r="B70" s="208"/>
      <c r="C70" s="209"/>
      <c r="D70" s="209"/>
      <c r="E70" s="209"/>
      <c r="F70" s="209"/>
      <c r="G70" s="209"/>
      <c r="H70" s="209"/>
    </row>
    <row r="71" spans="2:8" s="203" customFormat="1" ht="14.25">
      <c r="B71" s="208"/>
      <c r="C71" s="209"/>
      <c r="D71" s="209"/>
      <c r="E71" s="209"/>
      <c r="F71" s="209"/>
      <c r="G71" s="209"/>
      <c r="H71" s="209"/>
    </row>
    <row r="72" spans="2:8" s="203" customFormat="1" ht="14.25">
      <c r="B72" s="208"/>
      <c r="C72" s="209"/>
      <c r="D72" s="209"/>
      <c r="E72" s="209"/>
      <c r="F72" s="209"/>
      <c r="G72" s="209"/>
      <c r="H72" s="209"/>
    </row>
    <row r="73" spans="2:8" s="203" customFormat="1" ht="14.25">
      <c r="B73" s="208"/>
      <c r="C73" s="209"/>
      <c r="D73" s="209"/>
      <c r="E73" s="209"/>
      <c r="F73" s="209"/>
      <c r="G73" s="209"/>
      <c r="H73" s="209"/>
    </row>
    <row r="74" spans="2:8" s="203" customFormat="1" ht="15">
      <c r="B74" s="204"/>
      <c r="C74" s="205"/>
      <c r="D74" s="205"/>
      <c r="E74" s="210"/>
      <c r="F74" s="205"/>
      <c r="G74" s="205"/>
      <c r="H74" s="205"/>
    </row>
    <row r="75" spans="2:8" s="203" customFormat="1" ht="14.25">
      <c r="B75" s="208"/>
      <c r="C75" s="209"/>
      <c r="D75" s="209"/>
      <c r="E75" s="209"/>
      <c r="F75" s="209"/>
      <c r="G75" s="209"/>
      <c r="H75" s="209"/>
    </row>
    <row r="76" spans="2:8" s="203" customFormat="1" ht="14.25">
      <c r="B76" s="208"/>
      <c r="C76" s="209"/>
      <c r="D76" s="209"/>
      <c r="E76" s="209"/>
      <c r="F76" s="209"/>
      <c r="G76" s="209"/>
      <c r="H76" s="209"/>
    </row>
    <row r="77" spans="2:8" s="203" customFormat="1" ht="14.25">
      <c r="B77" s="208"/>
      <c r="C77" s="209"/>
      <c r="D77" s="209"/>
      <c r="E77" s="209"/>
      <c r="F77" s="209"/>
      <c r="G77" s="209"/>
      <c r="H77" s="209"/>
    </row>
    <row r="78" spans="2:8" s="203" customFormat="1" ht="14.25">
      <c r="B78" s="208"/>
      <c r="C78" s="209"/>
      <c r="D78" s="209"/>
      <c r="E78" s="209"/>
      <c r="F78" s="209"/>
      <c r="G78" s="209"/>
      <c r="H78" s="209"/>
    </row>
    <row r="79" spans="2:8" s="203" customFormat="1" ht="15">
      <c r="B79" s="204"/>
      <c r="C79" s="205"/>
      <c r="D79" s="205"/>
      <c r="E79" s="205"/>
      <c r="F79" s="205"/>
      <c r="G79" s="205"/>
      <c r="H79" s="205"/>
    </row>
    <row r="80" spans="2:8" s="203" customFormat="1" ht="14.25">
      <c r="B80" s="208"/>
      <c r="C80" s="209"/>
      <c r="D80" s="209"/>
      <c r="E80" s="209"/>
      <c r="F80" s="209"/>
      <c r="G80" s="209"/>
      <c r="H80" s="209"/>
    </row>
    <row r="81" spans="2:8" s="203" customFormat="1" ht="14.25">
      <c r="B81" s="208"/>
      <c r="C81" s="209"/>
      <c r="D81" s="209"/>
      <c r="E81" s="209"/>
      <c r="F81" s="209"/>
      <c r="G81" s="209"/>
      <c r="H81" s="209"/>
    </row>
    <row r="82" spans="2:8" s="203" customFormat="1" ht="14.25">
      <c r="B82" s="208"/>
      <c r="C82" s="209"/>
      <c r="D82" s="209"/>
      <c r="E82" s="209"/>
      <c r="F82" s="209"/>
      <c r="G82" s="209"/>
      <c r="H82" s="209"/>
    </row>
    <row r="83" spans="2:8" s="203" customFormat="1" ht="14.25">
      <c r="B83" s="208"/>
      <c r="C83" s="209"/>
      <c r="D83" s="209"/>
      <c r="E83" s="209"/>
      <c r="F83" s="209"/>
      <c r="G83" s="209"/>
      <c r="H83" s="209"/>
    </row>
    <row r="84" spans="2:8" s="203" customFormat="1" ht="15">
      <c r="B84" s="204"/>
      <c r="C84" s="205"/>
      <c r="D84" s="205"/>
      <c r="E84" s="205"/>
      <c r="F84" s="205"/>
      <c r="G84" s="205"/>
      <c r="H84" s="205"/>
    </row>
    <row r="85" spans="2:8" s="203" customFormat="1" ht="14.25">
      <c r="B85" s="208"/>
      <c r="C85" s="209"/>
      <c r="D85" s="209"/>
      <c r="E85" s="209"/>
      <c r="F85" s="209"/>
      <c r="G85" s="209"/>
      <c r="H85" s="209"/>
    </row>
    <row r="86" spans="2:8" s="203" customFormat="1" ht="14.25">
      <c r="B86" s="208"/>
      <c r="C86" s="209"/>
      <c r="D86" s="209"/>
      <c r="E86" s="209"/>
      <c r="F86" s="209"/>
      <c r="G86" s="209"/>
      <c r="H86" s="209"/>
    </row>
    <row r="87" spans="2:8" s="203" customFormat="1" ht="14.25">
      <c r="B87" s="208"/>
      <c r="C87" s="209"/>
      <c r="D87" s="209"/>
      <c r="E87" s="209"/>
      <c r="F87" s="209"/>
      <c r="G87" s="209"/>
      <c r="H87" s="209"/>
    </row>
    <row r="88" spans="2:8" s="203" customFormat="1" ht="14.25">
      <c r="B88" s="208"/>
      <c r="C88" s="209"/>
      <c r="D88" s="209"/>
      <c r="E88" s="209"/>
      <c r="F88" s="209"/>
      <c r="G88" s="209"/>
      <c r="H88" s="209"/>
    </row>
    <row r="89" spans="2:8" s="203" customFormat="1" ht="15">
      <c r="B89" s="204"/>
      <c r="C89" s="205"/>
      <c r="D89" s="205"/>
      <c r="E89" s="205"/>
      <c r="F89" s="205"/>
      <c r="G89" s="205"/>
      <c r="H89" s="205"/>
    </row>
    <row r="90" spans="2:8" s="203" customFormat="1" ht="14.25">
      <c r="B90" s="208"/>
      <c r="C90" s="209"/>
      <c r="D90" s="209"/>
      <c r="E90" s="209"/>
      <c r="F90" s="209"/>
      <c r="G90" s="209"/>
      <c r="H90" s="209"/>
    </row>
    <row r="91" spans="2:8" s="203" customFormat="1" ht="14.25">
      <c r="B91" s="208"/>
      <c r="C91" s="209"/>
      <c r="D91" s="209"/>
      <c r="E91" s="209"/>
      <c r="F91" s="209"/>
      <c r="G91" s="209"/>
      <c r="H91" s="209"/>
    </row>
    <row r="92" spans="2:8" s="203" customFormat="1" ht="14.25">
      <c r="B92" s="208"/>
      <c r="C92" s="209"/>
      <c r="D92" s="209"/>
      <c r="E92" s="209"/>
      <c r="F92" s="209"/>
      <c r="G92" s="209"/>
      <c r="H92" s="209"/>
    </row>
    <row r="93" spans="2:8" s="203" customFormat="1" ht="14.25">
      <c r="B93" s="208"/>
      <c r="C93" s="209"/>
      <c r="D93" s="209"/>
      <c r="E93" s="209"/>
      <c r="F93" s="209"/>
      <c r="G93" s="209"/>
      <c r="H93" s="209"/>
    </row>
    <row r="94" spans="2:8" s="203" customFormat="1" ht="14.25">
      <c r="B94" s="208"/>
      <c r="C94" s="209"/>
      <c r="D94" s="209"/>
      <c r="E94" s="209"/>
      <c r="F94" s="209"/>
      <c r="G94" s="209"/>
      <c r="H94" s="209"/>
    </row>
    <row r="95" spans="2:8" s="203" customFormat="1" ht="14.25">
      <c r="B95" s="208"/>
      <c r="C95" s="209"/>
      <c r="D95" s="209"/>
      <c r="E95" s="209"/>
      <c r="F95" s="209"/>
      <c r="G95" s="209"/>
      <c r="H95" s="209"/>
    </row>
    <row r="96" spans="2:8" s="203" customFormat="1" ht="14.25">
      <c r="B96" s="208"/>
      <c r="C96" s="209"/>
      <c r="D96" s="209"/>
      <c r="E96" s="209"/>
      <c r="F96" s="209"/>
      <c r="G96" s="209"/>
      <c r="H96" s="209"/>
    </row>
    <row r="97" spans="2:8" s="203" customFormat="1" ht="14.25">
      <c r="B97" s="208"/>
      <c r="C97" s="209"/>
      <c r="D97" s="209"/>
      <c r="E97" s="209"/>
      <c r="F97" s="209"/>
      <c r="G97" s="209"/>
      <c r="H97" s="209"/>
    </row>
    <row r="98" spans="2:8" s="203" customFormat="1" ht="14.25">
      <c r="B98" s="208"/>
      <c r="C98" s="209"/>
      <c r="D98" s="209"/>
      <c r="E98" s="209"/>
      <c r="F98" s="209"/>
      <c r="G98" s="209"/>
      <c r="H98" s="209"/>
    </row>
    <row r="99" spans="2:8" s="203" customFormat="1" ht="14.25">
      <c r="B99" s="208"/>
      <c r="C99" s="209"/>
      <c r="D99" s="209"/>
      <c r="E99" s="209"/>
      <c r="F99" s="209"/>
      <c r="G99" s="209"/>
      <c r="H99" s="209"/>
    </row>
    <row r="100" spans="2:8" s="203" customFormat="1" ht="14.25">
      <c r="B100" s="208"/>
      <c r="C100" s="209"/>
      <c r="D100" s="209"/>
      <c r="E100" s="209"/>
      <c r="F100" s="209"/>
      <c r="G100" s="209"/>
      <c r="H100" s="209"/>
    </row>
    <row r="101" spans="2:8" s="203" customFormat="1" ht="14.25">
      <c r="B101" s="208"/>
      <c r="C101" s="209"/>
      <c r="D101" s="209"/>
      <c r="E101" s="209"/>
      <c r="F101" s="209"/>
      <c r="G101" s="209"/>
      <c r="H101" s="209"/>
    </row>
    <row r="102" spans="2:8" s="203" customFormat="1" ht="15">
      <c r="B102" s="204"/>
      <c r="C102" s="205"/>
      <c r="D102" s="205"/>
      <c r="E102" s="205"/>
      <c r="F102" s="205"/>
      <c r="G102" s="205"/>
      <c r="H102" s="205"/>
    </row>
    <row r="103" spans="2:8" s="203" customFormat="1" ht="14.25">
      <c r="B103" s="208"/>
      <c r="C103" s="209"/>
      <c r="D103" s="209"/>
      <c r="E103" s="209"/>
      <c r="F103" s="209"/>
      <c r="G103" s="209"/>
      <c r="H103" s="209"/>
    </row>
    <row r="104" spans="2:8" s="203" customFormat="1" ht="14.25">
      <c r="B104" s="206"/>
      <c r="C104" s="207"/>
      <c r="D104" s="207"/>
      <c r="E104" s="207"/>
      <c r="F104" s="207"/>
      <c r="G104" s="207"/>
      <c r="H104" s="207"/>
    </row>
    <row r="105" spans="2:8" s="203" customFormat="1" ht="14.25">
      <c r="B105" s="208"/>
      <c r="C105" s="209"/>
      <c r="D105" s="209"/>
      <c r="E105" s="209"/>
      <c r="F105" s="209"/>
      <c r="G105" s="209"/>
      <c r="H105" s="209"/>
    </row>
    <row r="106" spans="2:8" s="203" customFormat="1" ht="14.25">
      <c r="B106" s="208"/>
      <c r="C106" s="209"/>
      <c r="D106" s="209"/>
      <c r="E106" s="209"/>
      <c r="F106" s="209"/>
      <c r="G106" s="209"/>
      <c r="H106" s="209"/>
    </row>
    <row r="107" spans="2:8" s="203" customFormat="1" ht="14.25">
      <c r="B107" s="208"/>
      <c r="C107" s="209"/>
      <c r="D107" s="209"/>
      <c r="E107" s="209"/>
      <c r="F107" s="209"/>
      <c r="G107" s="209"/>
      <c r="H107" s="209"/>
    </row>
    <row r="108" spans="2:8" s="203" customFormat="1" ht="15">
      <c r="B108" s="204"/>
      <c r="C108" s="205"/>
      <c r="D108" s="205"/>
      <c r="E108" s="205"/>
      <c r="F108" s="205"/>
      <c r="G108" s="205"/>
      <c r="H108" s="205"/>
    </row>
    <row r="109" spans="2:8" s="203" customFormat="1" ht="14.25">
      <c r="B109" s="208"/>
      <c r="C109" s="209"/>
      <c r="D109" s="209"/>
      <c r="E109" s="209"/>
      <c r="F109" s="209"/>
      <c r="G109" s="209"/>
      <c r="H109" s="209"/>
    </row>
    <row r="110" spans="2:8" s="203" customFormat="1" ht="14.25">
      <c r="B110" s="208"/>
      <c r="C110" s="209"/>
      <c r="D110" s="209"/>
      <c r="E110" s="209"/>
      <c r="F110" s="209"/>
      <c r="G110" s="209"/>
      <c r="H110" s="209"/>
    </row>
    <row r="111" spans="2:8" s="203" customFormat="1" ht="14.25">
      <c r="B111" s="208"/>
      <c r="C111" s="209"/>
      <c r="D111" s="209"/>
      <c r="E111" s="209"/>
      <c r="F111" s="209"/>
      <c r="G111" s="209"/>
      <c r="H111" s="209"/>
    </row>
    <row r="112" spans="2:8" s="203" customFormat="1" ht="14.25">
      <c r="B112" s="208"/>
      <c r="C112" s="209"/>
      <c r="D112" s="209"/>
      <c r="E112" s="209"/>
      <c r="F112" s="209"/>
      <c r="G112" s="209"/>
      <c r="H112" s="209"/>
    </row>
    <row r="113" spans="2:8" s="203" customFormat="1" ht="14.25">
      <c r="B113" s="208"/>
      <c r="C113" s="209"/>
      <c r="D113" s="209"/>
      <c r="E113" s="209"/>
      <c r="F113" s="209"/>
      <c r="G113" s="209"/>
      <c r="H113" s="209"/>
    </row>
    <row r="114" spans="2:8" s="203" customFormat="1" ht="15">
      <c r="B114" s="204"/>
      <c r="C114" s="205"/>
      <c r="D114" s="205"/>
      <c r="E114" s="205"/>
      <c r="F114" s="205"/>
      <c r="G114" s="205"/>
      <c r="H114" s="205"/>
    </row>
    <row r="115" spans="2:8" s="203" customFormat="1" ht="14.25">
      <c r="B115" s="208"/>
      <c r="C115" s="209"/>
      <c r="D115" s="209"/>
      <c r="E115" s="209"/>
      <c r="F115" s="209"/>
      <c r="G115" s="209"/>
      <c r="H115" s="209"/>
    </row>
    <row r="116" spans="2:8" s="203" customFormat="1" ht="14.25">
      <c r="B116" s="208"/>
      <c r="C116" s="209"/>
      <c r="D116" s="209"/>
      <c r="E116" s="209"/>
      <c r="F116" s="209"/>
      <c r="G116" s="209"/>
      <c r="H116" s="209"/>
    </row>
    <row r="117" spans="2:8" s="203" customFormat="1" ht="14.25">
      <c r="B117" s="208"/>
      <c r="C117" s="209"/>
      <c r="D117" s="209"/>
      <c r="E117" s="209"/>
      <c r="F117" s="209"/>
      <c r="G117" s="209"/>
      <c r="H117" s="209"/>
    </row>
    <row r="118" spans="2:8" s="203" customFormat="1" ht="14.25">
      <c r="B118" s="208"/>
      <c r="C118" s="209"/>
      <c r="D118" s="209"/>
      <c r="E118" s="209"/>
      <c r="F118" s="209"/>
      <c r="G118" s="209"/>
      <c r="H118" s="209"/>
    </row>
    <row r="119" spans="2:8" s="203" customFormat="1" ht="14.25">
      <c r="B119" s="208"/>
      <c r="C119" s="209"/>
      <c r="D119" s="209"/>
      <c r="E119" s="209"/>
      <c r="F119" s="209"/>
      <c r="G119" s="209"/>
      <c r="H119" s="209"/>
    </row>
    <row r="120" spans="2:8" s="203" customFormat="1" ht="14.25">
      <c r="B120" s="208"/>
      <c r="C120" s="209"/>
      <c r="D120" s="209"/>
      <c r="E120" s="209"/>
      <c r="F120" s="209"/>
      <c r="G120" s="209"/>
      <c r="H120" s="209"/>
    </row>
    <row r="121" spans="2:8" s="203" customFormat="1" ht="14.25">
      <c r="B121" s="208"/>
      <c r="C121" s="209"/>
      <c r="D121" s="209"/>
      <c r="E121" s="209"/>
      <c r="F121" s="209"/>
      <c r="G121" s="209"/>
      <c r="H121" s="209"/>
    </row>
    <row r="122" spans="2:8" s="203" customFormat="1" ht="14.25">
      <c r="B122" s="208"/>
      <c r="C122" s="209"/>
      <c r="D122" s="209"/>
      <c r="E122" s="209"/>
      <c r="F122" s="209"/>
      <c r="G122" s="209"/>
      <c r="H122" s="209"/>
    </row>
    <row r="123" spans="2:8" s="203" customFormat="1" ht="14.25">
      <c r="B123" s="208"/>
      <c r="C123" s="209"/>
      <c r="D123" s="209"/>
      <c r="E123" s="209"/>
      <c r="F123" s="209"/>
      <c r="G123" s="209"/>
      <c r="H123" s="209"/>
    </row>
    <row r="124" spans="2:8" s="203" customFormat="1" ht="15">
      <c r="B124" s="204"/>
      <c r="C124" s="205"/>
      <c r="D124" s="205"/>
      <c r="E124" s="205"/>
      <c r="F124" s="205"/>
      <c r="G124" s="205"/>
      <c r="H124" s="205"/>
    </row>
    <row r="125" spans="2:8" s="203" customFormat="1" ht="14.25">
      <c r="B125" s="206"/>
      <c r="C125" s="207"/>
      <c r="D125" s="207"/>
      <c r="E125" s="207"/>
      <c r="F125" s="207"/>
      <c r="G125" s="207"/>
      <c r="H125" s="207"/>
    </row>
    <row r="126" spans="2:8" s="203" customFormat="1" ht="14.25">
      <c r="B126" s="208"/>
      <c r="C126" s="209"/>
      <c r="D126" s="209"/>
      <c r="E126" s="209"/>
      <c r="F126" s="209"/>
      <c r="G126" s="209"/>
      <c r="H126" s="209"/>
    </row>
    <row r="127" spans="2:8" s="203" customFormat="1" ht="14.25">
      <c r="B127" s="208"/>
      <c r="C127" s="209"/>
      <c r="D127" s="209"/>
      <c r="E127" s="209"/>
      <c r="F127" s="209"/>
      <c r="G127" s="209"/>
      <c r="H127" s="209"/>
    </row>
    <row r="128" spans="2:8" s="203" customFormat="1" ht="14.25">
      <c r="B128" s="208"/>
      <c r="C128" s="209"/>
      <c r="D128" s="209"/>
      <c r="E128" s="209"/>
      <c r="F128" s="209"/>
      <c r="G128" s="209"/>
      <c r="H128" s="209"/>
    </row>
    <row r="129" spans="2:8" s="203" customFormat="1" ht="15">
      <c r="B129" s="204"/>
      <c r="C129" s="205"/>
      <c r="D129" s="205"/>
      <c r="E129" s="205"/>
      <c r="F129" s="205"/>
      <c r="G129" s="205"/>
      <c r="H129" s="205"/>
    </row>
    <row r="130" spans="2:8" s="203" customFormat="1" ht="14.25">
      <c r="B130" s="206"/>
      <c r="C130" s="207"/>
      <c r="D130" s="207"/>
      <c r="E130" s="207"/>
      <c r="F130" s="207"/>
      <c r="G130" s="207"/>
      <c r="H130" s="207"/>
    </row>
    <row r="131" spans="2:8" s="203" customFormat="1" ht="14.25">
      <c r="B131" s="208"/>
      <c r="C131" s="209"/>
      <c r="D131" s="209"/>
      <c r="E131" s="209"/>
      <c r="F131" s="209"/>
      <c r="G131" s="209"/>
      <c r="H131" s="209"/>
    </row>
    <row r="132" spans="2:8" s="203" customFormat="1" ht="14.25">
      <c r="B132" s="208"/>
      <c r="C132" s="209"/>
      <c r="D132" s="209"/>
      <c r="E132" s="209"/>
      <c r="F132" s="209"/>
      <c r="G132" s="209"/>
      <c r="H132" s="209"/>
    </row>
    <row r="133" spans="2:8" s="203" customFormat="1" ht="14.25">
      <c r="B133" s="208"/>
      <c r="C133" s="209"/>
      <c r="D133" s="209"/>
      <c r="E133" s="209"/>
      <c r="F133" s="209"/>
      <c r="G133" s="209"/>
      <c r="H133" s="209"/>
    </row>
    <row r="134" spans="2:8" s="203" customFormat="1" ht="14.25">
      <c r="B134" s="208"/>
      <c r="C134" s="209"/>
      <c r="D134" s="209"/>
      <c r="E134" s="209"/>
      <c r="F134" s="209"/>
      <c r="G134" s="209"/>
      <c r="H134" s="209"/>
    </row>
    <row r="135" spans="2:8" s="203" customFormat="1" ht="14.25">
      <c r="B135" s="208"/>
      <c r="C135" s="209"/>
      <c r="D135" s="209"/>
      <c r="E135" s="209"/>
      <c r="F135" s="209"/>
      <c r="G135" s="209"/>
      <c r="H135" s="209"/>
    </row>
    <row r="136" spans="2:8" s="203" customFormat="1" ht="14.25">
      <c r="B136" s="208"/>
      <c r="C136" s="209"/>
      <c r="D136" s="209"/>
      <c r="E136" s="209"/>
      <c r="F136" s="209"/>
      <c r="G136" s="209"/>
      <c r="H136" s="209"/>
    </row>
    <row r="137" spans="2:8" s="203" customFormat="1" ht="14.25">
      <c r="B137" s="208"/>
      <c r="C137" s="209"/>
      <c r="D137" s="209"/>
      <c r="E137" s="209"/>
      <c r="F137" s="209"/>
      <c r="G137" s="209"/>
      <c r="H137" s="209"/>
    </row>
    <row r="138" spans="2:8" s="203" customFormat="1" ht="14.25">
      <c r="B138" s="208"/>
      <c r="C138" s="209"/>
      <c r="D138" s="209"/>
      <c r="E138" s="209"/>
      <c r="F138" s="209"/>
      <c r="G138" s="209"/>
      <c r="H138" s="209"/>
    </row>
    <row r="139" spans="2:8" s="203" customFormat="1" ht="14.25">
      <c r="B139" s="208"/>
      <c r="C139" s="209"/>
      <c r="D139" s="209"/>
      <c r="E139" s="209"/>
      <c r="F139" s="209"/>
      <c r="G139" s="209"/>
      <c r="H139" s="209"/>
    </row>
    <row r="140" spans="2:8" s="203" customFormat="1" ht="14.25">
      <c r="B140" s="206"/>
      <c r="C140" s="207"/>
      <c r="D140" s="207"/>
      <c r="E140" s="207"/>
      <c r="F140" s="207"/>
      <c r="G140" s="207"/>
      <c r="H140" s="207"/>
    </row>
    <row r="141" spans="2:8" s="203" customFormat="1" ht="14.25">
      <c r="B141" s="208"/>
      <c r="C141" s="209"/>
      <c r="D141" s="209"/>
      <c r="E141" s="209"/>
      <c r="F141" s="209"/>
      <c r="G141" s="209"/>
      <c r="H141" s="209"/>
    </row>
    <row r="142" spans="2:8" s="203" customFormat="1" ht="14.25">
      <c r="B142" s="208"/>
      <c r="C142" s="209"/>
      <c r="D142" s="209"/>
      <c r="E142" s="209"/>
      <c r="F142" s="209"/>
      <c r="G142" s="209"/>
      <c r="H142" s="209"/>
    </row>
    <row r="143" spans="2:8" s="203" customFormat="1" ht="14.25">
      <c r="B143" s="208"/>
      <c r="C143" s="209"/>
      <c r="D143" s="209"/>
      <c r="E143" s="209"/>
      <c r="F143" s="209"/>
      <c r="G143" s="209"/>
      <c r="H143" s="209"/>
    </row>
    <row r="144" spans="2:8" s="203" customFormat="1" ht="14.25">
      <c r="B144" s="208"/>
      <c r="C144" s="209"/>
      <c r="D144" s="209"/>
      <c r="E144" s="209"/>
      <c r="F144" s="209"/>
      <c r="G144" s="209"/>
      <c r="H144" s="209"/>
    </row>
    <row r="145" spans="2:8" s="203" customFormat="1" ht="14.25">
      <c r="B145" s="208"/>
      <c r="C145" s="209"/>
      <c r="D145" s="209"/>
      <c r="E145" s="209"/>
      <c r="F145" s="209"/>
      <c r="G145" s="209"/>
      <c r="H145" s="209"/>
    </row>
    <row r="146" spans="2:8" s="203" customFormat="1" ht="14.25">
      <c r="B146" s="208"/>
      <c r="C146" s="209"/>
      <c r="D146" s="209"/>
      <c r="E146" s="209"/>
      <c r="F146" s="209"/>
      <c r="G146" s="209"/>
      <c r="H146" s="209"/>
    </row>
    <row r="147" spans="2:8" s="203" customFormat="1" ht="14.25">
      <c r="B147" s="208"/>
      <c r="C147" s="209"/>
      <c r="D147" s="209"/>
      <c r="E147" s="209"/>
      <c r="F147" s="209"/>
      <c r="G147" s="209"/>
      <c r="H147" s="209"/>
    </row>
    <row r="148" spans="2:8" s="203" customFormat="1" ht="14.25">
      <c r="B148" s="208"/>
      <c r="C148" s="209"/>
      <c r="D148" s="209"/>
      <c r="E148" s="209"/>
      <c r="F148" s="209"/>
      <c r="G148" s="209"/>
      <c r="H148" s="209"/>
    </row>
    <row r="149" spans="2:8" s="203" customFormat="1" ht="14.25">
      <c r="B149" s="208"/>
      <c r="C149" s="209"/>
      <c r="D149" s="209"/>
      <c r="E149" s="209"/>
      <c r="F149" s="209"/>
      <c r="G149" s="209"/>
      <c r="H149" s="209"/>
    </row>
    <row r="150" spans="2:8" s="203" customFormat="1" ht="15">
      <c r="B150" s="204"/>
      <c r="C150" s="205"/>
      <c r="D150" s="205"/>
      <c r="E150" s="205"/>
      <c r="F150" s="205"/>
      <c r="G150" s="205"/>
      <c r="H150" s="205"/>
    </row>
    <row r="151" spans="2:8" s="203" customFormat="1" ht="14.25">
      <c r="B151" s="206"/>
      <c r="C151" s="207"/>
      <c r="D151" s="207"/>
      <c r="E151" s="207"/>
      <c r="F151" s="207"/>
      <c r="G151" s="207"/>
      <c r="H151" s="207"/>
    </row>
    <row r="152" spans="2:8" s="203" customFormat="1" ht="14.25">
      <c r="B152" s="208"/>
      <c r="C152" s="209"/>
      <c r="D152" s="209"/>
      <c r="E152" s="209"/>
      <c r="F152" s="209"/>
      <c r="G152" s="209"/>
      <c r="H152" s="209"/>
    </row>
    <row r="153" spans="2:8" s="203" customFormat="1" ht="14.25">
      <c r="B153" s="208"/>
      <c r="C153" s="209"/>
      <c r="D153" s="209"/>
      <c r="E153" s="209"/>
      <c r="F153" s="209"/>
      <c r="G153" s="209"/>
      <c r="H153" s="209"/>
    </row>
    <row r="154" spans="2:8" s="203" customFormat="1" ht="14.25">
      <c r="B154" s="208"/>
      <c r="C154" s="209"/>
      <c r="D154" s="209"/>
      <c r="E154" s="209"/>
      <c r="F154" s="209"/>
      <c r="G154" s="209"/>
      <c r="H154" s="209"/>
    </row>
    <row r="155" spans="2:8" s="203" customFormat="1" ht="14.25">
      <c r="B155" s="208"/>
      <c r="C155" s="209"/>
      <c r="D155" s="209"/>
      <c r="E155" s="209"/>
      <c r="F155" s="209"/>
      <c r="G155" s="209"/>
      <c r="H155" s="209"/>
    </row>
    <row r="156" spans="2:8" s="203" customFormat="1" ht="15">
      <c r="B156" s="204"/>
      <c r="C156" s="205"/>
      <c r="D156" s="205"/>
      <c r="E156" s="205"/>
      <c r="F156" s="205"/>
      <c r="G156" s="205"/>
      <c r="H156" s="205"/>
    </row>
    <row r="157" spans="2:8" s="203" customFormat="1" ht="14.25">
      <c r="B157" s="208"/>
      <c r="C157" s="209"/>
      <c r="D157" s="209"/>
      <c r="E157" s="209"/>
      <c r="F157" s="209"/>
      <c r="G157" s="209"/>
      <c r="H157" s="209"/>
    </row>
    <row r="158" spans="2:8" s="203" customFormat="1" ht="14.25">
      <c r="B158" s="208"/>
      <c r="C158" s="209"/>
      <c r="D158" s="209"/>
      <c r="E158" s="209"/>
      <c r="F158" s="209"/>
      <c r="G158" s="209"/>
      <c r="H158" s="209"/>
    </row>
    <row r="159" spans="2:8" s="203" customFormat="1" ht="14.25">
      <c r="B159" s="208"/>
      <c r="C159" s="209"/>
      <c r="D159" s="209"/>
      <c r="E159" s="209"/>
      <c r="F159" s="209"/>
      <c r="G159" s="209"/>
      <c r="H159" s="209"/>
    </row>
    <row r="160" spans="2:8" s="203" customFormat="1" ht="15">
      <c r="B160" s="204"/>
      <c r="C160" s="205"/>
      <c r="D160" s="205"/>
      <c r="E160" s="205"/>
      <c r="F160" s="205"/>
      <c r="G160" s="205"/>
      <c r="H160" s="205"/>
    </row>
    <row r="161" spans="2:8" s="203" customFormat="1" ht="14.25">
      <c r="B161" s="208"/>
      <c r="C161" s="209"/>
      <c r="D161" s="209"/>
      <c r="E161" s="209"/>
      <c r="F161" s="209"/>
      <c r="G161" s="209"/>
      <c r="H161" s="209"/>
    </row>
    <row r="162" spans="2:8" s="203" customFormat="1" ht="14.25">
      <c r="B162" s="208"/>
      <c r="C162" s="209"/>
      <c r="D162" s="209"/>
      <c r="E162" s="209"/>
      <c r="F162" s="209"/>
      <c r="G162" s="209"/>
      <c r="H162" s="209"/>
    </row>
    <row r="163" spans="2:8" s="203" customFormat="1" ht="14.25">
      <c r="B163" s="208"/>
      <c r="C163" s="209"/>
      <c r="D163" s="209"/>
      <c r="E163" s="209"/>
      <c r="F163" s="209"/>
      <c r="G163" s="209"/>
      <c r="H163" s="209"/>
    </row>
    <row r="164" spans="2:8" s="203" customFormat="1" ht="15">
      <c r="B164" s="204"/>
      <c r="C164" s="205"/>
      <c r="D164" s="205"/>
      <c r="E164" s="205"/>
      <c r="F164" s="205"/>
      <c r="G164" s="205"/>
      <c r="H164" s="205"/>
    </row>
    <row r="165" spans="2:8" s="203" customFormat="1" ht="14.25">
      <c r="B165" s="208"/>
      <c r="C165" s="209"/>
      <c r="D165" s="209"/>
      <c r="E165" s="209"/>
      <c r="F165" s="209"/>
      <c r="G165" s="209"/>
      <c r="H165" s="209"/>
    </row>
    <row r="166" spans="2:8" s="203" customFormat="1" ht="14.25">
      <c r="B166" s="208"/>
      <c r="C166" s="209"/>
      <c r="D166" s="209"/>
      <c r="E166" s="209"/>
      <c r="F166" s="209"/>
      <c r="G166" s="209"/>
      <c r="H166" s="209"/>
    </row>
    <row r="167" spans="2:8" s="203" customFormat="1" ht="14.25">
      <c r="B167" s="208"/>
      <c r="C167" s="209"/>
      <c r="D167" s="209"/>
      <c r="E167" s="209"/>
      <c r="F167" s="209"/>
      <c r="G167" s="209"/>
      <c r="H167" s="209"/>
    </row>
    <row r="168" spans="2:8" s="203" customFormat="1" ht="15">
      <c r="B168" s="204"/>
      <c r="C168" s="205"/>
      <c r="D168" s="205"/>
      <c r="E168" s="205"/>
      <c r="F168" s="205"/>
      <c r="G168" s="205"/>
      <c r="H168" s="205"/>
    </row>
    <row r="169" spans="2:8" s="203" customFormat="1" ht="14.25">
      <c r="B169" s="208"/>
      <c r="C169" s="209"/>
      <c r="D169" s="209"/>
      <c r="E169" s="209"/>
      <c r="F169" s="209"/>
      <c r="G169" s="209"/>
      <c r="H169" s="209"/>
    </row>
    <row r="170" spans="2:8" s="203" customFormat="1" ht="14.25">
      <c r="B170" s="208"/>
      <c r="C170" s="209"/>
      <c r="D170" s="209"/>
      <c r="E170" s="209"/>
      <c r="F170" s="209"/>
      <c r="G170" s="209"/>
      <c r="H170" s="209"/>
    </row>
    <row r="171" spans="2:8" s="203" customFormat="1" ht="14.25">
      <c r="B171" s="208"/>
      <c r="C171" s="209"/>
      <c r="D171" s="209"/>
      <c r="E171" s="209"/>
      <c r="F171" s="209"/>
      <c r="G171" s="209"/>
      <c r="H171" s="209"/>
    </row>
    <row r="172" spans="2:8" s="203" customFormat="1" ht="14.25">
      <c r="B172" s="208"/>
      <c r="C172" s="209"/>
      <c r="D172" s="209"/>
      <c r="E172" s="209"/>
      <c r="F172" s="209"/>
      <c r="G172" s="209"/>
      <c r="H172" s="209"/>
    </row>
    <row r="173" spans="2:8" s="203" customFormat="1" ht="15">
      <c r="B173" s="204"/>
      <c r="C173" s="205"/>
      <c r="D173" s="205"/>
      <c r="E173" s="205"/>
      <c r="F173" s="205"/>
      <c r="G173" s="205"/>
      <c r="H173" s="205"/>
    </row>
    <row r="174" spans="2:8" s="203" customFormat="1" ht="14.25">
      <c r="B174" s="208"/>
      <c r="C174" s="209"/>
      <c r="D174" s="209"/>
      <c r="E174" s="209"/>
      <c r="F174" s="209"/>
      <c r="G174" s="209"/>
      <c r="H174" s="209"/>
    </row>
    <row r="175" spans="2:8" s="203" customFormat="1" ht="14.25">
      <c r="B175" s="208"/>
      <c r="C175" s="209"/>
      <c r="D175" s="209"/>
      <c r="E175" s="209"/>
      <c r="F175" s="209"/>
      <c r="G175" s="209"/>
      <c r="H175" s="209"/>
    </row>
    <row r="176" spans="2:8" s="203" customFormat="1" ht="14.25">
      <c r="B176" s="208"/>
      <c r="C176" s="209"/>
      <c r="D176" s="209"/>
      <c r="E176" s="209"/>
      <c r="F176" s="209"/>
      <c r="G176" s="209"/>
      <c r="H176" s="209"/>
    </row>
    <row r="177" spans="2:8" s="203" customFormat="1" ht="14.25">
      <c r="B177" s="208"/>
      <c r="C177" s="209"/>
      <c r="D177" s="209"/>
      <c r="E177" s="209"/>
      <c r="F177" s="209"/>
      <c r="G177" s="209"/>
      <c r="H177" s="209"/>
    </row>
    <row r="178" spans="2:8" s="203" customFormat="1" ht="14.25">
      <c r="B178" s="208"/>
      <c r="C178" s="209"/>
      <c r="D178" s="209"/>
      <c r="E178" s="209"/>
      <c r="F178" s="209"/>
      <c r="G178" s="209"/>
      <c r="H178" s="209"/>
    </row>
    <row r="179" spans="2:8" s="203" customFormat="1" ht="14.25">
      <c r="B179" s="208"/>
      <c r="C179" s="209"/>
      <c r="D179" s="209"/>
      <c r="E179" s="209"/>
      <c r="F179" s="209"/>
      <c r="G179" s="209"/>
      <c r="H179" s="209"/>
    </row>
    <row r="180" spans="2:8" s="203" customFormat="1"/>
    <row r="181" spans="2:8" s="203" customFormat="1"/>
    <row r="182" spans="2:8" s="203" customFormat="1"/>
    <row r="183" spans="2:8" s="203" customFormat="1"/>
    <row r="184" spans="2:8" s="203" customFormat="1"/>
  </sheetData>
  <hyperlinks>
    <hyperlink ref="A2" location="SOMMAIRE!A1" display="Retour au sommaire" xr:uid="{B30798C3-C4CD-435F-B62D-945C9937E30A}"/>
  </hyperlinks>
  <printOptions horizontalCentered="1"/>
  <pageMargins left="0.39370078740157483" right="0.39370078740157483" top="0.39370078740157483" bottom="0.39370078740157483" header="0" footer="0"/>
  <pageSetup paperSize="9" orientation="landscape" horizontalDpi="300" verticalDpi="300"/>
  <headerFooter>
    <oddFooter>&amp;R&amp;"Calibri,Normal"&amp;9&amp;P /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29AF4-A2A7-49A5-832C-FC995C2EBACA}">
  <sheetPr>
    <tabColor rgb="FF0079A4"/>
    <pageSetUpPr fitToPage="1"/>
  </sheetPr>
  <dimension ref="A1:T31"/>
  <sheetViews>
    <sheetView zoomScaleNormal="100" workbookViewId="0">
      <selection sqref="A1:A2"/>
    </sheetView>
  </sheetViews>
  <sheetFormatPr baseColWidth="10" defaultColWidth="8" defaultRowHeight="12.75"/>
  <cols>
    <col min="1" max="1" width="15.625" style="191" customWidth="1"/>
    <col min="2" max="2" width="33.875" style="191" bestFit="1" customWidth="1"/>
    <col min="3" max="31" width="7.5" style="191" customWidth="1"/>
    <col min="32" max="16384" width="8" style="191"/>
  </cols>
  <sheetData>
    <row r="1" spans="1:20" s="190" customFormat="1" ht="18.75">
      <c r="A1" s="104" t="s">
        <v>487</v>
      </c>
      <c r="B1" s="49"/>
      <c r="C1" s="192"/>
    </row>
    <row r="2" spans="1:20" s="190" customFormat="1" ht="14.25">
      <c r="A2" s="843" t="s">
        <v>135</v>
      </c>
    </row>
    <row r="3" spans="1:20" s="190" customFormat="1" ht="14.25">
      <c r="A3" s="843"/>
    </row>
    <row r="4" spans="1:20" ht="13.5" thickBot="1">
      <c r="B4" s="876" t="s">
        <v>603</v>
      </c>
    </row>
    <row r="5" spans="1:20" ht="39" thickBot="1">
      <c r="B5" s="877"/>
      <c r="C5" s="879" t="str">
        <f>[86]RE_08!C9</f>
        <v>Base redressée</v>
      </c>
      <c r="D5" s="880" t="str">
        <f>[86]RE_08!D9</f>
        <v>Oui</v>
      </c>
      <c r="E5" s="880" t="str">
        <f>[86]RE_08!E9</f>
        <v>Oui</v>
      </c>
      <c r="F5" s="881" t="str">
        <f>[86]RE_08!F9</f>
        <v xml:space="preserve">      Oui, tout à fait</v>
      </c>
      <c r="G5" s="881" t="str">
        <f>[86]RE_08!G9</f>
        <v xml:space="preserve">      Oui, tout à fait</v>
      </c>
      <c r="H5" s="881" t="str">
        <f>[86]RE_08!H9</f>
        <v>Oui, plutôt</v>
      </c>
      <c r="I5" s="881" t="str">
        <f>[86]RE_08!I9</f>
        <v>Oui, plutôt</v>
      </c>
      <c r="J5" s="881" t="str">
        <f>[86]RE_08!J9</f>
        <v>Non</v>
      </c>
      <c r="K5" s="881" t="str">
        <f>[86]RE_08!K9</f>
        <v>Non</v>
      </c>
      <c r="L5" s="881" t="str">
        <f>[86]RE_08!L9</f>
        <v xml:space="preserve">      Non, plutôt pas</v>
      </c>
      <c r="M5" s="881" t="str">
        <f>[86]RE_08!M9</f>
        <v xml:space="preserve">      Non, plutôt pas</v>
      </c>
      <c r="N5" s="881" t="str">
        <f>[86]RE_08!N9</f>
        <v xml:space="preserve">      Non, pas du tout</v>
      </c>
      <c r="O5" s="881" t="str">
        <f>[86]RE_08!O9</f>
        <v xml:space="preserve">      Non, pas du tout</v>
      </c>
      <c r="P5" s="881" t="str">
        <f>[86]RE_08!P9</f>
        <v>(NSP)</v>
      </c>
      <c r="Q5" s="882" t="str">
        <f>[86]RE_08!Q9</f>
        <v>(NSP)</v>
      </c>
      <c r="T5" s="104"/>
    </row>
    <row r="6" spans="1:20" ht="13.5" thickBot="1">
      <c r="B6" s="878" t="str">
        <f>[86]RE_08!B10</f>
        <v>Total Echantillon</v>
      </c>
      <c r="C6" s="883">
        <f>[86]RE_08!C10</f>
        <v>3571.8868442677845</v>
      </c>
      <c r="D6" s="884">
        <f>[86]RE_08!D10</f>
        <v>1161.5992709208485</v>
      </c>
      <c r="E6" s="885">
        <f>[86]RE_08!E10</f>
        <v>32.520606658774753</v>
      </c>
      <c r="F6" s="884">
        <f>[86]RE_08!F10</f>
        <v>309.26688925144691</v>
      </c>
      <c r="G6" s="885">
        <f>[86]RE_08!G10</f>
        <v>8.6583618892564544</v>
      </c>
      <c r="H6" s="884">
        <f>[86]RE_08!H10</f>
        <v>852.33238166940077</v>
      </c>
      <c r="I6" s="885">
        <f>[86]RE_08!I10</f>
        <v>23.862244769518277</v>
      </c>
      <c r="J6" s="884">
        <f>[86]RE_08!J10</f>
        <v>2356.9168683269686</v>
      </c>
      <c r="K6" s="885">
        <f>[86]RE_08!K10</f>
        <v>65.985205329485254</v>
      </c>
      <c r="L6" s="884">
        <f>[86]RE_08!L10</f>
        <v>960.49125467980957</v>
      </c>
      <c r="M6" s="885">
        <f>[86]RE_08!M10</f>
        <v>26.890304664080269</v>
      </c>
      <c r="N6" s="884">
        <f>[86]RE_08!N10</f>
        <v>1396.4256136471647</v>
      </c>
      <c r="O6" s="885">
        <f>[86]RE_08!O10</f>
        <v>39.094900665405142</v>
      </c>
      <c r="P6" s="884">
        <f>[86]RE_08!P10</f>
        <v>53.37070501996984</v>
      </c>
      <c r="Q6" s="886">
        <f>[86]RE_08!Q10</f>
        <v>1.4941880117400672</v>
      </c>
    </row>
    <row r="7" spans="1:20">
      <c r="B7" s="887" t="str">
        <f>[86]RE_08!B73</f>
        <v>Nombre d’enfants à charge au foyer</v>
      </c>
      <c r="C7" s="888"/>
      <c r="D7" s="889"/>
      <c r="E7" s="889"/>
      <c r="F7" s="889"/>
      <c r="G7" s="889"/>
      <c r="H7" s="889"/>
      <c r="I7" s="889"/>
      <c r="J7" s="889"/>
      <c r="K7" s="889"/>
      <c r="L7" s="889"/>
      <c r="M7" s="889"/>
      <c r="N7" s="889"/>
      <c r="O7" s="889"/>
      <c r="P7" s="889"/>
      <c r="Q7" s="890"/>
    </row>
    <row r="8" spans="1:20">
      <c r="B8" s="891" t="str">
        <f>[86]RE_08!B74</f>
        <v>Aucun enfant</v>
      </c>
      <c r="C8" s="892">
        <f>[86]RE_08!C74</f>
        <v>2521.2444098271935</v>
      </c>
      <c r="D8" s="893">
        <f>[86]RE_08!D74</f>
        <v>806.10874595525991</v>
      </c>
      <c r="E8" s="894">
        <f>[86]RE_08!E74</f>
        <v>31.972653774193621</v>
      </c>
      <c r="F8" s="893">
        <f>[86]RE_08!F74</f>
        <v>218.50009554876172</v>
      </c>
      <c r="G8" s="894">
        <f>[86]RE_08!G74</f>
        <v>8.6663591477724982</v>
      </c>
      <c r="H8" s="893">
        <f>[86]RE_08!H74</f>
        <v>587.60865040649742</v>
      </c>
      <c r="I8" s="894">
        <f>[86]RE_08!I74</f>
        <v>23.306294626421092</v>
      </c>
      <c r="J8" s="893">
        <f>[86]RE_08!J74</f>
        <v>1675.7917879688516</v>
      </c>
      <c r="K8" s="894">
        <f>[86]RE_08!K74</f>
        <v>66.466851902061748</v>
      </c>
      <c r="L8" s="893">
        <f>[86]RE_08!L74</f>
        <v>675.98702352792282</v>
      </c>
      <c r="M8" s="894">
        <f>[86]RE_08!M74</f>
        <v>26.811641937334237</v>
      </c>
      <c r="N8" s="893">
        <f>[86]RE_08!N74</f>
        <v>999.80476444093074</v>
      </c>
      <c r="O8" s="894">
        <f>[86]RE_08!O74</f>
        <v>39.655209964727597</v>
      </c>
      <c r="P8" s="893">
        <f>[86]RE_08!P74</f>
        <v>39.343875903081553</v>
      </c>
      <c r="Q8" s="895">
        <f>[86]RE_08!Q74</f>
        <v>1.5604943237446063</v>
      </c>
    </row>
    <row r="9" spans="1:20">
      <c r="B9" s="891" t="str">
        <f>[86]RE_08!B75</f>
        <v>1 enfant</v>
      </c>
      <c r="C9" s="892">
        <f>[86]RE_08!C75</f>
        <v>509.92131004611025</v>
      </c>
      <c r="D9" s="893">
        <f>[86]RE_08!D75</f>
        <v>161.40391351805806</v>
      </c>
      <c r="E9" s="894">
        <f>[86]RE_08!E75</f>
        <v>31.652710004110812</v>
      </c>
      <c r="F9" s="893">
        <f>[86]RE_08!F75</f>
        <v>42.470205930437793</v>
      </c>
      <c r="G9" s="894">
        <f>[86]RE_08!G75</f>
        <v>8.3287764393681396</v>
      </c>
      <c r="H9" s="893">
        <f>[86]RE_08!H75</f>
        <v>118.93370758762038</v>
      </c>
      <c r="I9" s="894">
        <f>[86]RE_08!I75</f>
        <v>23.323933564742696</v>
      </c>
      <c r="J9" s="893">
        <f>[86]RE_08!J75</f>
        <v>341.48229088526705</v>
      </c>
      <c r="K9" s="894">
        <f>[86]RE_08!K75</f>
        <v>66.9676446458745</v>
      </c>
      <c r="L9" s="893">
        <f>[86]RE_08!L75</f>
        <v>135.41048092054697</v>
      </c>
      <c r="M9" s="894">
        <f>[86]RE_08!M75</f>
        <v>26.555171994734312</v>
      </c>
      <c r="N9" s="893">
        <f>[86]RE_08!N75</f>
        <v>206.07180996472002</v>
      </c>
      <c r="O9" s="894">
        <f>[86]RE_08!O75</f>
        <v>40.412472651140178</v>
      </c>
      <c r="P9" s="893">
        <f>[86]RE_08!P75</f>
        <v>7.0351056427844982</v>
      </c>
      <c r="Q9" s="895">
        <f>[86]RE_08!Q75</f>
        <v>1.3796453500145622</v>
      </c>
    </row>
    <row r="10" spans="1:20">
      <c r="B10" s="891" t="str">
        <f>[86]RE_08!B76</f>
        <v>2 enfants</v>
      </c>
      <c r="C10" s="892">
        <f>[86]RE_08!C76</f>
        <v>392.46039627910591</v>
      </c>
      <c r="D10" s="893">
        <f>[86]RE_08!D76</f>
        <v>120.37070504466014</v>
      </c>
      <c r="E10" s="894">
        <f>[86]RE_08!E76</f>
        <v>30.6707902723148</v>
      </c>
      <c r="F10" s="893">
        <f>[86]RE_08!F76</f>
        <v>28.954881989452481</v>
      </c>
      <c r="G10" s="894">
        <f>[86]RE_08!G76</f>
        <v>7.3777844246125284</v>
      </c>
      <c r="H10" s="893">
        <f>[86]RE_08!H76</f>
        <v>91.415823055207682</v>
      </c>
      <c r="I10" s="894">
        <f>[86]RE_08!I76</f>
        <v>23.293005847702279</v>
      </c>
      <c r="J10" s="893">
        <f>[86]RE_08!J76</f>
        <v>269.08249884009996</v>
      </c>
      <c r="K10" s="894">
        <f>[86]RE_08!K76</f>
        <v>68.562968745701582</v>
      </c>
      <c r="L10" s="893">
        <f>[86]RE_08!L76</f>
        <v>117.68897063606813</v>
      </c>
      <c r="M10" s="894">
        <f>[86]RE_08!M76</f>
        <v>29.987476889864656</v>
      </c>
      <c r="N10" s="893">
        <f>[86]RE_08!N76</f>
        <v>151.3935282040319</v>
      </c>
      <c r="O10" s="894">
        <f>[86]RE_08!O76</f>
        <v>38.575491855836944</v>
      </c>
      <c r="P10" s="893">
        <f>[86]RE_08!P76</f>
        <v>3.0071923943461476</v>
      </c>
      <c r="Q10" s="895">
        <f>[86]RE_08!Q76</f>
        <v>0.7662409819837015</v>
      </c>
    </row>
    <row r="11" spans="1:20">
      <c r="B11" s="891" t="str">
        <f>[86]RE_08!B77</f>
        <v>3 enfants et plus</v>
      </c>
      <c r="C11" s="892">
        <f>[86]RE_08!C77</f>
        <v>148.26072811537998</v>
      </c>
      <c r="D11" s="893">
        <f>[86]RE_08!D77</f>
        <v>73.715906402869237</v>
      </c>
      <c r="E11" s="894">
        <f>[86]RE_08!E77</f>
        <v>49.720453514501692</v>
      </c>
      <c r="F11" s="893">
        <f>[86]RE_08!F77</f>
        <v>19.341705782794772</v>
      </c>
      <c r="G11" s="894">
        <f>[86]RE_08!G77</f>
        <v>13.045737754466311</v>
      </c>
      <c r="H11" s="893">
        <f>[86]RE_08!H77</f>
        <v>54.374200620074483</v>
      </c>
      <c r="I11" s="894">
        <f>[86]RE_08!I77</f>
        <v>36.67471576003539</v>
      </c>
      <c r="J11" s="893">
        <f>[86]RE_08!J77</f>
        <v>70.560290632753137</v>
      </c>
      <c r="K11" s="894">
        <f>[86]RE_08!K77</f>
        <v>47.592030289937242</v>
      </c>
      <c r="L11" s="893">
        <f>[86]RE_08!L77</f>
        <v>31.404779595269765</v>
      </c>
      <c r="M11" s="894">
        <f>[86]RE_08!M77</f>
        <v>21.182129613467048</v>
      </c>
      <c r="N11" s="893">
        <f>[86]RE_08!N77</f>
        <v>39.155511037483336</v>
      </c>
      <c r="O11" s="894">
        <f>[86]RE_08!O77</f>
        <v>26.409900676470173</v>
      </c>
      <c r="P11" s="893">
        <f>[86]RE_08!P77</f>
        <v>3.9845310797576454</v>
      </c>
      <c r="Q11" s="895">
        <f>[86]RE_08!Q77</f>
        <v>2.6875161955610993</v>
      </c>
    </row>
    <row r="12" spans="1:20" ht="13.5" thickBot="1">
      <c r="B12" s="896" t="str">
        <f>[86]RE_08!B78</f>
        <v>2 enfants et moins</v>
      </c>
      <c r="C12" s="897">
        <f>[86]RE_08!C78</f>
        <v>3423.6261161524098</v>
      </c>
      <c r="D12" s="898">
        <f>[86]RE_08!D78</f>
        <v>1087.8833645179782</v>
      </c>
      <c r="E12" s="899">
        <f>[86]RE_08!E78</f>
        <v>31.775764280609572</v>
      </c>
      <c r="F12" s="898">
        <f>[86]RE_08!F78</f>
        <v>289.92518346865199</v>
      </c>
      <c r="G12" s="899">
        <f>[86]RE_08!G78</f>
        <v>8.4683658095960546</v>
      </c>
      <c r="H12" s="898">
        <f>[86]RE_08!H78</f>
        <v>797.9581810493255</v>
      </c>
      <c r="I12" s="899">
        <f>[86]RE_08!I78</f>
        <v>23.307398471013496</v>
      </c>
      <c r="J12" s="898">
        <f>[86]RE_08!J78</f>
        <v>2286.3565776942187</v>
      </c>
      <c r="K12" s="899">
        <f>[86]RE_08!K78</f>
        <v>66.7817249934904</v>
      </c>
      <c r="L12" s="898">
        <f>[86]RE_08!L78</f>
        <v>929.08647508453794</v>
      </c>
      <c r="M12" s="899">
        <f>[86]RE_08!M78</f>
        <v>27.13749818361234</v>
      </c>
      <c r="N12" s="898">
        <f>[86]RE_08!N78</f>
        <v>1357.2701026096825</v>
      </c>
      <c r="O12" s="899">
        <f>[86]RE_08!O78</f>
        <v>39.644226809878113</v>
      </c>
      <c r="P12" s="898">
        <f>[86]RE_08!P78</f>
        <v>49.386173940212203</v>
      </c>
      <c r="Q12" s="900">
        <f>[86]RE_08!Q78</f>
        <v>1.442510725900003</v>
      </c>
    </row>
    <row r="14" spans="1:20">
      <c r="B14" s="111" t="s">
        <v>604</v>
      </c>
    </row>
    <row r="15" spans="1:20" ht="15.75">
      <c r="B15" s="111" t="s">
        <v>605</v>
      </c>
      <c r="C15" s="104"/>
    </row>
    <row r="16" spans="1:20">
      <c r="B16" s="111" t="s">
        <v>606</v>
      </c>
    </row>
    <row r="24" spans="4:4">
      <c r="D24" s="194"/>
    </row>
    <row r="25" spans="4:4">
      <c r="D25" s="195"/>
    </row>
    <row r="26" spans="4:4">
      <c r="D26" s="196"/>
    </row>
    <row r="27" spans="4:4">
      <c r="D27" s="197"/>
    </row>
    <row r="28" spans="4:4">
      <c r="D28" s="197"/>
    </row>
    <row r="29" spans="4:4">
      <c r="D29" s="197"/>
    </row>
    <row r="30" spans="4:4">
      <c r="D30" s="197"/>
    </row>
    <row r="31" spans="4:4">
      <c r="D31" s="198"/>
    </row>
  </sheetData>
  <hyperlinks>
    <hyperlink ref="A2" location="SOMMAIRE!A1" display="Retour au sommaire" xr:uid="{73307E63-B8BE-40CF-86A0-5E636EDA5EEB}"/>
  </hyperlinks>
  <printOptions horizontalCentered="1"/>
  <pageMargins left="0.39370078740157483" right="0.39370078740157483" top="0.39370078740157483" bottom="0.39370078740157483" header="0" footer="0"/>
  <pageSetup paperSize="9" orientation="landscape" horizontalDpi="300" verticalDpi="300"/>
  <headerFooter>
    <oddFooter>&amp;R&amp;"Calibri,Normal"&amp;9&amp;P /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C362-1B79-4A0A-9F91-C15862AF107F}">
  <sheetPr>
    <tabColor rgb="FF0079A4"/>
    <pageSetUpPr fitToPage="1"/>
  </sheetPr>
  <dimension ref="A1:I33"/>
  <sheetViews>
    <sheetView zoomScaleNormal="100" workbookViewId="0">
      <selection sqref="A1:A2"/>
    </sheetView>
  </sheetViews>
  <sheetFormatPr baseColWidth="10" defaultColWidth="8" defaultRowHeight="12.75"/>
  <cols>
    <col min="1" max="1" width="8" style="191"/>
    <col min="2" max="2" width="19" style="191" bestFit="1" customWidth="1"/>
    <col min="3" max="3" width="10.375" style="191" customWidth="1"/>
    <col min="4" max="9" width="11.625" style="191" customWidth="1"/>
    <col min="10" max="35" width="7.5" style="191" customWidth="1"/>
    <col min="36" max="16384" width="8" style="191"/>
  </cols>
  <sheetData>
    <row r="1" spans="1:9" s="190" customFormat="1" ht="18">
      <c r="A1" s="104" t="s">
        <v>488</v>
      </c>
      <c r="B1" s="189"/>
      <c r="C1" s="192"/>
    </row>
    <row r="2" spans="1:9" s="190" customFormat="1" ht="14.25">
      <c r="A2" s="843" t="s">
        <v>135</v>
      </c>
    </row>
    <row r="4" spans="1:9" ht="13.5" thickBot="1">
      <c r="B4" s="876" t="s">
        <v>608</v>
      </c>
    </row>
    <row r="5" spans="1:9" ht="64.5" thickBot="1">
      <c r="B5" s="877"/>
      <c r="C5" s="879" t="str">
        <f>[86]RE_18!C9</f>
        <v>Base redressée</v>
      </c>
      <c r="D5" s="881" t="str">
        <f>[86]RE_18!D9</f>
        <v>Aux veufs et veuves qui ont des ressources faibles ou moyennes</v>
      </c>
      <c r="E5" s="881" t="str">
        <f>[86]RE_18!E9</f>
        <v>Aux veufs et veuves qui ont des ressources faibles ou moyennes</v>
      </c>
      <c r="F5" s="881" t="str">
        <f>[86]RE_18!F9</f>
        <v>À tous les veufs et veuves</v>
      </c>
      <c r="G5" s="881" t="str">
        <f>[86]RE_18!G9</f>
        <v>À tous les veufs et veuves</v>
      </c>
      <c r="H5" s="881" t="str">
        <f>[86]RE_18!H9</f>
        <v>(NSP)</v>
      </c>
      <c r="I5" s="882" t="str">
        <f>[86]RE_18!I9</f>
        <v>(NSP)</v>
      </c>
    </row>
    <row r="6" spans="1:9" ht="13.5" thickBot="1">
      <c r="B6" s="878" t="str">
        <f>[86]RE_18!B10</f>
        <v>Total Echantillon</v>
      </c>
      <c r="C6" s="883">
        <f>[86]RE_18!C10</f>
        <v>4001.9999999999995</v>
      </c>
      <c r="D6" s="884">
        <f>[86]RE_18!D10</f>
        <v>1100.9614916507037</v>
      </c>
      <c r="E6" s="885">
        <f>[86]RE_18!E10</f>
        <v>27.510282150192499</v>
      </c>
      <c r="F6" s="884">
        <f>[86]RE_18!F10</f>
        <v>2853.3049141177635</v>
      </c>
      <c r="G6" s="885">
        <f>[86]RE_18!G10</f>
        <v>71.296974365761216</v>
      </c>
      <c r="H6" s="884">
        <f>[86]RE_18!H10</f>
        <v>47.73359423153569</v>
      </c>
      <c r="I6" s="886">
        <f>[86]RE_18!I10</f>
        <v>1.1927434840463693</v>
      </c>
    </row>
    <row r="7" spans="1:9">
      <c r="B7" s="887" t="str">
        <f>[86]RE_18!B88</f>
        <v>Niveau de vie</v>
      </c>
      <c r="C7" s="888"/>
      <c r="D7" s="889"/>
      <c r="E7" s="889"/>
      <c r="F7" s="889"/>
      <c r="G7" s="889"/>
      <c r="H7" s="889"/>
      <c r="I7" s="890"/>
    </row>
    <row r="8" spans="1:9">
      <c r="B8" s="891" t="str">
        <f>[86]RE_18!B89</f>
        <v>Moins de 900 euros</v>
      </c>
      <c r="C8" s="892">
        <f>[86]RE_18!C89</f>
        <v>238.94499589393189</v>
      </c>
      <c r="D8" s="893">
        <f>[86]RE_18!D89</f>
        <v>77.07306634062715</v>
      </c>
      <c r="E8" s="894">
        <f>[86]RE_18!E89</f>
        <v>32.255568296077655</v>
      </c>
      <c r="F8" s="893">
        <f>[86]RE_18!F89</f>
        <v>154.76814022346801</v>
      </c>
      <c r="G8" s="894">
        <f>[86]RE_18!G89</f>
        <v>64.771450703311601</v>
      </c>
      <c r="H8" s="893">
        <f>[86]RE_18!H89</f>
        <v>7.1037893298366939</v>
      </c>
      <c r="I8" s="895">
        <f>[86]RE_18!I89</f>
        <v>2.9729810006107344</v>
      </c>
    </row>
    <row r="9" spans="1:9">
      <c r="B9" s="891" t="str">
        <f>[86]RE_18!B90</f>
        <v>De 900 à 1399 euros</v>
      </c>
      <c r="C9" s="892">
        <f>[86]RE_18!C90</f>
        <v>720.12280785506312</v>
      </c>
      <c r="D9" s="893">
        <f>[86]RE_18!D90</f>
        <v>222.89512941254057</v>
      </c>
      <c r="E9" s="894">
        <f>[86]RE_18!E90</f>
        <v>30.95237742524078</v>
      </c>
      <c r="F9" s="893">
        <f>[86]RE_18!F90</f>
        <v>496.3839125011952</v>
      </c>
      <c r="G9" s="894">
        <f>[86]RE_18!G90</f>
        <v>68.930452845912484</v>
      </c>
      <c r="H9" s="893">
        <f>[86]RE_18!H90</f>
        <v>0.84376594132705485</v>
      </c>
      <c r="I9" s="895">
        <f>[86]RE_18!I90</f>
        <v>0.11716972884670486</v>
      </c>
    </row>
    <row r="10" spans="1:9">
      <c r="B10" s="891" t="str">
        <f>[86]RE_18!B91</f>
        <v>De 1400 à 1999 euros</v>
      </c>
      <c r="C10" s="892">
        <f>[86]RE_18!C91</f>
        <v>1076.7237187785088</v>
      </c>
      <c r="D10" s="893">
        <f>[86]RE_18!D91</f>
        <v>311.44134387737705</v>
      </c>
      <c r="E10" s="894">
        <f>[86]RE_18!E91</f>
        <v>28.924907889155843</v>
      </c>
      <c r="F10" s="893">
        <f>[86]RE_18!F91</f>
        <v>757.38253931539657</v>
      </c>
      <c r="G10" s="894">
        <f>[86]RE_18!G91</f>
        <v>70.341400129516103</v>
      </c>
      <c r="H10" s="893">
        <f>[86]RE_18!H91</f>
        <v>7.8998355857345599</v>
      </c>
      <c r="I10" s="895">
        <f>[86]RE_18!I91</f>
        <v>0.73369198132799962</v>
      </c>
    </row>
    <row r="11" spans="1:9" ht="13.5" thickBot="1">
      <c r="B11" s="896" t="str">
        <f>[86]RE_18!B92</f>
        <v>2000 euros et plus</v>
      </c>
      <c r="C11" s="897">
        <f>[86]RE_18!C92</f>
        <v>1434.0327705696548</v>
      </c>
      <c r="D11" s="898">
        <f>[86]RE_18!D92</f>
        <v>367.43809151136742</v>
      </c>
      <c r="E11" s="899">
        <f>[86]RE_18!E92</f>
        <v>25.622712329328877</v>
      </c>
      <c r="F11" s="898">
        <f>[86]RE_18!F92</f>
        <v>1050.3232969305054</v>
      </c>
      <c r="G11" s="899">
        <f>[86]RE_18!G92</f>
        <v>73.242628654383907</v>
      </c>
      <c r="H11" s="898">
        <f>[86]RE_18!H92</f>
        <v>16.271382127780406</v>
      </c>
      <c r="I11" s="900">
        <f>[86]RE_18!I92</f>
        <v>1.1346590162871082</v>
      </c>
    </row>
    <row r="13" spans="1:9">
      <c r="B13" s="111" t="s">
        <v>609</v>
      </c>
    </row>
    <row r="14" spans="1:9">
      <c r="B14" s="111" t="s">
        <v>605</v>
      </c>
    </row>
    <row r="15" spans="1:9" ht="15.75">
      <c r="B15" s="111" t="s">
        <v>606</v>
      </c>
      <c r="D15" s="104"/>
    </row>
    <row r="26" spans="4:4">
      <c r="D26" s="194"/>
    </row>
    <row r="27" spans="4:4">
      <c r="D27" s="195"/>
    </row>
    <row r="28" spans="4:4">
      <c r="D28" s="196"/>
    </row>
    <row r="29" spans="4:4">
      <c r="D29" s="197"/>
    </row>
    <row r="30" spans="4:4">
      <c r="D30" s="197"/>
    </row>
    <row r="31" spans="4:4">
      <c r="D31" s="197"/>
    </row>
    <row r="32" spans="4:4">
      <c r="D32" s="197"/>
    </row>
    <row r="33" spans="4:4">
      <c r="D33" s="198"/>
    </row>
  </sheetData>
  <hyperlinks>
    <hyperlink ref="A2" location="SOMMAIRE!A1" display="Retour au sommaire" xr:uid="{95C19255-EC31-429C-8382-0B5687512CAE}"/>
  </hyperlinks>
  <printOptions horizontalCentered="1"/>
  <pageMargins left="0.39370078740157483" right="0.39370078740157483" top="0.39370078740157483" bottom="0.39370078740157483" header="0" footer="0"/>
  <pageSetup paperSize="9" orientation="landscape" horizontalDpi="300" verticalDpi="300"/>
  <headerFooter>
    <oddFooter>&amp;R&amp;"Calibri,Normal"&amp;9&amp;P /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5A6C0-BC04-4FAB-91A7-D4117BA14634}">
  <sheetPr>
    <tabColor rgb="FF0079A4"/>
    <pageSetUpPr fitToPage="1"/>
  </sheetPr>
  <dimension ref="A1:F190"/>
  <sheetViews>
    <sheetView zoomScaleNormal="100" workbookViewId="0"/>
  </sheetViews>
  <sheetFormatPr baseColWidth="10" defaultColWidth="8" defaultRowHeight="12.75"/>
  <cols>
    <col min="1" max="1" width="8" style="191"/>
    <col min="2" max="2" width="62.125" style="191" bestFit="1" customWidth="1"/>
    <col min="3" max="3" width="7.625" style="191" customWidth="1"/>
    <col min="4" max="9" width="11.625" style="191" customWidth="1"/>
    <col min="10" max="35" width="7.5" style="191" customWidth="1"/>
    <col min="36" max="16384" width="8" style="191"/>
  </cols>
  <sheetData>
    <row r="1" spans="1:6" s="190" customFormat="1" ht="18">
      <c r="A1" s="104" t="s">
        <v>489</v>
      </c>
      <c r="B1" s="189"/>
      <c r="C1" s="192"/>
    </row>
    <row r="2" spans="1:6" s="190" customFormat="1" ht="14.25">
      <c r="A2" s="843" t="s">
        <v>135</v>
      </c>
    </row>
    <row r="4" spans="1:6" ht="13.5" thickBot="1">
      <c r="B4" s="875" t="s">
        <v>607</v>
      </c>
    </row>
    <row r="5" spans="1:6">
      <c r="B5" s="901" t="str">
        <f>'[86]RE_18 (2021)'!B21</f>
        <v>Aux veufs et veuves qui ont des ressources faibles ou moyennes</v>
      </c>
      <c r="C5" s="902">
        <f>'[86]RE_18 (2021)'!C21</f>
        <v>0.18040979510244878</v>
      </c>
    </row>
    <row r="6" spans="1:6">
      <c r="B6" s="903" t="str">
        <f>'[86]RE_18 (2021)'!B22</f>
        <v>Aux veufs et veuves qui ont encore des enfants à charge</v>
      </c>
      <c r="C6" s="904">
        <f>'[86]RE_18 (2021)'!C22</f>
        <v>9.3453273363318337E-2</v>
      </c>
    </row>
    <row r="7" spans="1:6">
      <c r="B7" s="903" t="str">
        <f>'[86]RE_18 (2021)'!B23</f>
        <v>À tous les veufs et veuves pendant une période limitée suivant le décès du conjoint</v>
      </c>
      <c r="C7" s="904">
        <f>'[86]RE_18 (2021)'!C23</f>
        <v>7.8960519740129936E-2</v>
      </c>
    </row>
    <row r="8" spans="1:6">
      <c r="B8" s="903" t="str">
        <f>'[86]RE_18 (2021)'!B24</f>
        <v>À tous les veufs et veuves sans limitation de durée</v>
      </c>
      <c r="C8" s="904">
        <f>'[86]RE_18 (2021)'!C24</f>
        <v>0.62118940529735134</v>
      </c>
    </row>
    <row r="9" spans="1:6" ht="16.5" thickBot="1">
      <c r="B9" s="905" t="str">
        <f>'[86]RE_18 (2021)'!B25</f>
        <v>(NSP)</v>
      </c>
      <c r="C9" s="906">
        <f>'[86]RE_18 (2021)'!C25</f>
        <v>2.5987006496751622E-2</v>
      </c>
      <c r="E9" s="104"/>
      <c r="F9" s="104"/>
    </row>
    <row r="11" spans="1:6">
      <c r="B11" s="111" t="s">
        <v>610</v>
      </c>
    </row>
    <row r="12" spans="1:6" ht="14.25">
      <c r="B12" s="111" t="s">
        <v>605</v>
      </c>
      <c r="D12" s="202"/>
    </row>
    <row r="13" spans="1:6" ht="14.25">
      <c r="B13" s="111" t="s">
        <v>611</v>
      </c>
      <c r="D13" s="202"/>
    </row>
    <row r="14" spans="1:6" ht="14.25">
      <c r="D14" s="202"/>
    </row>
    <row r="15" spans="1:6" ht="14.25">
      <c r="D15" s="202"/>
    </row>
    <row r="16" spans="1:6" ht="14.25">
      <c r="D16" s="202"/>
    </row>
    <row r="17" spans="2:4">
      <c r="B17" s="199"/>
      <c r="C17" s="200"/>
      <c r="D17" s="201"/>
    </row>
    <row r="172" spans="4:4">
      <c r="D172" s="193"/>
    </row>
    <row r="183" spans="4:4">
      <c r="D183" s="194"/>
    </row>
    <row r="184" spans="4:4">
      <c r="D184" s="195"/>
    </row>
    <row r="185" spans="4:4">
      <c r="D185" s="196"/>
    </row>
    <row r="186" spans="4:4">
      <c r="D186" s="197"/>
    </row>
    <row r="187" spans="4:4">
      <c r="D187" s="197"/>
    </row>
    <row r="188" spans="4:4">
      <c r="D188" s="197"/>
    </row>
    <row r="189" spans="4:4">
      <c r="D189" s="197"/>
    </row>
    <row r="190" spans="4:4">
      <c r="D190" s="198"/>
    </row>
  </sheetData>
  <hyperlinks>
    <hyperlink ref="A2" location="SOMMAIRE!A1" display="Retour au sommaire" xr:uid="{3FFBF326-55ED-4353-8046-F909002B6785}"/>
  </hyperlinks>
  <printOptions horizontalCentered="1"/>
  <pageMargins left="0.39370078740157483" right="0.39370078740157483" top="0.39370078740157483" bottom="0.39370078740157483" header="0" footer="0"/>
  <pageSetup paperSize="9" orientation="landscape" horizontalDpi="300" verticalDpi="300" r:id="rId1"/>
  <headerFooter>
    <oddFooter>&amp;R&amp;"Calibri,Normal"&amp;9&amp;P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C0B44-6B07-433C-88FD-5B67181C2488}">
  <sheetPr>
    <tabColor rgb="FFACB9CA"/>
    <pageSetUpPr fitToPage="1"/>
  </sheetPr>
  <dimension ref="A1:S30"/>
  <sheetViews>
    <sheetView workbookViewId="0">
      <selection sqref="A1:A2"/>
    </sheetView>
  </sheetViews>
  <sheetFormatPr baseColWidth="10" defaultColWidth="10.125" defaultRowHeight="12.75"/>
  <cols>
    <col min="1" max="1" width="10.125" style="31"/>
    <col min="2" max="2" width="27.375" style="31" customWidth="1"/>
    <col min="3" max="10" width="8.5" style="31" customWidth="1"/>
    <col min="11" max="16384" width="10.125" style="31"/>
  </cols>
  <sheetData>
    <row r="1" spans="1:19" ht="15.75">
      <c r="A1" s="104" t="s">
        <v>496</v>
      </c>
      <c r="C1" s="37"/>
      <c r="D1" s="37"/>
      <c r="E1" s="37"/>
      <c r="F1" s="37"/>
      <c r="G1" s="37"/>
      <c r="H1" s="37"/>
      <c r="I1" s="37"/>
      <c r="J1" s="37"/>
      <c r="K1" s="37"/>
      <c r="L1" s="37"/>
      <c r="M1" s="37"/>
    </row>
    <row r="2" spans="1:19" ht="14.25">
      <c r="A2" s="48" t="s">
        <v>135</v>
      </c>
      <c r="C2" s="37"/>
      <c r="D2" s="37"/>
      <c r="E2" s="37"/>
      <c r="F2" s="37"/>
      <c r="G2" s="37"/>
      <c r="H2" s="37"/>
      <c r="I2" s="37"/>
      <c r="K2" s="37"/>
      <c r="L2" s="37"/>
      <c r="M2" s="37"/>
    </row>
    <row r="3" spans="1:19" ht="15" thickBot="1">
      <c r="A3" s="48"/>
      <c r="C3" s="37"/>
      <c r="D3" s="37"/>
      <c r="E3" s="37"/>
      <c r="F3" s="37"/>
      <c r="G3" s="37"/>
      <c r="H3" s="37"/>
      <c r="I3" s="37"/>
      <c r="J3" s="278" t="s">
        <v>100</v>
      </c>
      <c r="K3" s="37"/>
      <c r="L3" s="37"/>
      <c r="M3" s="37"/>
    </row>
    <row r="4" spans="1:19" ht="13.5" thickBot="1">
      <c r="B4" s="909"/>
      <c r="C4" s="911" t="s">
        <v>354</v>
      </c>
      <c r="D4" s="912"/>
      <c r="E4" s="911" t="s">
        <v>355</v>
      </c>
      <c r="F4" s="912"/>
      <c r="G4" s="911" t="s">
        <v>356</v>
      </c>
      <c r="H4" s="912"/>
      <c r="I4" s="913" t="s">
        <v>357</v>
      </c>
      <c r="J4" s="912"/>
      <c r="K4" s="37"/>
      <c r="L4" s="76"/>
      <c r="M4" s="30"/>
      <c r="N4" s="30"/>
      <c r="O4" s="30"/>
      <c r="P4" s="30"/>
      <c r="Q4" s="30"/>
      <c r="R4" s="30"/>
      <c r="S4" s="30"/>
    </row>
    <row r="5" spans="1:19" ht="13.5" thickBot="1">
      <c r="B5" s="910"/>
      <c r="C5" s="288" t="s">
        <v>136</v>
      </c>
      <c r="D5" s="289" t="s">
        <v>137</v>
      </c>
      <c r="E5" s="288" t="s">
        <v>136</v>
      </c>
      <c r="F5" s="289" t="s">
        <v>137</v>
      </c>
      <c r="G5" s="288" t="s">
        <v>136</v>
      </c>
      <c r="H5" s="289" t="s">
        <v>137</v>
      </c>
      <c r="I5" s="288" t="s">
        <v>136</v>
      </c>
      <c r="J5" s="289" t="s">
        <v>137</v>
      </c>
      <c r="K5" s="37"/>
      <c r="L5" s="77"/>
      <c r="M5" s="30"/>
      <c r="N5" s="30"/>
      <c r="O5" s="30"/>
      <c r="P5" s="30"/>
      <c r="Q5" s="30"/>
      <c r="R5" s="30"/>
      <c r="S5" s="30"/>
    </row>
    <row r="6" spans="1:19" ht="14.25" customHeight="1">
      <c r="B6" s="279" t="s">
        <v>358</v>
      </c>
      <c r="C6" s="282">
        <v>9.8000000000000007</v>
      </c>
      <c r="D6" s="283">
        <v>11.9</v>
      </c>
      <c r="E6" s="282">
        <v>12.4</v>
      </c>
      <c r="F6" s="283">
        <v>13.8</v>
      </c>
      <c r="G6" s="282">
        <v>15.8</v>
      </c>
      <c r="H6" s="283">
        <v>17.100000000000001</v>
      </c>
      <c r="I6" s="282">
        <v>24</v>
      </c>
      <c r="J6" s="283">
        <v>23.5</v>
      </c>
      <c r="K6" s="37"/>
      <c r="L6" s="10"/>
      <c r="M6" s="30"/>
      <c r="N6" s="30"/>
      <c r="O6" s="30"/>
      <c r="P6" s="30"/>
      <c r="Q6" s="30"/>
      <c r="R6" s="30"/>
      <c r="S6" s="30"/>
    </row>
    <row r="7" spans="1:19" ht="14.25" customHeight="1">
      <c r="B7" s="280" t="s">
        <v>359</v>
      </c>
      <c r="C7" s="284">
        <v>12.1</v>
      </c>
      <c r="D7" s="285">
        <v>14.3</v>
      </c>
      <c r="E7" s="284">
        <v>14.9</v>
      </c>
      <c r="F7" s="285">
        <v>20.3</v>
      </c>
      <c r="G7" s="284">
        <v>18.100000000000001</v>
      </c>
      <c r="H7" s="285">
        <v>24.2</v>
      </c>
      <c r="I7" s="284">
        <v>29.3</v>
      </c>
      <c r="J7" s="285">
        <v>35.6</v>
      </c>
      <c r="K7" s="37"/>
      <c r="L7" s="38"/>
      <c r="M7" s="38"/>
      <c r="N7" s="38"/>
      <c r="O7" s="38"/>
      <c r="P7" s="38"/>
      <c r="Q7" s="38"/>
      <c r="R7" s="38"/>
      <c r="S7" s="38"/>
    </row>
    <row r="8" spans="1:19" ht="14.25" customHeight="1">
      <c r="B8" s="280" t="s">
        <v>360</v>
      </c>
      <c r="C8" s="284">
        <v>21.6</v>
      </c>
      <c r="D8" s="285">
        <v>23.7</v>
      </c>
      <c r="E8" s="284">
        <v>18.899999999999999</v>
      </c>
      <c r="F8" s="285">
        <v>21.7</v>
      </c>
      <c r="G8" s="284">
        <v>19.399999999999999</v>
      </c>
      <c r="H8" s="285">
        <v>19.2</v>
      </c>
      <c r="I8" s="284">
        <v>16</v>
      </c>
      <c r="J8" s="285">
        <v>12.9</v>
      </c>
      <c r="K8" s="78"/>
      <c r="L8" s="79"/>
      <c r="M8" s="35"/>
      <c r="N8" s="35"/>
      <c r="O8" s="35"/>
      <c r="P8" s="35"/>
      <c r="Q8" s="35"/>
      <c r="R8" s="35"/>
      <c r="S8" s="35"/>
    </row>
    <row r="9" spans="1:19" ht="14.25" customHeight="1">
      <c r="B9" s="280" t="s">
        <v>362</v>
      </c>
      <c r="C9" s="284">
        <v>11.3</v>
      </c>
      <c r="D9" s="285">
        <v>12.6</v>
      </c>
      <c r="E9" s="284">
        <v>18</v>
      </c>
      <c r="F9" s="285">
        <v>14.7</v>
      </c>
      <c r="G9" s="284">
        <v>18.8</v>
      </c>
      <c r="H9" s="285">
        <v>14.7</v>
      </c>
      <c r="I9" s="284">
        <v>14</v>
      </c>
      <c r="J9" s="285">
        <v>11.2</v>
      </c>
      <c r="K9" s="78"/>
      <c r="L9" s="10"/>
      <c r="M9" s="215"/>
      <c r="N9" s="215"/>
      <c r="O9" s="215"/>
      <c r="P9" s="215"/>
      <c r="Q9" s="215"/>
      <c r="R9" s="215"/>
      <c r="S9" s="215"/>
    </row>
    <row r="10" spans="1:19" ht="14.25" customHeight="1">
      <c r="B10" s="280" t="s">
        <v>363</v>
      </c>
      <c r="C10" s="284">
        <v>44.6</v>
      </c>
      <c r="D10" s="285">
        <v>37</v>
      </c>
      <c r="E10" s="284">
        <v>35.299999999999997</v>
      </c>
      <c r="F10" s="285">
        <v>29</v>
      </c>
      <c r="G10" s="284">
        <v>27.6</v>
      </c>
      <c r="H10" s="285">
        <v>24.4</v>
      </c>
      <c r="I10" s="284">
        <v>16.5</v>
      </c>
      <c r="J10" s="285">
        <v>16.600000000000001</v>
      </c>
      <c r="K10" s="37"/>
      <c r="L10" s="10"/>
      <c r="M10" s="215"/>
      <c r="N10" s="215"/>
      <c r="O10" s="215"/>
      <c r="P10" s="215"/>
      <c r="Q10" s="215"/>
      <c r="R10" s="215"/>
      <c r="S10" s="215"/>
    </row>
    <row r="11" spans="1:19" ht="14.25" customHeight="1">
      <c r="B11" s="280" t="s">
        <v>361</v>
      </c>
      <c r="C11" s="284">
        <v>0.7</v>
      </c>
      <c r="D11" s="285">
        <v>0.6</v>
      </c>
      <c r="E11" s="284">
        <v>0.4</v>
      </c>
      <c r="F11" s="285">
        <v>0.5</v>
      </c>
      <c r="G11" s="284">
        <v>0.3</v>
      </c>
      <c r="H11" s="285">
        <v>0.4</v>
      </c>
      <c r="I11" s="284">
        <v>0.1</v>
      </c>
      <c r="J11" s="285">
        <v>0.2</v>
      </c>
      <c r="K11" s="37"/>
      <c r="L11" s="10"/>
      <c r="M11" s="215"/>
      <c r="N11" s="215"/>
      <c r="O11" s="215"/>
      <c r="P11" s="215"/>
      <c r="Q11" s="215"/>
      <c r="R11" s="215"/>
      <c r="S11" s="215"/>
    </row>
    <row r="12" spans="1:19" ht="14.25" customHeight="1" thickBot="1">
      <c r="B12" s="281" t="s">
        <v>10</v>
      </c>
      <c r="C12" s="286">
        <v>100</v>
      </c>
      <c r="D12" s="287">
        <v>100</v>
      </c>
      <c r="E12" s="286">
        <v>100</v>
      </c>
      <c r="F12" s="287">
        <v>100</v>
      </c>
      <c r="G12" s="286">
        <v>100</v>
      </c>
      <c r="H12" s="287">
        <v>100</v>
      </c>
      <c r="I12" s="286">
        <v>100</v>
      </c>
      <c r="J12" s="287">
        <v>100</v>
      </c>
      <c r="K12" s="37"/>
      <c r="L12" s="79"/>
      <c r="M12" s="290"/>
      <c r="N12" s="290"/>
      <c r="O12" s="290"/>
      <c r="P12" s="290"/>
      <c r="Q12" s="290"/>
      <c r="R12" s="290"/>
      <c r="S12" s="290"/>
    </row>
    <row r="13" spans="1:19" ht="14.25" customHeight="1">
      <c r="B13" s="275"/>
      <c r="C13" s="275"/>
      <c r="D13" s="275"/>
      <c r="E13" s="275"/>
      <c r="F13" s="275"/>
      <c r="G13" s="275"/>
      <c r="H13" s="275"/>
      <c r="I13" s="275"/>
      <c r="J13" s="275"/>
      <c r="K13" s="37"/>
      <c r="L13" s="10"/>
      <c r="M13" s="215"/>
      <c r="N13" s="215"/>
      <c r="O13" s="215"/>
      <c r="P13" s="215"/>
      <c r="Q13" s="215"/>
      <c r="R13" s="215"/>
      <c r="S13" s="215"/>
    </row>
    <row r="14" spans="1:19">
      <c r="B14" s="111" t="s">
        <v>364</v>
      </c>
      <c r="C14" s="276"/>
      <c r="D14" s="276"/>
      <c r="E14" s="276"/>
      <c r="F14" s="276"/>
      <c r="G14" s="276"/>
      <c r="H14" s="276"/>
      <c r="I14" s="276"/>
      <c r="J14" s="276"/>
      <c r="K14" s="37"/>
      <c r="L14" s="10"/>
      <c r="M14" s="215"/>
      <c r="N14" s="215"/>
      <c r="O14" s="215"/>
      <c r="P14" s="215"/>
      <c r="Q14" s="215"/>
      <c r="R14" s="215"/>
      <c r="S14" s="215"/>
    </row>
    <row r="15" spans="1:19">
      <c r="B15" s="111" t="s">
        <v>365</v>
      </c>
      <c r="C15" s="234"/>
      <c r="D15" s="234"/>
      <c r="E15" s="234"/>
      <c r="F15" s="234"/>
      <c r="G15" s="234"/>
      <c r="H15" s="234"/>
      <c r="I15" s="234"/>
      <c r="J15" s="234"/>
      <c r="K15" s="80"/>
      <c r="L15" s="10"/>
      <c r="M15" s="215"/>
      <c r="N15" s="215"/>
      <c r="O15" s="215"/>
      <c r="P15" s="215"/>
      <c r="Q15" s="215"/>
      <c r="R15" s="215"/>
      <c r="S15" s="215"/>
    </row>
    <row r="16" spans="1:19">
      <c r="B16" s="111" t="s">
        <v>366</v>
      </c>
      <c r="C16" s="234"/>
      <c r="D16" s="234"/>
      <c r="E16" s="234"/>
      <c r="F16" s="234"/>
      <c r="G16" s="234"/>
      <c r="H16" s="234"/>
      <c r="I16" s="277"/>
      <c r="J16" s="277"/>
      <c r="K16" s="80"/>
      <c r="L16" s="79"/>
      <c r="M16" s="290"/>
      <c r="N16" s="290"/>
      <c r="O16" s="290"/>
      <c r="P16" s="290"/>
      <c r="Q16" s="290"/>
      <c r="R16" s="290"/>
      <c r="S16" s="290"/>
    </row>
    <row r="17" spans="11:19">
      <c r="K17" s="80"/>
      <c r="L17" s="10"/>
      <c r="M17" s="215"/>
      <c r="N17" s="215"/>
      <c r="O17" s="215"/>
      <c r="P17" s="215"/>
      <c r="Q17" s="215"/>
      <c r="R17" s="215"/>
      <c r="S17" s="215"/>
    </row>
    <row r="18" spans="11:19">
      <c r="K18" s="37"/>
      <c r="L18" s="10"/>
      <c r="M18" s="215"/>
      <c r="N18" s="215"/>
      <c r="O18" s="215"/>
      <c r="P18" s="215"/>
      <c r="Q18" s="215"/>
      <c r="R18" s="215"/>
      <c r="S18" s="215"/>
    </row>
    <row r="19" spans="11:19">
      <c r="K19" s="37"/>
      <c r="L19" s="10"/>
      <c r="M19" s="215"/>
      <c r="N19" s="215"/>
      <c r="O19" s="215"/>
      <c r="P19" s="215"/>
      <c r="Q19" s="215"/>
      <c r="R19" s="215"/>
      <c r="S19" s="215"/>
    </row>
    <row r="20" spans="11:19">
      <c r="L20" s="79"/>
      <c r="M20" s="290"/>
      <c r="N20" s="290"/>
      <c r="O20" s="290"/>
      <c r="P20" s="290"/>
      <c r="Q20" s="290"/>
      <c r="R20" s="290"/>
      <c r="S20" s="290"/>
    </row>
    <row r="21" spans="11:19">
      <c r="L21" s="10"/>
      <c r="M21" s="215"/>
      <c r="N21" s="215"/>
      <c r="O21" s="215"/>
      <c r="P21" s="215"/>
      <c r="Q21" s="215"/>
      <c r="R21" s="215"/>
      <c r="S21" s="215"/>
    </row>
    <row r="22" spans="11:19">
      <c r="L22" s="10"/>
      <c r="M22" s="215"/>
      <c r="N22" s="215"/>
      <c r="O22" s="215"/>
      <c r="P22" s="215"/>
      <c r="Q22" s="215"/>
      <c r="R22" s="215"/>
      <c r="S22" s="215"/>
    </row>
    <row r="23" spans="11:19">
      <c r="L23" s="10"/>
      <c r="M23" s="215"/>
      <c r="N23" s="215"/>
      <c r="O23" s="215"/>
      <c r="P23" s="215"/>
      <c r="Q23" s="215"/>
      <c r="R23" s="215"/>
      <c r="S23" s="215"/>
    </row>
    <row r="24" spans="11:19">
      <c r="L24" s="79"/>
      <c r="M24" s="290"/>
      <c r="N24" s="290"/>
      <c r="O24" s="290"/>
      <c r="P24" s="290"/>
      <c r="Q24" s="290"/>
      <c r="R24" s="290"/>
      <c r="S24" s="290"/>
    </row>
    <row r="25" spans="11:19">
      <c r="L25" s="10"/>
      <c r="M25" s="215"/>
      <c r="N25" s="215"/>
      <c r="O25" s="215"/>
      <c r="P25" s="215"/>
      <c r="Q25" s="215"/>
      <c r="R25" s="215"/>
      <c r="S25" s="215"/>
    </row>
    <row r="26" spans="11:19">
      <c r="L26" s="10"/>
      <c r="M26" s="215"/>
      <c r="N26" s="215"/>
      <c r="O26" s="215"/>
      <c r="P26" s="215"/>
      <c r="Q26" s="215"/>
      <c r="R26" s="215"/>
      <c r="S26" s="215"/>
    </row>
    <row r="27" spans="11:19">
      <c r="L27" s="10"/>
      <c r="M27" s="215"/>
      <c r="N27" s="215"/>
      <c r="O27" s="215"/>
      <c r="P27" s="215"/>
      <c r="Q27" s="215"/>
      <c r="R27" s="215"/>
      <c r="S27" s="215"/>
    </row>
    <row r="28" spans="11:19">
      <c r="L28" s="81"/>
      <c r="M28" s="82"/>
      <c r="N28" s="82"/>
      <c r="O28" s="82"/>
      <c r="P28" s="82"/>
      <c r="Q28" s="82"/>
      <c r="R28" s="82"/>
      <c r="S28" s="30"/>
    </row>
    <row r="29" spans="11:19">
      <c r="L29" s="81"/>
      <c r="M29" s="82"/>
      <c r="N29" s="82"/>
      <c r="O29" s="82"/>
      <c r="P29" s="82"/>
      <c r="Q29" s="82"/>
      <c r="R29" s="82"/>
      <c r="S29" s="30"/>
    </row>
    <row r="30" spans="11:19">
      <c r="L30" s="81"/>
      <c r="M30" s="82"/>
      <c r="N30" s="82"/>
      <c r="O30" s="82"/>
      <c r="P30" s="82"/>
      <c r="Q30" s="82"/>
      <c r="R30" s="82"/>
      <c r="S30" s="30"/>
    </row>
  </sheetData>
  <mergeCells count="5">
    <mergeCell ref="B4:B5"/>
    <mergeCell ref="C4:D4"/>
    <mergeCell ref="E4:F4"/>
    <mergeCell ref="G4:H4"/>
    <mergeCell ref="I4:J4"/>
  </mergeCells>
  <hyperlinks>
    <hyperlink ref="A2" location="SOMMAIRE!A1" display="Retour au sommaire" xr:uid="{EA95F260-A292-4CB8-B4C4-0D5E60AA2E50}"/>
  </hyperlinks>
  <printOptions horizontalCentered="1"/>
  <pageMargins left="0.70866141732283472" right="0.70866141732283472" top="0.74803149606299213" bottom="0.74803149606299213" header="0.51181102362204722" footer="0.51181102362204722"/>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72AD2-3767-4D7B-A98E-80146A0BAFAD}">
  <sheetPr>
    <tabColor rgb="FFACB9CA"/>
    <pageSetUpPr fitToPage="1"/>
  </sheetPr>
  <dimension ref="A1:K18"/>
  <sheetViews>
    <sheetView workbookViewId="0"/>
  </sheetViews>
  <sheetFormatPr baseColWidth="10" defaultColWidth="10.125" defaultRowHeight="12.75"/>
  <cols>
    <col min="1" max="1" width="10.125" style="53"/>
    <col min="2" max="2" width="36" style="53" customWidth="1"/>
    <col min="3" max="11" width="14" style="53" customWidth="1"/>
    <col min="12" max="16384" width="10.125" style="53"/>
  </cols>
  <sheetData>
    <row r="1" spans="1:11" ht="15.75">
      <c r="A1" s="104" t="s">
        <v>498</v>
      </c>
      <c r="C1" s="83"/>
      <c r="D1" s="83"/>
      <c r="E1" s="83"/>
      <c r="F1" s="83"/>
      <c r="G1" s="83"/>
      <c r="H1" s="83"/>
      <c r="I1" s="83"/>
      <c r="J1" s="83"/>
      <c r="K1" s="83"/>
    </row>
    <row r="2" spans="1:11" ht="14.25">
      <c r="A2" s="48" t="s">
        <v>135</v>
      </c>
    </row>
    <row r="3" spans="1:11" ht="15" thickBot="1">
      <c r="A3" s="48"/>
      <c r="K3" s="308" t="s">
        <v>100</v>
      </c>
    </row>
    <row r="4" spans="1:11" ht="13.5" thickBot="1">
      <c r="B4" s="914"/>
      <c r="C4" s="916">
        <v>1968</v>
      </c>
      <c r="D4" s="917"/>
      <c r="E4" s="918"/>
      <c r="F4" s="916">
        <v>1990</v>
      </c>
      <c r="G4" s="917"/>
      <c r="H4" s="918"/>
      <c r="I4" s="916">
        <v>2018</v>
      </c>
      <c r="J4" s="917"/>
      <c r="K4" s="918"/>
    </row>
    <row r="5" spans="1:11" ht="51.6" customHeight="1" thickBot="1">
      <c r="B5" s="915"/>
      <c r="C5" s="294" t="s">
        <v>367</v>
      </c>
      <c r="D5" s="295" t="s">
        <v>499</v>
      </c>
      <c r="E5" s="296" t="s">
        <v>368</v>
      </c>
      <c r="F5" s="294" t="s">
        <v>367</v>
      </c>
      <c r="G5" s="295" t="s">
        <v>499</v>
      </c>
      <c r="H5" s="296" t="s">
        <v>368</v>
      </c>
      <c r="I5" s="294" t="s">
        <v>367</v>
      </c>
      <c r="J5" s="295" t="s">
        <v>499</v>
      </c>
      <c r="K5" s="296" t="s">
        <v>368</v>
      </c>
    </row>
    <row r="6" spans="1:11">
      <c r="B6" s="291" t="s">
        <v>369</v>
      </c>
      <c r="C6" s="297">
        <v>39.1</v>
      </c>
      <c r="D6" s="298">
        <v>19.5</v>
      </c>
      <c r="E6" s="299">
        <v>60.9</v>
      </c>
      <c r="F6" s="297">
        <v>23.3</v>
      </c>
      <c r="G6" s="298">
        <v>11.7</v>
      </c>
      <c r="H6" s="299">
        <v>42.5</v>
      </c>
      <c r="I6" s="297">
        <v>10.4</v>
      </c>
      <c r="J6" s="298">
        <v>5.2</v>
      </c>
      <c r="K6" s="299">
        <v>34.4</v>
      </c>
    </row>
    <row r="7" spans="1:11">
      <c r="B7" s="292" t="s">
        <v>370</v>
      </c>
      <c r="C7" s="300">
        <v>34.299999999999997</v>
      </c>
      <c r="D7" s="301">
        <v>56.2</v>
      </c>
      <c r="E7" s="302">
        <v>53.6</v>
      </c>
      <c r="F7" s="300">
        <v>17.600000000000001</v>
      </c>
      <c r="G7" s="301">
        <v>32.1</v>
      </c>
      <c r="H7" s="302">
        <v>33.1</v>
      </c>
      <c r="I7" s="300">
        <v>1</v>
      </c>
      <c r="J7" s="301">
        <v>10.9</v>
      </c>
      <c r="K7" s="302">
        <v>27</v>
      </c>
    </row>
    <row r="8" spans="1:11">
      <c r="B8" s="292" t="s">
        <v>371</v>
      </c>
      <c r="C8" s="300">
        <v>6.2</v>
      </c>
      <c r="D8" s="301">
        <v>76.400000000000006</v>
      </c>
      <c r="E8" s="302">
        <v>42</v>
      </c>
      <c r="F8" s="300">
        <v>9.6</v>
      </c>
      <c r="G8" s="301">
        <v>45.7</v>
      </c>
      <c r="H8" s="302">
        <v>22.5</v>
      </c>
      <c r="I8" s="300">
        <v>4.2</v>
      </c>
      <c r="J8" s="301">
        <v>13.4</v>
      </c>
      <c r="K8" s="302">
        <v>20.2</v>
      </c>
    </row>
    <row r="9" spans="1:11">
      <c r="B9" s="292" t="s">
        <v>372</v>
      </c>
      <c r="C9" s="300">
        <v>11.1</v>
      </c>
      <c r="D9" s="301">
        <v>85.1</v>
      </c>
      <c r="E9" s="302">
        <v>36.299999999999997</v>
      </c>
      <c r="F9" s="300">
        <v>22.3</v>
      </c>
      <c r="G9" s="301">
        <v>61.7</v>
      </c>
      <c r="H9" s="302">
        <v>18</v>
      </c>
      <c r="I9" s="300">
        <v>20.6</v>
      </c>
      <c r="J9" s="301">
        <v>25.8</v>
      </c>
      <c r="K9" s="302">
        <v>13.5</v>
      </c>
    </row>
    <row r="10" spans="1:11">
      <c r="B10" s="292" t="s">
        <v>373</v>
      </c>
      <c r="C10" s="300">
        <v>6.9</v>
      </c>
      <c r="D10" s="301">
        <v>94.1</v>
      </c>
      <c r="E10" s="302">
        <v>30.6</v>
      </c>
      <c r="F10" s="300">
        <v>13.4</v>
      </c>
      <c r="G10" s="301">
        <v>79.5</v>
      </c>
      <c r="H10" s="302">
        <v>14.7</v>
      </c>
      <c r="I10" s="300">
        <v>21.1</v>
      </c>
      <c r="J10" s="301">
        <v>46.6</v>
      </c>
      <c r="K10" s="302">
        <v>10</v>
      </c>
    </row>
    <row r="11" spans="1:11">
      <c r="B11" s="292" t="s">
        <v>374</v>
      </c>
      <c r="C11" s="300">
        <v>2.5</v>
      </c>
      <c r="D11" s="301">
        <v>98.7</v>
      </c>
      <c r="E11" s="302">
        <v>25.7</v>
      </c>
      <c r="F11" s="300">
        <v>8.3000000000000007</v>
      </c>
      <c r="G11" s="301">
        <v>90.4</v>
      </c>
      <c r="H11" s="302">
        <v>11.3</v>
      </c>
      <c r="I11" s="300">
        <v>15.2</v>
      </c>
      <c r="J11" s="301">
        <v>64.8</v>
      </c>
      <c r="K11" s="302">
        <v>6.3</v>
      </c>
    </row>
    <row r="12" spans="1:11" ht="13.5" thickBot="1">
      <c r="B12" s="293" t="s">
        <v>375</v>
      </c>
      <c r="C12" s="247"/>
      <c r="D12" s="303"/>
      <c r="E12" s="262"/>
      <c r="F12" s="304">
        <v>5.4</v>
      </c>
      <c r="G12" s="303">
        <v>97.3</v>
      </c>
      <c r="H12" s="305">
        <v>9.6999999999999993</v>
      </c>
      <c r="I12" s="304">
        <v>27.6</v>
      </c>
      <c r="J12" s="303">
        <v>86.2</v>
      </c>
      <c r="K12" s="305">
        <v>5.7</v>
      </c>
    </row>
    <row r="13" spans="1:11">
      <c r="B13" s="309"/>
      <c r="C13" s="310"/>
      <c r="D13" s="310"/>
      <c r="E13" s="310"/>
      <c r="F13" s="311"/>
      <c r="G13" s="310"/>
      <c r="H13" s="311"/>
      <c r="I13" s="311"/>
      <c r="J13" s="310"/>
      <c r="K13" s="311"/>
    </row>
    <row r="14" spans="1:11">
      <c r="B14" s="111" t="s">
        <v>376</v>
      </c>
      <c r="C14" s="307"/>
      <c r="D14" s="307"/>
      <c r="E14" s="307"/>
      <c r="F14" s="307"/>
      <c r="G14" s="307"/>
      <c r="H14" s="307"/>
      <c r="I14" s="307"/>
      <c r="J14" s="307"/>
      <c r="K14" s="307"/>
    </row>
    <row r="15" spans="1:11" ht="12.75" customHeight="1">
      <c r="B15" s="111" t="s">
        <v>500</v>
      </c>
      <c r="C15" s="306"/>
      <c r="D15" s="306"/>
      <c r="E15" s="306"/>
      <c r="F15" s="306"/>
      <c r="G15" s="306"/>
      <c r="H15" s="306"/>
      <c r="I15" s="306"/>
      <c r="J15" s="306"/>
      <c r="K15" s="306"/>
    </row>
    <row r="16" spans="1:11">
      <c r="B16" s="111" t="s">
        <v>501</v>
      </c>
      <c r="C16" s="306"/>
      <c r="D16" s="306"/>
      <c r="E16" s="306"/>
      <c r="F16" s="306"/>
      <c r="G16" s="306"/>
      <c r="H16" s="306"/>
      <c r="I16" s="306"/>
      <c r="J16" s="306"/>
      <c r="K16" s="306"/>
    </row>
    <row r="17" spans="2:11" ht="12.75" customHeight="1">
      <c r="B17" s="111" t="s">
        <v>502</v>
      </c>
      <c r="C17" s="306"/>
      <c r="D17" s="306"/>
      <c r="E17" s="306"/>
      <c r="F17" s="306"/>
      <c r="G17" s="306"/>
      <c r="H17" s="306"/>
      <c r="I17" s="306"/>
      <c r="J17" s="306"/>
      <c r="K17" s="306"/>
    </row>
    <row r="18" spans="2:11" ht="12.75" customHeight="1">
      <c r="B18" s="111" t="s">
        <v>490</v>
      </c>
      <c r="C18" s="306"/>
      <c r="D18" s="306"/>
      <c r="E18" s="306"/>
      <c r="F18" s="306"/>
      <c r="G18" s="306"/>
      <c r="H18" s="306"/>
      <c r="I18" s="306"/>
      <c r="J18" s="306"/>
      <c r="K18" s="306"/>
    </row>
  </sheetData>
  <mergeCells count="4">
    <mergeCell ref="B4:B5"/>
    <mergeCell ref="C4:E4"/>
    <mergeCell ref="F4:H4"/>
    <mergeCell ref="I4:K4"/>
  </mergeCells>
  <hyperlinks>
    <hyperlink ref="A2" location="SOMMAIRE!A1" display="Retour au sommaire" xr:uid="{216C1D6B-7C12-492F-88A8-0C21B3BB234E}"/>
  </hyperlinks>
  <pageMargins left="0" right="0" top="0.39370078740157483" bottom="0.39370078740157483" header="0" footer="0"/>
  <pageSetup paperSize="9" scale="56" pageOrder="overThenDown" orientation="portrait" r:id="rId1"/>
  <headerFooter>
    <oddHeader>&amp;C&amp;A</oddHeader>
    <oddFooter>&amp;CPage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9FCCD-431B-483D-96F0-84C9BD1138B2}">
  <sheetPr>
    <tabColor rgb="FFACB9CA"/>
    <pageSetUpPr fitToPage="1"/>
  </sheetPr>
  <dimension ref="A1:K18"/>
  <sheetViews>
    <sheetView workbookViewId="0">
      <selection sqref="A1:A2"/>
    </sheetView>
  </sheetViews>
  <sheetFormatPr baseColWidth="10" defaultColWidth="10.125" defaultRowHeight="12.75"/>
  <cols>
    <col min="1" max="1" width="10.125" style="53"/>
    <col min="2" max="2" width="36" style="53" customWidth="1"/>
    <col min="3" max="11" width="14" style="53" customWidth="1"/>
    <col min="12" max="16384" width="10.125" style="53"/>
  </cols>
  <sheetData>
    <row r="1" spans="1:11" ht="15.75">
      <c r="A1" s="104" t="s">
        <v>503</v>
      </c>
      <c r="C1" s="83"/>
      <c r="D1" s="83"/>
      <c r="E1" s="83"/>
      <c r="F1" s="83"/>
      <c r="G1" s="83"/>
      <c r="H1" s="83"/>
      <c r="I1" s="83"/>
      <c r="J1" s="83"/>
      <c r="K1" s="83"/>
    </row>
    <row r="2" spans="1:11" ht="14.25">
      <c r="A2" s="48" t="s">
        <v>135</v>
      </c>
    </row>
    <row r="3" spans="1:11" ht="15" thickBot="1">
      <c r="A3" s="48"/>
      <c r="K3" s="308" t="s">
        <v>100</v>
      </c>
    </row>
    <row r="4" spans="1:11" ht="13.5" thickBot="1">
      <c r="B4" s="914"/>
      <c r="C4" s="916">
        <v>1968</v>
      </c>
      <c r="D4" s="917"/>
      <c r="E4" s="918"/>
      <c r="F4" s="916">
        <v>1990</v>
      </c>
      <c r="G4" s="917"/>
      <c r="H4" s="918"/>
      <c r="I4" s="916">
        <v>2018</v>
      </c>
      <c r="J4" s="917"/>
      <c r="K4" s="918"/>
    </row>
    <row r="5" spans="1:11" ht="51.6" customHeight="1" thickBot="1">
      <c r="B5" s="915"/>
      <c r="C5" s="294" t="s">
        <v>367</v>
      </c>
      <c r="D5" s="295" t="s">
        <v>499</v>
      </c>
      <c r="E5" s="296" t="s">
        <v>377</v>
      </c>
      <c r="F5" s="294" t="s">
        <v>367</v>
      </c>
      <c r="G5" s="295" t="s">
        <v>499</v>
      </c>
      <c r="H5" s="296" t="s">
        <v>377</v>
      </c>
      <c r="I5" s="294" t="s">
        <v>367</v>
      </c>
      <c r="J5" s="295" t="s">
        <v>499</v>
      </c>
      <c r="K5" s="296" t="s">
        <v>377</v>
      </c>
    </row>
    <row r="6" spans="1:11">
      <c r="B6" s="291" t="s">
        <v>369</v>
      </c>
      <c r="C6" s="297">
        <v>37.4</v>
      </c>
      <c r="D6" s="298">
        <v>18.7</v>
      </c>
      <c r="E6" s="299">
        <v>4.4000000000000004</v>
      </c>
      <c r="F6" s="297">
        <v>22.9</v>
      </c>
      <c r="G6" s="298">
        <v>11.5</v>
      </c>
      <c r="H6" s="299">
        <v>7.1</v>
      </c>
      <c r="I6" s="297">
        <v>11.4</v>
      </c>
      <c r="J6" s="298">
        <v>5.7</v>
      </c>
      <c r="K6" s="299">
        <v>14.5</v>
      </c>
    </row>
    <row r="7" spans="1:11">
      <c r="B7" s="292" t="s">
        <v>370</v>
      </c>
      <c r="C7" s="300">
        <v>30.9</v>
      </c>
      <c r="D7" s="301">
        <v>52.9</v>
      </c>
      <c r="E7" s="302">
        <v>1.8</v>
      </c>
      <c r="F7" s="300">
        <v>12.9</v>
      </c>
      <c r="G7" s="301">
        <v>29.4</v>
      </c>
      <c r="H7" s="302">
        <v>3.8</v>
      </c>
      <c r="I7" s="300">
        <v>0.9</v>
      </c>
      <c r="J7" s="301">
        <v>11.8</v>
      </c>
      <c r="K7" s="302">
        <v>13.7</v>
      </c>
    </row>
    <row r="8" spans="1:11">
      <c r="B8" s="292" t="s">
        <v>371</v>
      </c>
      <c r="C8" s="300">
        <v>4</v>
      </c>
      <c r="D8" s="301">
        <v>70.3</v>
      </c>
      <c r="E8" s="302">
        <v>2.2999999999999998</v>
      </c>
      <c r="F8" s="300">
        <v>6.5</v>
      </c>
      <c r="G8" s="301">
        <v>39.1</v>
      </c>
      <c r="H8" s="302">
        <v>1.9</v>
      </c>
      <c r="I8" s="300">
        <v>3.9</v>
      </c>
      <c r="J8" s="301">
        <v>14.2</v>
      </c>
      <c r="K8" s="302">
        <v>8.5</v>
      </c>
    </row>
    <row r="9" spans="1:11">
      <c r="B9" s="292" t="s">
        <v>372</v>
      </c>
      <c r="C9" s="300">
        <v>15.2</v>
      </c>
      <c r="D9" s="301">
        <v>79.900000000000006</v>
      </c>
      <c r="E9" s="302">
        <v>0.9</v>
      </c>
      <c r="F9" s="300">
        <v>31.4</v>
      </c>
      <c r="G9" s="301">
        <v>58.1</v>
      </c>
      <c r="H9" s="302">
        <v>1.6</v>
      </c>
      <c r="I9" s="300">
        <v>28.1</v>
      </c>
      <c r="J9" s="301">
        <v>30.2</v>
      </c>
      <c r="K9" s="302">
        <v>5.6</v>
      </c>
    </row>
    <row r="10" spans="1:11">
      <c r="B10" s="292" t="s">
        <v>373</v>
      </c>
      <c r="C10" s="300">
        <v>6.9</v>
      </c>
      <c r="D10" s="301">
        <v>90.9</v>
      </c>
      <c r="E10" s="302">
        <v>1.4</v>
      </c>
      <c r="F10" s="300">
        <v>11.7</v>
      </c>
      <c r="G10" s="301">
        <v>79.599999999999994</v>
      </c>
      <c r="H10" s="302">
        <v>1.3</v>
      </c>
      <c r="I10" s="300">
        <v>20</v>
      </c>
      <c r="J10" s="301">
        <v>54.2</v>
      </c>
      <c r="K10" s="302">
        <v>4.4000000000000004</v>
      </c>
    </row>
    <row r="11" spans="1:11">
      <c r="B11" s="292" t="s">
        <v>374</v>
      </c>
      <c r="C11" s="300">
        <v>5.6</v>
      </c>
      <c r="D11" s="301">
        <v>97.2</v>
      </c>
      <c r="E11" s="302">
        <v>0.9</v>
      </c>
      <c r="F11" s="300">
        <v>6.3</v>
      </c>
      <c r="G11" s="301">
        <v>88.7</v>
      </c>
      <c r="H11" s="302">
        <v>0.9</v>
      </c>
      <c r="I11" s="300">
        <v>13</v>
      </c>
      <c r="J11" s="301">
        <v>70.7</v>
      </c>
      <c r="K11" s="302">
        <v>2.8</v>
      </c>
    </row>
    <row r="12" spans="1:11" ht="13.5" thickBot="1">
      <c r="B12" s="293" t="s">
        <v>375</v>
      </c>
      <c r="C12" s="247"/>
      <c r="D12" s="303"/>
      <c r="E12" s="262"/>
      <c r="F12" s="304">
        <v>8.1999999999999993</v>
      </c>
      <c r="G12" s="303">
        <v>95.9</v>
      </c>
      <c r="H12" s="305">
        <v>1.1000000000000001</v>
      </c>
      <c r="I12" s="304">
        <v>22.8</v>
      </c>
      <c r="J12" s="303">
        <v>88.6</v>
      </c>
      <c r="K12" s="305">
        <v>2.5</v>
      </c>
    </row>
    <row r="13" spans="1:11">
      <c r="B13" s="309"/>
      <c r="C13" s="310"/>
      <c r="D13" s="310"/>
      <c r="E13" s="310"/>
      <c r="F13" s="311"/>
      <c r="G13" s="310"/>
      <c r="H13" s="311"/>
      <c r="I13" s="311"/>
      <c r="J13" s="310"/>
      <c r="K13" s="311"/>
    </row>
    <row r="14" spans="1:11">
      <c r="B14" s="111" t="s">
        <v>376</v>
      </c>
      <c r="C14" s="111"/>
      <c r="D14" s="111"/>
      <c r="E14" s="111"/>
      <c r="F14" s="111"/>
      <c r="G14" s="111"/>
      <c r="H14" s="111"/>
      <c r="I14" s="111"/>
      <c r="J14" s="111"/>
      <c r="K14" s="111"/>
    </row>
    <row r="15" spans="1:11" ht="12.75" customHeight="1">
      <c r="B15" s="111" t="s">
        <v>500</v>
      </c>
      <c r="C15" s="306"/>
      <c r="D15" s="306"/>
      <c r="E15" s="306"/>
      <c r="F15" s="306"/>
      <c r="G15" s="306"/>
      <c r="H15" s="306"/>
      <c r="I15" s="306"/>
      <c r="J15" s="306"/>
      <c r="K15" s="306"/>
    </row>
    <row r="16" spans="1:11">
      <c r="B16" s="111" t="s">
        <v>501</v>
      </c>
      <c r="C16" s="306"/>
      <c r="D16" s="306"/>
      <c r="E16" s="306"/>
      <c r="F16" s="306"/>
      <c r="G16" s="306"/>
      <c r="H16" s="306"/>
      <c r="I16" s="306"/>
      <c r="J16" s="306"/>
      <c r="K16" s="306"/>
    </row>
    <row r="17" spans="2:11" ht="12.75" customHeight="1">
      <c r="B17" s="111" t="s">
        <v>502</v>
      </c>
      <c r="C17" s="306"/>
      <c r="D17" s="306"/>
      <c r="E17" s="306"/>
      <c r="F17" s="306"/>
      <c r="G17" s="306"/>
      <c r="H17" s="306"/>
      <c r="I17" s="306"/>
      <c r="J17" s="306"/>
      <c r="K17" s="306"/>
    </row>
    <row r="18" spans="2:11" ht="12.75" customHeight="1">
      <c r="B18" s="111" t="s">
        <v>490</v>
      </c>
      <c r="C18" s="306"/>
      <c r="D18" s="306"/>
      <c r="E18" s="306"/>
      <c r="F18" s="306"/>
      <c r="G18" s="306"/>
      <c r="H18" s="306"/>
      <c r="I18" s="306"/>
      <c r="J18" s="306"/>
      <c r="K18" s="306"/>
    </row>
  </sheetData>
  <mergeCells count="4">
    <mergeCell ref="B4:B5"/>
    <mergeCell ref="C4:E4"/>
    <mergeCell ref="F4:H4"/>
    <mergeCell ref="I4:K4"/>
  </mergeCells>
  <hyperlinks>
    <hyperlink ref="A2" location="SOMMAIRE!A1" display="Retour au sommaire" xr:uid="{39D3D709-FC5B-4F7B-B0A2-49014CEE1DB6}"/>
  </hyperlinks>
  <pageMargins left="0" right="0" top="0.39370078740157483" bottom="0.39370078740157483" header="0" footer="0"/>
  <pageSetup paperSize="9" scale="56" pageOrder="overThenDown" orientation="portrait" r:id="rId1"/>
  <headerFooter>
    <oddHeader>&amp;C&amp;A</oddHeader>
    <oddFooter>&amp;CPage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3DB2-F009-4E08-8312-979CAC0A2ED1}">
  <sheetPr>
    <tabColor rgb="FFACB9CA"/>
  </sheetPr>
  <dimension ref="A1:B33"/>
  <sheetViews>
    <sheetView workbookViewId="0">
      <selection sqref="A1:A2"/>
    </sheetView>
  </sheetViews>
  <sheetFormatPr baseColWidth="10" defaultRowHeight="14.25"/>
  <sheetData>
    <row r="1" spans="1:1" ht="15.75">
      <c r="A1" s="104" t="s">
        <v>464</v>
      </c>
    </row>
    <row r="2" spans="1:1">
      <c r="A2" s="48" t="s">
        <v>135</v>
      </c>
    </row>
    <row r="30" spans="2:2">
      <c r="B30" s="111" t="s">
        <v>504</v>
      </c>
    </row>
    <row r="31" spans="2:2">
      <c r="B31" s="111" t="s">
        <v>505</v>
      </c>
    </row>
    <row r="32" spans="2:2">
      <c r="B32" s="111" t="s">
        <v>506</v>
      </c>
    </row>
    <row r="33" spans="2:2">
      <c r="B33" s="111" t="s">
        <v>490</v>
      </c>
    </row>
  </sheetData>
  <hyperlinks>
    <hyperlink ref="A2" location="SOMMAIRE!A1" display="Retour au sommaire" xr:uid="{8CB7D1C4-81EE-44B4-92D2-BB0B4F7E2B77}"/>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3A505-5E0A-4D12-AF09-DE208B56ADF4}">
  <sheetPr>
    <tabColor rgb="FFACB9CA"/>
  </sheetPr>
  <dimension ref="A1:I61"/>
  <sheetViews>
    <sheetView zoomScaleNormal="100" workbookViewId="0">
      <selection activeCell="C1" sqref="C1:C1048576"/>
    </sheetView>
  </sheetViews>
  <sheetFormatPr baseColWidth="10" defaultColWidth="10.125" defaultRowHeight="12.75"/>
  <cols>
    <col min="1" max="1" width="10.125" style="57"/>
    <col min="2" max="2" width="8.625" style="58" customWidth="1"/>
    <col min="3" max="6" width="11.125" style="59" customWidth="1"/>
    <col min="7" max="14" width="10.125" style="57"/>
    <col min="15" max="15" width="14.125" style="57" customWidth="1"/>
    <col min="16" max="17" width="10.125" style="57"/>
    <col min="18" max="18" width="5.375" style="57" customWidth="1"/>
    <col min="19" max="16384" width="10.125" style="57"/>
  </cols>
  <sheetData>
    <row r="1" spans="1:6" ht="12.6" customHeight="1">
      <c r="A1" s="104" t="s">
        <v>507</v>
      </c>
      <c r="C1" s="109"/>
      <c r="D1" s="109"/>
      <c r="E1" s="109"/>
      <c r="F1" s="109"/>
    </row>
    <row r="2" spans="1:6" ht="14.25">
      <c r="A2" s="48" t="s">
        <v>135</v>
      </c>
      <c r="B2" s="57"/>
      <c r="F2" s="57"/>
    </row>
    <row r="3" spans="1:6" ht="15" thickBot="1">
      <c r="A3" s="48"/>
      <c r="B3" s="57"/>
      <c r="F3" s="312" t="s">
        <v>316</v>
      </c>
    </row>
    <row r="4" spans="1:6" ht="64.5" thickBot="1">
      <c r="B4" s="313"/>
      <c r="C4" s="314" t="s">
        <v>317</v>
      </c>
      <c r="D4" s="315" t="s">
        <v>137</v>
      </c>
      <c r="E4" s="315" t="s">
        <v>10</v>
      </c>
      <c r="F4" s="316" t="s">
        <v>318</v>
      </c>
    </row>
    <row r="5" spans="1:6">
      <c r="B5" s="317">
        <v>1975</v>
      </c>
      <c r="C5" s="318">
        <v>5</v>
      </c>
      <c r="D5" s="319">
        <v>2.7</v>
      </c>
      <c r="E5" s="320">
        <v>3.6</v>
      </c>
      <c r="F5" s="321">
        <v>55.478302565332051</v>
      </c>
    </row>
    <row r="6" spans="1:6">
      <c r="B6" s="322">
        <v>1976</v>
      </c>
      <c r="C6" s="323">
        <v>5.8</v>
      </c>
      <c r="D6" s="324">
        <v>2.8</v>
      </c>
      <c r="E6" s="325">
        <v>4</v>
      </c>
      <c r="F6" s="326">
        <v>58.356456776947695</v>
      </c>
    </row>
    <row r="7" spans="1:6">
      <c r="B7" s="322">
        <v>1977</v>
      </c>
      <c r="C7" s="323">
        <v>6.4</v>
      </c>
      <c r="D7" s="324">
        <v>3.2</v>
      </c>
      <c r="E7" s="325">
        <v>4.5</v>
      </c>
      <c r="F7" s="326">
        <v>58.146067415730343</v>
      </c>
    </row>
    <row r="8" spans="1:6">
      <c r="B8" s="322">
        <v>1978</v>
      </c>
      <c r="C8" s="323">
        <v>6.6</v>
      </c>
      <c r="D8" s="324">
        <v>3.4</v>
      </c>
      <c r="E8" s="325">
        <v>4.7</v>
      </c>
      <c r="F8" s="326">
        <v>56.907659269863998</v>
      </c>
    </row>
    <row r="9" spans="1:6">
      <c r="B9" s="322">
        <v>1979</v>
      </c>
      <c r="C9" s="323">
        <v>7.4</v>
      </c>
      <c r="D9" s="324">
        <v>3.8</v>
      </c>
      <c r="E9" s="325">
        <v>5.3</v>
      </c>
      <c r="F9" s="326">
        <v>57.67540417516873</v>
      </c>
    </row>
    <row r="10" spans="1:6">
      <c r="B10" s="322">
        <v>1980</v>
      </c>
      <c r="C10" s="323">
        <v>8.1999999999999993</v>
      </c>
      <c r="D10" s="324">
        <v>3.8</v>
      </c>
      <c r="E10" s="325">
        <v>5.6</v>
      </c>
      <c r="F10" s="326">
        <v>60.390931550646712</v>
      </c>
    </row>
    <row r="11" spans="1:6">
      <c r="B11" s="322">
        <v>1981</v>
      </c>
      <c r="C11" s="323">
        <v>9.1</v>
      </c>
      <c r="D11" s="324">
        <v>4.8</v>
      </c>
      <c r="E11" s="325">
        <v>6.6</v>
      </c>
      <c r="F11" s="326">
        <v>57.786127879758531</v>
      </c>
    </row>
    <row r="12" spans="1:6">
      <c r="B12" s="322">
        <v>1982</v>
      </c>
      <c r="C12" s="323">
        <v>9.5</v>
      </c>
      <c r="D12" s="324">
        <v>5.4</v>
      </c>
      <c r="E12" s="325">
        <v>7.1</v>
      </c>
      <c r="F12" s="326">
        <v>56.157719069977944</v>
      </c>
    </row>
    <row r="13" spans="1:6">
      <c r="B13" s="322">
        <v>1983</v>
      </c>
      <c r="C13" s="323">
        <v>9.6999999999999993</v>
      </c>
      <c r="D13" s="324">
        <v>5.8</v>
      </c>
      <c r="E13" s="325">
        <v>7.4</v>
      </c>
      <c r="F13" s="326">
        <v>55.079373679362845</v>
      </c>
    </row>
    <row r="14" spans="1:6">
      <c r="B14" s="322">
        <v>1984</v>
      </c>
      <c r="C14" s="323">
        <v>10.8</v>
      </c>
      <c r="D14" s="324">
        <v>7</v>
      </c>
      <c r="E14" s="325">
        <v>8.6999999999999993</v>
      </c>
      <c r="F14" s="326">
        <v>53.497427339730208</v>
      </c>
    </row>
    <row r="15" spans="1:6">
      <c r="B15" s="322">
        <v>1985</v>
      </c>
      <c r="C15" s="323">
        <v>11.1</v>
      </c>
      <c r="D15" s="324">
        <v>7.7</v>
      </c>
      <c r="E15" s="325">
        <v>9.1</v>
      </c>
      <c r="F15" s="326">
        <v>52.078047073234757</v>
      </c>
    </row>
    <row r="16" spans="1:6">
      <c r="B16" s="322">
        <v>1986</v>
      </c>
      <c r="C16" s="323">
        <v>11</v>
      </c>
      <c r="D16" s="324">
        <v>7.7</v>
      </c>
      <c r="E16" s="325">
        <v>9.1</v>
      </c>
      <c r="F16" s="326">
        <v>52.36029156542866</v>
      </c>
    </row>
    <row r="17" spans="2:9">
      <c r="B17" s="322">
        <v>1987</v>
      </c>
      <c r="C17" s="323">
        <v>11.4</v>
      </c>
      <c r="D17" s="324">
        <v>7.5</v>
      </c>
      <c r="E17" s="325">
        <v>9.1999999999999993</v>
      </c>
      <c r="F17" s="326">
        <v>53.980823559626742</v>
      </c>
    </row>
    <row r="18" spans="2:9">
      <c r="B18" s="322">
        <v>1988</v>
      </c>
      <c r="C18" s="323">
        <v>11.1</v>
      </c>
      <c r="D18" s="324">
        <v>7.1</v>
      </c>
      <c r="E18" s="325">
        <v>8.9</v>
      </c>
      <c r="F18" s="326">
        <v>54.923754056817678</v>
      </c>
    </row>
    <row r="19" spans="2:9">
      <c r="B19" s="322">
        <v>1989</v>
      </c>
      <c r="C19" s="323">
        <v>10.6</v>
      </c>
      <c r="D19" s="324">
        <v>6.4</v>
      </c>
      <c r="E19" s="325">
        <v>8.1999999999999993</v>
      </c>
      <c r="F19" s="326">
        <v>56.5615800968569</v>
      </c>
    </row>
    <row r="20" spans="2:9">
      <c r="B20" s="322">
        <v>1990</v>
      </c>
      <c r="C20" s="323">
        <v>10.1</v>
      </c>
      <c r="D20" s="324">
        <v>6.3</v>
      </c>
      <c r="E20" s="325">
        <v>8</v>
      </c>
      <c r="F20" s="326">
        <v>56.102794167845126</v>
      </c>
    </row>
    <row r="21" spans="2:9">
      <c r="B21" s="322">
        <v>1991</v>
      </c>
      <c r="C21" s="323">
        <v>10.199999999999999</v>
      </c>
      <c r="D21" s="324">
        <v>6.5</v>
      </c>
      <c r="E21" s="325">
        <v>8.1999999999999993</v>
      </c>
      <c r="F21" s="326">
        <v>55.788418389268159</v>
      </c>
    </row>
    <row r="22" spans="2:9">
      <c r="B22" s="322">
        <v>1992</v>
      </c>
      <c r="C22" s="323">
        <v>11</v>
      </c>
      <c r="D22" s="324">
        <v>7.5</v>
      </c>
      <c r="E22" s="325">
        <v>9</v>
      </c>
      <c r="F22" s="326">
        <v>54.47623144762315</v>
      </c>
    </row>
    <row r="23" spans="2:9">
      <c r="B23" s="322">
        <v>1993</v>
      </c>
      <c r="C23" s="323">
        <v>11.5</v>
      </c>
      <c r="D23" s="324">
        <v>8.8000000000000007</v>
      </c>
      <c r="E23" s="325">
        <v>10</v>
      </c>
      <c r="F23" s="326">
        <v>51.921148059563315</v>
      </c>
    </row>
    <row r="24" spans="2:9">
      <c r="B24" s="322">
        <v>1994</v>
      </c>
      <c r="C24" s="323">
        <v>12</v>
      </c>
      <c r="D24" s="324">
        <v>9.4</v>
      </c>
      <c r="E24" s="325">
        <v>10.6</v>
      </c>
      <c r="F24" s="326">
        <v>51.640772469870768</v>
      </c>
      <c r="I24" s="111" t="s">
        <v>508</v>
      </c>
    </row>
    <row r="25" spans="2:9">
      <c r="B25" s="322">
        <v>1995</v>
      </c>
      <c r="C25" s="323">
        <v>11.5</v>
      </c>
      <c r="D25" s="324">
        <v>8.6999999999999993</v>
      </c>
      <c r="E25" s="325">
        <v>10</v>
      </c>
      <c r="F25" s="326">
        <v>52.879520847730944</v>
      </c>
      <c r="I25" s="111" t="s">
        <v>509</v>
      </c>
    </row>
    <row r="26" spans="2:9">
      <c r="B26" s="322">
        <v>1996</v>
      </c>
      <c r="C26" s="323">
        <v>11.8</v>
      </c>
      <c r="D26" s="324">
        <v>9.3000000000000007</v>
      </c>
      <c r="E26" s="325">
        <v>10.5</v>
      </c>
      <c r="F26" s="326">
        <v>51.814501554254321</v>
      </c>
      <c r="I26" s="334" t="s">
        <v>510</v>
      </c>
    </row>
    <row r="27" spans="2:9">
      <c r="B27" s="322">
        <v>1997</v>
      </c>
      <c r="C27" s="323">
        <v>11.8</v>
      </c>
      <c r="D27" s="324">
        <v>9.6</v>
      </c>
      <c r="E27" s="325">
        <v>10.6</v>
      </c>
      <c r="F27" s="326">
        <v>51.037359190075584</v>
      </c>
    </row>
    <row r="28" spans="2:9">
      <c r="B28" s="322">
        <v>1998</v>
      </c>
      <c r="C28" s="323">
        <v>11.5</v>
      </c>
      <c r="D28" s="324">
        <v>9.1</v>
      </c>
      <c r="E28" s="325">
        <v>10.199999999999999</v>
      </c>
      <c r="F28" s="326">
        <v>51.990416513085144</v>
      </c>
    </row>
    <row r="29" spans="2:9">
      <c r="B29" s="322">
        <v>1999</v>
      </c>
      <c r="C29" s="323">
        <v>11.1</v>
      </c>
      <c r="D29" s="324">
        <v>8.9</v>
      </c>
      <c r="E29" s="325">
        <v>9.9</v>
      </c>
      <c r="F29" s="326">
        <v>51.973213949813783</v>
      </c>
    </row>
    <row r="30" spans="2:9">
      <c r="B30" s="322">
        <v>2000</v>
      </c>
      <c r="C30" s="323">
        <v>9.8000000000000007</v>
      </c>
      <c r="D30" s="324">
        <v>7.4</v>
      </c>
      <c r="E30" s="325">
        <v>8.5</v>
      </c>
      <c r="F30" s="326">
        <v>53.525266934682058</v>
      </c>
    </row>
    <row r="31" spans="2:9">
      <c r="B31" s="322">
        <v>2001</v>
      </c>
      <c r="C31" s="323">
        <v>9</v>
      </c>
      <c r="D31" s="324">
        <v>6.7</v>
      </c>
      <c r="E31" s="325">
        <v>7.8</v>
      </c>
      <c r="F31" s="326">
        <v>54.190840054714407</v>
      </c>
    </row>
    <row r="32" spans="2:9">
      <c r="B32" s="322">
        <v>2002</v>
      </c>
      <c r="C32" s="323">
        <v>8.6999999999999993</v>
      </c>
      <c r="D32" s="324">
        <v>7.2</v>
      </c>
      <c r="E32" s="325">
        <v>7.9</v>
      </c>
      <c r="F32" s="326">
        <v>51.39762243539726</v>
      </c>
    </row>
    <row r="33" spans="2:6">
      <c r="B33" s="322">
        <v>2003</v>
      </c>
      <c r="C33" s="323">
        <v>9.3000000000000007</v>
      </c>
      <c r="D33" s="324">
        <v>7.8</v>
      </c>
      <c r="E33" s="325">
        <v>8.5</v>
      </c>
      <c r="F33" s="326">
        <v>51.547654237574434</v>
      </c>
    </row>
    <row r="34" spans="2:6">
      <c r="B34" s="322">
        <v>2004</v>
      </c>
      <c r="C34" s="323">
        <v>9.6999999999999993</v>
      </c>
      <c r="D34" s="324">
        <v>8.1999999999999993</v>
      </c>
      <c r="E34" s="325">
        <v>8.9</v>
      </c>
      <c r="F34" s="326">
        <v>51.546557403390381</v>
      </c>
    </row>
    <row r="35" spans="2:6">
      <c r="B35" s="322">
        <v>2005</v>
      </c>
      <c r="C35" s="323">
        <v>9.6</v>
      </c>
      <c r="D35" s="324">
        <v>8.1999999999999993</v>
      </c>
      <c r="E35" s="325">
        <v>8.9</v>
      </c>
      <c r="F35" s="326">
        <v>51.566735767820127</v>
      </c>
    </row>
    <row r="36" spans="2:6">
      <c r="B36" s="322">
        <v>2006</v>
      </c>
      <c r="C36" s="323">
        <v>9.5</v>
      </c>
      <c r="D36" s="324">
        <v>8.3000000000000007</v>
      </c>
      <c r="E36" s="325">
        <v>8.9</v>
      </c>
      <c r="F36" s="326">
        <v>51.244887424055904</v>
      </c>
    </row>
    <row r="37" spans="2:6">
      <c r="B37" s="322">
        <v>2007</v>
      </c>
      <c r="C37" s="323">
        <v>8.4</v>
      </c>
      <c r="D37" s="324">
        <v>7.6</v>
      </c>
      <c r="E37" s="325">
        <v>8</v>
      </c>
      <c r="F37" s="326">
        <v>50.321851078636051</v>
      </c>
    </row>
    <row r="38" spans="2:6">
      <c r="B38" s="322">
        <v>2008</v>
      </c>
      <c r="C38" s="323">
        <v>7.8</v>
      </c>
      <c r="D38" s="324">
        <v>7.1</v>
      </c>
      <c r="E38" s="325">
        <v>7.4</v>
      </c>
      <c r="F38" s="326">
        <v>50.431175127021866</v>
      </c>
    </row>
    <row r="39" spans="2:6">
      <c r="B39" s="322">
        <v>2009</v>
      </c>
      <c r="C39" s="323">
        <v>9.1999999999999993</v>
      </c>
      <c r="D39" s="324">
        <v>9</v>
      </c>
      <c r="E39" s="325">
        <v>9.1</v>
      </c>
      <c r="F39" s="326">
        <v>48.712543291672937</v>
      </c>
    </row>
    <row r="40" spans="2:6">
      <c r="B40" s="322">
        <v>2010</v>
      </c>
      <c r="C40" s="323">
        <v>9.5</v>
      </c>
      <c r="D40" s="324">
        <v>9.1</v>
      </c>
      <c r="E40" s="325">
        <v>9.3000000000000007</v>
      </c>
      <c r="F40" s="326">
        <v>49.301330973712346</v>
      </c>
    </row>
    <row r="41" spans="2:6">
      <c r="B41" s="322">
        <v>2011</v>
      </c>
      <c r="C41" s="323">
        <v>9.5</v>
      </c>
      <c r="D41" s="324">
        <v>8.9</v>
      </c>
      <c r="E41" s="325">
        <v>9.1999999999999993</v>
      </c>
      <c r="F41" s="326">
        <v>49.775335140554795</v>
      </c>
    </row>
    <row r="42" spans="2:6">
      <c r="B42" s="322">
        <v>2012</v>
      </c>
      <c r="C42" s="323">
        <v>9.6999999999999993</v>
      </c>
      <c r="D42" s="324">
        <v>9.8000000000000007</v>
      </c>
      <c r="E42" s="325">
        <v>9.8000000000000007</v>
      </c>
      <c r="F42" s="326">
        <v>48.068118756936748</v>
      </c>
    </row>
    <row r="43" spans="2:6">
      <c r="B43" s="322">
        <v>2013</v>
      </c>
      <c r="C43" s="323">
        <v>10.199999999999999</v>
      </c>
      <c r="D43" s="324">
        <v>10.4</v>
      </c>
      <c r="E43" s="325">
        <v>10.3</v>
      </c>
      <c r="F43" s="326">
        <v>47.902486910994767</v>
      </c>
    </row>
    <row r="44" spans="2:6">
      <c r="B44" s="322">
        <v>2014</v>
      </c>
      <c r="C44" s="323">
        <v>10</v>
      </c>
      <c r="D44" s="324">
        <v>10.6</v>
      </c>
      <c r="E44" s="325">
        <v>10.3</v>
      </c>
      <c r="F44" s="326">
        <v>47.261822829613607</v>
      </c>
    </row>
    <row r="45" spans="2:6">
      <c r="B45" s="322">
        <v>2015</v>
      </c>
      <c r="C45" s="323">
        <v>9.9</v>
      </c>
      <c r="D45" s="324">
        <v>10.8</v>
      </c>
      <c r="E45" s="325">
        <v>10.4</v>
      </c>
      <c r="F45" s="326">
        <v>46.511250891641268</v>
      </c>
    </row>
    <row r="46" spans="2:6">
      <c r="B46" s="322">
        <v>2016</v>
      </c>
      <c r="C46" s="323">
        <v>9.9</v>
      </c>
      <c r="D46" s="324">
        <v>10.3</v>
      </c>
      <c r="E46" s="325">
        <v>10.1</v>
      </c>
      <c r="F46" s="326">
        <v>47.80409901517168</v>
      </c>
    </row>
    <row r="47" spans="2:6">
      <c r="B47" s="322">
        <v>2017</v>
      </c>
      <c r="C47" s="323">
        <v>9.4</v>
      </c>
      <c r="D47" s="324">
        <v>9.5</v>
      </c>
      <c r="E47" s="325">
        <v>9.4</v>
      </c>
      <c r="F47" s="326">
        <v>48.456494772284245</v>
      </c>
    </row>
    <row r="48" spans="2:6">
      <c r="B48" s="322">
        <v>2018</v>
      </c>
      <c r="C48" s="323">
        <v>9.1</v>
      </c>
      <c r="D48" s="324">
        <v>9</v>
      </c>
      <c r="E48" s="325">
        <v>9.1</v>
      </c>
      <c r="F48" s="326">
        <v>48.950483402565887</v>
      </c>
    </row>
    <row r="49" spans="2:6">
      <c r="B49" s="322">
        <v>2019</v>
      </c>
      <c r="C49" s="323">
        <v>8.4</v>
      </c>
      <c r="D49" s="324">
        <v>8.5</v>
      </c>
      <c r="E49" s="325">
        <v>8.5</v>
      </c>
      <c r="F49" s="326">
        <v>48.553345388788422</v>
      </c>
    </row>
    <row r="50" spans="2:6">
      <c r="B50" s="322">
        <v>2020</v>
      </c>
      <c r="C50" s="323">
        <v>8</v>
      </c>
      <c r="D50" s="324">
        <v>8.1</v>
      </c>
      <c r="E50" s="325">
        <v>8.1</v>
      </c>
      <c r="F50" s="326">
        <v>48.577943615257055</v>
      </c>
    </row>
    <row r="51" spans="2:6">
      <c r="B51" s="322">
        <v>2021</v>
      </c>
      <c r="C51" s="323">
        <v>7.8</v>
      </c>
      <c r="D51" s="324">
        <v>8</v>
      </c>
      <c r="E51" s="325">
        <v>7.9</v>
      </c>
      <c r="F51" s="326">
        <v>48.203978240106309</v>
      </c>
    </row>
    <row r="52" spans="2:6">
      <c r="B52" s="322">
        <v>2022</v>
      </c>
      <c r="C52" s="323">
        <v>7.2</v>
      </c>
      <c r="D52" s="324">
        <v>7.5</v>
      </c>
      <c r="E52" s="325">
        <v>7.3</v>
      </c>
      <c r="F52" s="326">
        <v>47.677196708255906</v>
      </c>
    </row>
    <row r="53" spans="2:6">
      <c r="B53" s="322">
        <v>2023</v>
      </c>
      <c r="C53" s="323">
        <v>7.3</v>
      </c>
      <c r="D53" s="324">
        <v>7.5</v>
      </c>
      <c r="E53" s="325">
        <v>7.4</v>
      </c>
      <c r="F53" s="326">
        <v>48.133106249181182</v>
      </c>
    </row>
    <row r="54" spans="2:6" ht="13.5" thickBot="1">
      <c r="B54" s="327">
        <v>2024</v>
      </c>
      <c r="C54" s="328">
        <v>7.3</v>
      </c>
      <c r="D54" s="329">
        <v>7.6</v>
      </c>
      <c r="E54" s="330">
        <v>7.4</v>
      </c>
      <c r="F54" s="331">
        <v>47.876812215835976</v>
      </c>
    </row>
    <row r="55" spans="2:6">
      <c r="B55" s="62"/>
      <c r="C55" s="60"/>
      <c r="D55" s="60"/>
      <c r="E55" s="61"/>
      <c r="F55" s="60"/>
    </row>
    <row r="56" spans="2:6">
      <c r="B56" s="335" t="s">
        <v>319</v>
      </c>
      <c r="C56" s="60"/>
      <c r="D56" s="60"/>
      <c r="E56" s="61"/>
      <c r="F56" s="60"/>
    </row>
    <row r="57" spans="2:6">
      <c r="B57" s="335" t="s">
        <v>320</v>
      </c>
      <c r="C57" s="60"/>
      <c r="D57" s="60"/>
      <c r="E57" s="61"/>
      <c r="F57" s="60"/>
    </row>
    <row r="58" spans="2:6" ht="13.5">
      <c r="B58" s="336" t="s">
        <v>321</v>
      </c>
      <c r="C58" s="60"/>
      <c r="D58" s="60"/>
      <c r="E58" s="61"/>
      <c r="F58" s="60"/>
    </row>
    <row r="59" spans="2:6">
      <c r="B59" s="63"/>
    </row>
    <row r="60" spans="2:6" ht="12.75" customHeight="1">
      <c r="B60" s="332"/>
      <c r="C60" s="332"/>
      <c r="D60" s="332"/>
      <c r="E60" s="332"/>
      <c r="F60" s="332"/>
    </row>
    <row r="61" spans="2:6" ht="12.75" customHeight="1">
      <c r="B61" s="332"/>
      <c r="C61" s="332"/>
      <c r="D61" s="332"/>
      <c r="E61" s="332"/>
      <c r="F61" s="332"/>
    </row>
  </sheetData>
  <sheetProtection selectLockedCells="1" selectUnlockedCells="1"/>
  <hyperlinks>
    <hyperlink ref="A2" location="SOMMAIRE!A1" display="Retour au sommaire" xr:uid="{CA4B9B40-883A-4FEF-9C77-6A941DB4057A}"/>
    <hyperlink ref="B58" r:id="rId1" xr:uid="{FA0CA934-ACA7-45BB-8968-786703C3101B}"/>
  </hyperlinks>
  <pageMargins left="0.78749999999999998" right="0.78749999999999998" top="1.0249999999999999" bottom="1.0249999999999999" header="0.78749999999999998" footer="0.78749999999999998"/>
  <pageSetup paperSize="9" firstPageNumber="0" orientation="landscape" horizontalDpi="300" verticalDpi="300" r:id="rId2"/>
  <headerFooter alignWithMargins="0">
    <oddHeader>&amp;C&amp;A</oddHeader>
    <oddFooter>&amp;CPage &amp;P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049C3-0121-4E16-BBBB-99A0473B6F04}">
  <sheetPr>
    <tabColor rgb="FFACB9CA"/>
  </sheetPr>
  <dimension ref="A1:H136"/>
  <sheetViews>
    <sheetView workbookViewId="0">
      <selection sqref="A1:A2"/>
    </sheetView>
  </sheetViews>
  <sheetFormatPr baseColWidth="10" defaultColWidth="11.125" defaultRowHeight="11.45" customHeight="1"/>
  <cols>
    <col min="1" max="1" width="11.125" style="67" customWidth="1"/>
    <col min="2" max="2" width="14.125" style="67" customWidth="1"/>
    <col min="3" max="3" width="16.125" style="67" customWidth="1"/>
    <col min="4" max="10" width="11.125" style="67" customWidth="1"/>
    <col min="11" max="16384" width="11.125" style="67"/>
  </cols>
  <sheetData>
    <row r="1" spans="1:8" ht="12.75" customHeight="1">
      <c r="A1" s="104" t="s">
        <v>466</v>
      </c>
    </row>
    <row r="2" spans="1:8" ht="12.75" customHeight="1">
      <c r="A2" s="48" t="s">
        <v>135</v>
      </c>
    </row>
    <row r="3" spans="1:8" ht="12.75" customHeight="1" thickBot="1">
      <c r="A3" s="48"/>
    </row>
    <row r="4" spans="1:8" ht="12.75" customHeight="1" thickBot="1">
      <c r="B4" s="919"/>
      <c r="C4" s="920"/>
      <c r="D4" s="357" t="s">
        <v>137</v>
      </c>
      <c r="E4" s="361" t="s">
        <v>136</v>
      </c>
      <c r="F4" s="355"/>
    </row>
    <row r="5" spans="1:8" ht="12.75" customHeight="1">
      <c r="B5" s="921" t="s">
        <v>322</v>
      </c>
      <c r="C5" s="366" t="s">
        <v>323</v>
      </c>
      <c r="D5" s="358">
        <v>83.2</v>
      </c>
      <c r="E5" s="362">
        <v>81.599999999999994</v>
      </c>
      <c r="F5" s="356"/>
    </row>
    <row r="6" spans="1:8" ht="12.75" customHeight="1">
      <c r="B6" s="922"/>
      <c r="C6" s="367" t="s">
        <v>94</v>
      </c>
      <c r="D6" s="359">
        <v>89.5</v>
      </c>
      <c r="E6" s="363">
        <v>79.900000000000006</v>
      </c>
      <c r="F6" s="356"/>
    </row>
    <row r="7" spans="1:8" ht="12.75" customHeight="1">
      <c r="B7" s="922"/>
      <c r="C7" s="367" t="s">
        <v>95</v>
      </c>
      <c r="D7" s="359">
        <v>93.6</v>
      </c>
      <c r="E7" s="363">
        <v>82.4</v>
      </c>
      <c r="F7" s="356"/>
    </row>
    <row r="8" spans="1:8" ht="12.75" customHeight="1" thickBot="1">
      <c r="B8" s="922"/>
      <c r="C8" s="368" t="s">
        <v>324</v>
      </c>
      <c r="D8" s="360">
        <v>87.3</v>
      </c>
      <c r="E8" s="364">
        <v>59.9</v>
      </c>
      <c r="F8" s="356"/>
      <c r="H8" s="69"/>
    </row>
    <row r="9" spans="1:8" ht="12.75" customHeight="1">
      <c r="B9" s="921" t="s">
        <v>325</v>
      </c>
      <c r="C9" s="366" t="s">
        <v>323</v>
      </c>
      <c r="D9" s="358">
        <v>64.3</v>
      </c>
      <c r="E9" s="362">
        <v>54.9</v>
      </c>
      <c r="F9" s="356"/>
    </row>
    <row r="10" spans="1:8" ht="12.75" customHeight="1">
      <c r="B10" s="922"/>
      <c r="C10" s="367" t="s">
        <v>94</v>
      </c>
      <c r="D10" s="359">
        <v>71.3</v>
      </c>
      <c r="E10" s="365">
        <v>54</v>
      </c>
      <c r="F10" s="356"/>
    </row>
    <row r="11" spans="1:8" ht="12.75" customHeight="1">
      <c r="B11" s="922"/>
      <c r="C11" s="367" t="s">
        <v>95</v>
      </c>
      <c r="D11" s="359">
        <v>85.5</v>
      </c>
      <c r="E11" s="363">
        <v>48.3</v>
      </c>
      <c r="F11" s="356"/>
    </row>
    <row r="12" spans="1:8" ht="12.75" customHeight="1" thickBot="1">
      <c r="B12" s="923"/>
      <c r="C12" s="368" t="s">
        <v>324</v>
      </c>
      <c r="D12" s="360">
        <v>75.7</v>
      </c>
      <c r="E12" s="364">
        <v>36.5</v>
      </c>
      <c r="F12" s="356"/>
      <c r="G12" s="70"/>
    </row>
    <row r="13" spans="1:8" ht="12.75" customHeight="1">
      <c r="B13" s="921" t="s">
        <v>326</v>
      </c>
      <c r="C13" s="366" t="s">
        <v>323</v>
      </c>
      <c r="D13" s="358">
        <v>83.2</v>
      </c>
      <c r="E13" s="362">
        <v>76.7</v>
      </c>
      <c r="F13" s="356"/>
    </row>
    <row r="14" spans="1:8" ht="12.75" customHeight="1">
      <c r="B14" s="922"/>
      <c r="C14" s="367" t="s">
        <v>94</v>
      </c>
      <c r="D14" s="359">
        <v>89.4</v>
      </c>
      <c r="E14" s="363">
        <v>79.2</v>
      </c>
      <c r="F14" s="356"/>
    </row>
    <row r="15" spans="1:8" ht="12.75" customHeight="1">
      <c r="B15" s="922"/>
      <c r="C15" s="367" t="s">
        <v>95</v>
      </c>
      <c r="D15" s="359">
        <v>93.5</v>
      </c>
      <c r="E15" s="363">
        <v>79.2</v>
      </c>
      <c r="F15" s="356"/>
    </row>
    <row r="16" spans="1:8" ht="12.75" customHeight="1" thickBot="1">
      <c r="B16" s="923"/>
      <c r="C16" s="368" t="s">
        <v>324</v>
      </c>
      <c r="D16" s="360">
        <v>89.2</v>
      </c>
      <c r="E16" s="364">
        <v>53.8</v>
      </c>
      <c r="F16" s="356"/>
    </row>
    <row r="17" spans="2:6" ht="12.75" customHeight="1">
      <c r="B17" s="922" t="s">
        <v>327</v>
      </c>
      <c r="C17" s="366" t="s">
        <v>323</v>
      </c>
      <c r="D17" s="358">
        <v>88.1</v>
      </c>
      <c r="E17" s="362">
        <v>88.1</v>
      </c>
      <c r="F17" s="356"/>
    </row>
    <row r="18" spans="2:6" ht="12.75" customHeight="1">
      <c r="B18" s="922"/>
      <c r="C18" s="367" t="s">
        <v>94</v>
      </c>
      <c r="D18" s="359">
        <v>95.1</v>
      </c>
      <c r="E18" s="363">
        <v>86.5</v>
      </c>
      <c r="F18" s="356"/>
    </row>
    <row r="19" spans="2:6" ht="12.75" customHeight="1">
      <c r="B19" s="922"/>
      <c r="C19" s="367" t="s">
        <v>95</v>
      </c>
      <c r="D19" s="359">
        <v>95.7</v>
      </c>
      <c r="E19" s="363">
        <v>90.9</v>
      </c>
      <c r="F19" s="356"/>
    </row>
    <row r="20" spans="2:6" ht="12.75" customHeight="1" thickBot="1">
      <c r="B20" s="923"/>
      <c r="C20" s="368" t="s">
        <v>324</v>
      </c>
      <c r="D20" s="360">
        <v>92.8</v>
      </c>
      <c r="E20" s="364">
        <v>80.8</v>
      </c>
      <c r="F20" s="356"/>
    </row>
    <row r="21" spans="2:6" ht="12.75" customHeight="1"/>
    <row r="22" spans="2:6" ht="12.75" customHeight="1">
      <c r="B22" s="111" t="s">
        <v>514</v>
      </c>
    </row>
    <row r="23" spans="2:6" ht="12.75" customHeight="1">
      <c r="B23" s="111" t="s">
        <v>515</v>
      </c>
      <c r="C23" s="66"/>
    </row>
    <row r="24" spans="2:6" ht="12.75" customHeight="1">
      <c r="B24" s="68"/>
    </row>
    <row r="25" spans="2:6" ht="12.75" customHeight="1">
      <c r="B25" s="68"/>
      <c r="C25" s="66"/>
    </row>
    <row r="26" spans="2:6" ht="12.75" customHeight="1"/>
    <row r="27" spans="2:6" ht="12.75" customHeight="1"/>
    <row r="28" spans="2:6" ht="12.75" customHeight="1"/>
    <row r="29" spans="2:6" ht="12.75" customHeight="1"/>
    <row r="30" spans="2:6" ht="12.75" customHeight="1"/>
    <row r="31" spans="2:6" ht="12.75" customHeight="1"/>
    <row r="32" spans="2: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sheetData>
  <mergeCells count="5">
    <mergeCell ref="B4:C4"/>
    <mergeCell ref="B5:B8"/>
    <mergeCell ref="B9:B12"/>
    <mergeCell ref="B13:B16"/>
    <mergeCell ref="B17:B20"/>
  </mergeCells>
  <hyperlinks>
    <hyperlink ref="A2" location="SOMMAIRE!A1" display="Retour au sommaire" xr:uid="{F933159C-077E-412E-B5E9-444414C49519}"/>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38</vt:i4>
      </vt:variant>
      <vt:variant>
        <vt:lpstr>Plages nommées</vt:lpstr>
      </vt:variant>
      <vt:variant>
        <vt:i4>6</vt:i4>
      </vt:variant>
    </vt:vector>
  </HeadingPairs>
  <TitlesOfParts>
    <vt:vector size="44" baseType="lpstr">
      <vt:lpstr>SOMMAIRE</vt:lpstr>
      <vt:lpstr>Fig 2.1</vt:lpstr>
      <vt:lpstr>Fig 2.2</vt:lpstr>
      <vt:lpstr>Fig 2.3</vt:lpstr>
      <vt:lpstr>Fig 2.4a</vt:lpstr>
      <vt:lpstr>Fig 2.4b</vt:lpstr>
      <vt:lpstr>Fig 2.5</vt:lpstr>
      <vt:lpstr>Fig 2.6</vt:lpstr>
      <vt:lpstr>Fig 2.8</vt:lpstr>
      <vt:lpstr>Fig 2.7</vt:lpstr>
      <vt:lpstr>tab 2.1</vt:lpstr>
      <vt:lpstr>Fig 2.9</vt:lpstr>
      <vt:lpstr>Fig 2.10</vt:lpstr>
      <vt:lpstr>Fig 2.11</vt:lpstr>
      <vt:lpstr>Fig 2.12</vt:lpstr>
      <vt:lpstr>Fig 2.13</vt:lpstr>
      <vt:lpstr>Fig 2.14</vt:lpstr>
      <vt:lpstr>Fig 2.15</vt:lpstr>
      <vt:lpstr>Tab 2.2</vt:lpstr>
      <vt:lpstr>Fig 2.16</vt:lpstr>
      <vt:lpstr>Fig 2.17</vt:lpstr>
      <vt:lpstr>Fig 2.18</vt:lpstr>
      <vt:lpstr>Fig 2.19</vt:lpstr>
      <vt:lpstr>Fig 2.20</vt:lpstr>
      <vt:lpstr>Fig 2.21</vt:lpstr>
      <vt:lpstr>Fig 2.22</vt:lpstr>
      <vt:lpstr>Fig 2.23</vt:lpstr>
      <vt:lpstr>Fig 2.24</vt:lpstr>
      <vt:lpstr>Tab 2.3</vt:lpstr>
      <vt:lpstr>Fig 2.25</vt:lpstr>
      <vt:lpstr>Fig 2.26</vt:lpstr>
      <vt:lpstr>Fig 2.27</vt:lpstr>
      <vt:lpstr>Tab 2.4</vt:lpstr>
      <vt:lpstr>Tab 2.5</vt:lpstr>
      <vt:lpstr>Fig 2.28</vt:lpstr>
      <vt:lpstr>Fig 2.29</vt:lpstr>
      <vt:lpstr>Fig 2.30</vt:lpstr>
      <vt:lpstr>Fig 2.31</vt:lpstr>
      <vt:lpstr>'Fig 2.19'!_Hlk202889240</vt:lpstr>
      <vt:lpstr>'Tab 2.3'!_Hlk207806417</vt:lpstr>
      <vt:lpstr>'Fig 2.1'!Zone_d_impression</vt:lpstr>
      <vt:lpstr>'Fig 2.12'!Zone_d_impression</vt:lpstr>
      <vt:lpstr>'Fig 2.3'!Zone_d_impression</vt:lpstr>
      <vt:lpstr>'Fig 2.9'!Zone_d_impression</vt:lpstr>
    </vt:vector>
  </TitlesOfParts>
  <Company>SPM_PROPLUS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BERTEAU-RAPIN Caroline</dc:creator>
  <cp:lastModifiedBy>TAMPERE Rebecca</cp:lastModifiedBy>
  <dcterms:created xsi:type="dcterms:W3CDTF">2025-09-22T08:13:02Z</dcterms:created>
  <dcterms:modified xsi:type="dcterms:W3CDTF">2025-11-12T16:25:34Z</dcterms:modified>
</cp:coreProperties>
</file>