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3.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3.xml" ContentType="application/vnd.openxmlformats-officedocument.drawingml.chart+xml"/>
  <Override PartName="/xl/drawings/drawing37.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38.xml" ContentType="application/vnd.openxmlformats-officedocument.drawing+xml"/>
  <Override PartName="/xl/charts/chart38.xml" ContentType="application/vnd.openxmlformats-officedocument.drawingml.chart+xml"/>
  <Override PartName="/xl/drawings/drawing39.xml" ContentType="application/vnd.openxmlformats-officedocument.drawing+xml"/>
  <Override PartName="/xl/charts/chart39.xml" ContentType="application/vnd.openxmlformats-officedocument.drawingml.chart+xml"/>
  <Override PartName="/xl/drawings/drawing40.xml" ContentType="application/vnd.openxmlformats-officedocument.drawing+xml"/>
  <Override PartName="/xl/charts/chart40.xml" ContentType="application/vnd.openxmlformats-officedocument.drawingml.chart+xml"/>
  <Override PartName="/xl/drawings/drawing4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4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4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4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45.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46.xml" ContentType="application/vnd.openxmlformats-officedocument.drawing+xml"/>
  <Override PartName="/xl/charts/chart59.xml" ContentType="application/vnd.openxmlformats-officedocument.drawingml.chart+xml"/>
  <Override PartName="/xl/drawings/drawing47.xml" ContentType="application/vnd.openxmlformats-officedocument.drawing+xml"/>
  <Override PartName="/xl/charts/chart60.xml" ContentType="application/vnd.openxmlformats-officedocument.drawingml.chart+xml"/>
  <Override PartName="/xl/drawings/drawing48.xml" ContentType="application/vnd.openxmlformats-officedocument.drawing+xml"/>
  <Override PartName="/xl/charts/chart6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9.xml" ContentType="application/vnd.openxmlformats-officedocument.drawing+xml"/>
  <Override PartName="/xl/charts/chart62.xml" ContentType="application/vnd.openxmlformats-officedocument.drawingml.chart+xml"/>
  <Override PartName="/xl/drawings/drawing50.xml" ContentType="application/vnd.openxmlformats-officedocument.drawing+xml"/>
  <Override PartName="/xl/charts/chart63.xml" ContentType="application/vnd.openxmlformats-officedocument.drawingml.chart+xml"/>
  <Override PartName="/xl/drawings/drawing51.xml" ContentType="application/vnd.openxmlformats-officedocument.drawing+xml"/>
  <Override PartName="/xl/charts/chart64.xml" ContentType="application/vnd.openxmlformats-officedocument.drawingml.chart+xml"/>
  <Override PartName="/xl/drawings/drawing52.xml" ContentType="application/vnd.openxmlformats-officedocument.drawing+xml"/>
  <Override PartName="/xl/charts/chart6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66.xml" ContentType="application/vnd.openxmlformats-officedocument.drawingml.chart+xml"/>
  <Override PartName="/xl/drawings/drawing55.xml" ContentType="application/vnd.openxmlformats-officedocument.drawing+xml"/>
  <Override PartName="/xl/charts/chart67.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6.xml" ContentType="application/vnd.openxmlformats-officedocument.drawing+xml"/>
  <Override PartName="/xl/charts/chart68.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7.xml" ContentType="application/vnd.openxmlformats-officedocument.drawing+xml"/>
  <Override PartName="/xl/charts/chart69.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8.xml" ContentType="application/vnd.openxmlformats-officedocument.drawing+xml"/>
  <Override PartName="/xl/charts/chart70.xml" ContentType="application/vnd.openxmlformats-officedocument.drawingml.chart+xml"/>
  <Override PartName="/xl/drawings/drawing59.xml" ContentType="application/vnd.openxmlformats-officedocument.drawing+xml"/>
  <Override PartName="/xl/charts/chart71.xml" ContentType="application/vnd.openxmlformats-officedocument.drawingml.chart+xml"/>
  <Override PartName="/xl/drawings/drawing60.xml" ContentType="application/vnd.openxmlformats-officedocument.drawing+xml"/>
  <Override PartName="/xl/charts/chart72.xml" ContentType="application/vnd.openxmlformats-officedocument.drawingml.chart+xml"/>
  <Override PartName="/xl/drawings/drawing61.xml" ContentType="application/vnd.openxmlformats-officedocument.drawing+xml"/>
  <Override PartName="/xl/charts/chart73.xml" ContentType="application/vnd.openxmlformats-officedocument.drawingml.chart+xml"/>
  <Override PartName="/xl/drawings/drawing62.xml" ContentType="application/vnd.openxmlformats-officedocument.drawing+xml"/>
  <Override PartName="/xl/charts/chart7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75.xml" ContentType="application/vnd.openxmlformats-officedocument.drawingml.chart+xml"/>
  <Override PartName="/xl/charts/style35.xml" ContentType="application/vnd.ms-office.chartstyle+xml"/>
  <Override PartName="/xl/charts/colors35.xml" ContentType="application/vnd.ms-office.chartcolorstyle+xml"/>
  <Override PartName="/xl/charts/chart7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5.xml" ContentType="application/vnd.openxmlformats-officedocument.drawing+xml"/>
  <Override PartName="/xl/charts/chart7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6.xml" ContentType="application/vnd.openxmlformats-officedocument.drawing+xml"/>
  <Override PartName="/xl/charts/chart7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7.xml" ContentType="application/vnd.openxmlformats-officedocument.drawing+xml"/>
  <Override PartName="/xl/charts/chart7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1.xml" ContentType="application/vnd.openxmlformats-officedocument.themeOverride+xml"/>
  <Override PartName="/xl/drawings/drawing68.xml" ContentType="application/vnd.openxmlformats-officedocument.drawing+xml"/>
  <Override PartName="/xl/charts/chart8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9.xml" ContentType="application/vnd.openxmlformats-officedocument.drawing+xml"/>
  <Override PartName="/xl/charts/chart8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8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2.xml" ContentType="application/vnd.openxmlformats-officedocument.drawing+xml"/>
  <Override PartName="/xl/charts/chart83.xml" ContentType="application/vnd.openxmlformats-officedocument.drawingml.chart+xml"/>
  <Override PartName="/xl/drawings/drawing73.xml" ContentType="application/vnd.openxmlformats-officedocument.drawing+xml"/>
  <Override PartName="/xl/charts/chart84.xml" ContentType="application/vnd.openxmlformats-officedocument.drawingml.chart+xml"/>
  <Override PartName="/xl/drawings/drawing74.xml" ContentType="application/vnd.openxmlformats-officedocument.drawing+xml"/>
  <Override PartName="/xl/charts/chart85.xml" ContentType="application/vnd.openxmlformats-officedocument.drawingml.chart+xml"/>
  <Override PartName="/xl/drawings/drawing75.xml" ContentType="application/vnd.openxmlformats-officedocument.drawing+xml"/>
  <Override PartName="/xl/charts/chart86.xml" ContentType="application/vnd.openxmlformats-officedocument.drawingml.chart+xml"/>
  <Override PartName="/xl/drawings/drawing76.xml" ContentType="application/vnd.openxmlformats-officedocument.drawing+xml"/>
  <Override PartName="/xl/charts/chart87.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8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79.xml" ContentType="application/vnd.openxmlformats-officedocument.drawing+xml"/>
  <Override PartName="/xl/charts/chart89.xml" ContentType="application/vnd.openxmlformats-officedocument.drawingml.chart+xml"/>
  <Override PartName="/xl/charts/style45.xml" ContentType="application/vnd.ms-office.chartstyle+xml"/>
  <Override PartName="/xl/charts/colors45.xml" ContentType="application/vnd.ms-office.chartcolorstyle+xml"/>
  <Override PartName="/xl/charts/chart90.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0.xml" ContentType="application/vnd.openxmlformats-officedocument.drawing+xml"/>
  <Override PartName="/xl/charts/chart91.xml" ContentType="application/vnd.openxmlformats-officedocument.drawingml.chart+xml"/>
  <Override PartName="/xl/drawings/drawing81.xml" ContentType="application/vnd.openxmlformats-officedocument.drawing+xml"/>
  <Override PartName="/xl/charts/chart9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82.xml" ContentType="application/vnd.openxmlformats-officedocument.drawing+xml"/>
  <Override PartName="/xl/charts/chart9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3.xml" ContentType="application/vnd.openxmlformats-officedocument.drawing+xml"/>
  <Override PartName="/xl/charts/chart9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4.xml" ContentType="application/vnd.openxmlformats-officedocument.drawing+xml"/>
  <Override PartName="/xl/charts/chart9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5.xml" ContentType="application/vnd.openxmlformats-officedocument.drawing+xml"/>
  <Override PartName="/xl/charts/chart9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6.xml" ContentType="application/vnd.openxmlformats-officedocument.drawing+xml"/>
  <Override PartName="/xl/charts/chart97.xml" ContentType="application/vnd.openxmlformats-officedocument.drawingml.chart+xml"/>
  <Override PartName="/xl/drawings/drawing87.xml" ContentType="application/vnd.openxmlformats-officedocument.drawing+xml"/>
  <Override PartName="/xl/charts/chart98.xml" ContentType="application/vnd.openxmlformats-officedocument.drawingml.chart+xml"/>
  <Override PartName="/xl/drawings/drawing88.xml" ContentType="application/vnd.openxmlformats-officedocument.drawing+xml"/>
  <Override PartName="/xl/charts/chart99.xml" ContentType="application/vnd.openxmlformats-officedocument.drawingml.chart+xml"/>
  <Override PartName="/xl/drawings/drawing89.xml" ContentType="application/vnd.openxmlformats-officedocument.drawing+xml"/>
  <Override PartName="/xl/charts/chart100.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0.xml" ContentType="application/vnd.openxmlformats-officedocument.drawing+xml"/>
  <Override PartName="/xl/charts/chart101.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91.xml" ContentType="application/vnd.openxmlformats-officedocument.drawing+xml"/>
  <Override PartName="/xl/charts/chart102.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92.xml" ContentType="application/vnd.openxmlformats-officedocument.drawing+xml"/>
  <Override PartName="/xl/charts/chart103.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3.xml" ContentType="application/vnd.openxmlformats-officedocument.drawing+xml"/>
  <Override PartName="/xl/charts/chart104.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94.xml" ContentType="application/vnd.openxmlformats-officedocument.drawing+xml"/>
  <Override PartName="/xl/charts/chart105.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charts/chart10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97.xml" ContentType="application/vnd.openxmlformats-officedocument.drawing+xml"/>
  <Override PartName="/xl/charts/chart107.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98.xml" ContentType="application/vnd.openxmlformats-officedocument.drawing+xml"/>
  <Override PartName="/xl/charts/chart108.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charts/chart109.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01.xml" ContentType="application/vnd.openxmlformats-officedocument.drawing+xml"/>
  <Override PartName="/xl/charts/chart110.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charts/chart11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04.xml" ContentType="application/vnd.openxmlformats-officedocument.drawing+xml"/>
  <Override PartName="/xl/charts/chart112.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05.xml" ContentType="application/vnd.openxmlformats-officedocument.drawing+xml"/>
  <Override PartName="/xl/charts/chart11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06.xml" ContentType="application/vnd.openxmlformats-officedocument.drawingml.chartshapes+xml"/>
  <Override PartName="/xl/drawings/drawing107.xml" ContentType="application/vnd.openxmlformats-officedocument.drawing+xml"/>
  <Override PartName="/xl/charts/chart11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08.xml" ContentType="application/vnd.openxmlformats-officedocument.drawingml.chartshapes+xml"/>
  <Override PartName="/xl/drawings/drawing109.xml" ContentType="application/vnd.openxmlformats-officedocument.drawing+xml"/>
  <Override PartName="/xl/charts/chart115.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00 - Travaux en cours\2020 11 26 - Quinzieme rapport du COR\Graphiques_diffusés\"/>
    </mc:Choice>
  </mc:AlternateContent>
  <bookViews>
    <workbookView xWindow="0" yWindow="0" windowWidth="25200" windowHeight="10650"/>
  </bookViews>
  <sheets>
    <sheet name="Sommaire" sheetId="1" r:id="rId1"/>
    <sheet name="Sigles des pays" sheetId="98" r:id="rId2"/>
    <sheet name="Fig 1.1" sheetId="2" r:id="rId3"/>
    <sheet name="Fig 3.1" sheetId="4" r:id="rId4"/>
    <sheet name="Fig 4.3" sheetId="6" r:id="rId5"/>
    <sheet name="Fig 4.4" sheetId="7" r:id="rId6"/>
    <sheet name="Fig 4.5" sheetId="8" r:id="rId7"/>
    <sheet name="Fig 4.6" sheetId="9" r:id="rId8"/>
    <sheet name="Fig 4.7" sheetId="10" r:id="rId9"/>
    <sheet name="Fig 4.8" sheetId="11" r:id="rId10"/>
    <sheet name="Tab 4.1" sheetId="12" r:id="rId11"/>
    <sheet name="Tab 4.2" sheetId="13" r:id="rId12"/>
    <sheet name="Fig 5.1" sheetId="15" r:id="rId13"/>
    <sheet name="Fig 5.2" sheetId="16" r:id="rId14"/>
    <sheet name="Fig 5.3" sheetId="17" r:id="rId15"/>
    <sheet name="Fig 5.4" sheetId="18" r:id="rId16"/>
    <sheet name="Tab 5.1" sheetId="19" r:id="rId17"/>
    <sheet name="Tab 5.2" sheetId="20" r:id="rId18"/>
    <sheet name="Fig 5.5" sheetId="21" r:id="rId19"/>
    <sheet name="Fig 5.6" sheetId="22" r:id="rId20"/>
    <sheet name="Fig 5.7" sheetId="23" r:id="rId21"/>
    <sheet name="Fig 5.8" sheetId="24" r:id="rId22"/>
    <sheet name="Fig 5.9" sheetId="25" r:id="rId23"/>
    <sheet name="Fig 5.10" sheetId="26" r:id="rId24"/>
    <sheet name="Fig 5.11" sheetId="27" r:id="rId25"/>
    <sheet name="Fig 5.12" sheetId="28" r:id="rId26"/>
    <sheet name="Fig 5.13" sheetId="29" r:id="rId27"/>
    <sheet name="Fig 5.14" sheetId="30" r:id="rId28"/>
    <sheet name="Fig 5.15" sheetId="31" r:id="rId29"/>
    <sheet name="Fig 5.16" sheetId="32" r:id="rId30"/>
    <sheet name="Fig 5.A" sheetId="33" r:id="rId31"/>
    <sheet name="Fig 5.B" sheetId="34" r:id="rId32"/>
    <sheet name="Fig 6.1" sheetId="36" r:id="rId33"/>
    <sheet name="Fig 6.2" sheetId="37" r:id="rId34"/>
    <sheet name="Tab 6.1" sheetId="38" r:id="rId35"/>
    <sheet name="Fig 6.3" sheetId="39" r:id="rId36"/>
    <sheet name="Fig 6.4" sheetId="40" r:id="rId37"/>
    <sheet name="Fig 6.5" sheetId="41" r:id="rId38"/>
    <sheet name="Fig 6.6" sheetId="42" r:id="rId39"/>
    <sheet name="Fig 6.7" sheetId="43" r:id="rId40"/>
    <sheet name="Fig 6.A" sheetId="44" r:id="rId41"/>
    <sheet name="Fig 6.B" sheetId="45" r:id="rId42"/>
    <sheet name="Fig 6.8" sheetId="46" r:id="rId43"/>
    <sheet name="Fig 6.9" sheetId="47" r:id="rId44"/>
    <sheet name="Fig 6.10" sheetId="48" r:id="rId45"/>
    <sheet name="Fig 7.1" sheetId="50" r:id="rId46"/>
    <sheet name="Fig 7.2" sheetId="51" r:id="rId47"/>
    <sheet name="Fig 8.1" sheetId="53" r:id="rId48"/>
    <sheet name="Fig 8.2" sheetId="54" r:id="rId49"/>
    <sheet name="Fig 8.3" sheetId="55" r:id="rId50"/>
    <sheet name="Fig 8.4" sheetId="56" r:id="rId51"/>
    <sheet name="Fig 8.5" sheetId="57" r:id="rId52"/>
    <sheet name="Fig 9.1" sheetId="59" r:id="rId53"/>
    <sheet name="Fig 9.2" sheetId="60" r:id="rId54"/>
    <sheet name="Fig 9.3" sheetId="61" r:id="rId55"/>
    <sheet name="Fig 9.4" sheetId="62" r:id="rId56"/>
    <sheet name="Fig 9.5" sheetId="63" r:id="rId57"/>
    <sheet name="Fig 9.6" sheetId="64" r:id="rId58"/>
    <sheet name="Fig 9.7" sheetId="65" r:id="rId59"/>
    <sheet name="Fig 9.8" sheetId="66" r:id="rId60"/>
    <sheet name="Fig 9.9" sheetId="67" r:id="rId61"/>
    <sheet name="Fig 9.10" sheetId="68" r:id="rId62"/>
    <sheet name="Fig 9.11" sheetId="69" r:id="rId63"/>
    <sheet name="Fig 9.12" sheetId="70" r:id="rId64"/>
    <sheet name="Fig 9.13" sheetId="71" r:id="rId65"/>
    <sheet name="Fig 9.14" sheetId="72" r:id="rId66"/>
    <sheet name="Fig 9.15" sheetId="73" r:id="rId67"/>
    <sheet name="Fig 10.1" sheetId="75" r:id="rId68"/>
    <sheet name="Fig 10.2" sheetId="76" r:id="rId69"/>
    <sheet name="Fig 10.3" sheetId="77" r:id="rId70"/>
    <sheet name="Fig 10.4" sheetId="78" r:id="rId71"/>
    <sheet name="Fig 10.5" sheetId="79" r:id="rId72"/>
    <sheet name="Fig 10.6" sheetId="80" r:id="rId73"/>
    <sheet name="Fig 10.7" sheetId="81" r:id="rId74"/>
    <sheet name="Fig 10.8" sheetId="82" r:id="rId75"/>
    <sheet name="Fig 10.9" sheetId="83" r:id="rId76"/>
    <sheet name="Fig 10.10" sheetId="84" r:id="rId77"/>
    <sheet name="Fig 10.11" sheetId="85" r:id="rId78"/>
    <sheet name="Fig 10.12" sheetId="86" r:id="rId79"/>
    <sheet name="Fig 11.2" sheetId="88" r:id="rId80"/>
    <sheet name="Fig 11.3" sheetId="89" r:id="rId81"/>
    <sheet name="Fig 11.4" sheetId="90" r:id="rId82"/>
    <sheet name="Fig 11.5" sheetId="91" r:id="rId83"/>
    <sheet name="Fig 11.6" sheetId="92" r:id="rId84"/>
    <sheet name="Fig 11.7" sheetId="93" r:id="rId85"/>
    <sheet name="Fig 11.8" sheetId="94" r:id="rId86"/>
    <sheet name="Fig 11.9" sheetId="95" r:id="rId87"/>
    <sheet name="Fig 11.10" sheetId="96" r:id="rId88"/>
    <sheet name="Fig 12.1" sheetId="99" r:id="rId89"/>
    <sheet name="Fig 12.2" sheetId="100" r:id="rId90"/>
    <sheet name="Fig 12.3" sheetId="101" r:id="rId91"/>
    <sheet name="Fig 12.4" sheetId="102" r:id="rId92"/>
    <sheet name="Fig 12.5" sheetId="103" r:id="rId93"/>
    <sheet name="Fig 12.6" sheetId="104" r:id="rId94"/>
    <sheet name="Fig 12.7" sheetId="105" r:id="rId95"/>
    <sheet name="Tab 12.1" sheetId="106" r:id="rId96"/>
    <sheet name="Tab 12.2" sheetId="107" r:id="rId97"/>
    <sheet name="Fig 12.8" sheetId="108" r:id="rId98"/>
    <sheet name="Fig 12.9" sheetId="109" r:id="rId99"/>
    <sheet name="Fig 12.10" sheetId="110" r:id="rId100"/>
    <sheet name="Fig 12.11" sheetId="111" r:id="rId101"/>
    <sheet name="Fig 12.12" sheetId="112" r:id="rId102"/>
  </sheets>
  <externalReferences>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s>
  <definedNames>
    <definedName name="__123Graph_ABERLGRAP" localSheetId="2" hidden="1">'[1]Time series'!#REF!</definedName>
    <definedName name="__123Graph_ABERLGRAP" localSheetId="73" hidden="1">'[51]Time series'!#REF!</definedName>
    <definedName name="__123Graph_ABERLGRAP" localSheetId="74" hidden="1">'[51]Time series'!#REF!</definedName>
    <definedName name="__123Graph_ABERLGRAP" localSheetId="12" hidden="1">'[2]Time series'!#REF!</definedName>
    <definedName name="__123Graph_ABERLGRAP" localSheetId="23" hidden="1">'[2]Time series'!#REF!</definedName>
    <definedName name="__123Graph_ABERLGRAP" localSheetId="24" hidden="1">'[2]Time series'!#REF!</definedName>
    <definedName name="__123Graph_ABERLGRAP" localSheetId="25" hidden="1">'[2]Time series'!#REF!</definedName>
    <definedName name="__123Graph_ABERLGRAP" localSheetId="26" hidden="1">'[2]Time series'!#REF!</definedName>
    <definedName name="__123Graph_ABERLGRAP" localSheetId="27" hidden="1">'[2]Time series'!#REF!</definedName>
    <definedName name="__123Graph_ABERLGRAP" localSheetId="29" hidden="1">'[2]Time series'!#REF!</definedName>
    <definedName name="__123Graph_ABERLGRAP" localSheetId="13" hidden="1">'[2]Time series'!#REF!</definedName>
    <definedName name="__123Graph_ABERLGRAP" localSheetId="14" hidden="1">'[2]Time series'!#REF!</definedName>
    <definedName name="__123Graph_ABERLGRAP" localSheetId="15" hidden="1">'[2]Time series'!#REF!</definedName>
    <definedName name="__123Graph_ABERLGRAP" localSheetId="18" hidden="1">'[2]Time series'!#REF!</definedName>
    <definedName name="__123Graph_ABERLGRAP" localSheetId="19" hidden="1">'[2]Time series'!#REF!</definedName>
    <definedName name="__123Graph_ABERLGRAP" localSheetId="20" hidden="1">'[2]Time series'!#REF!</definedName>
    <definedName name="__123Graph_ABERLGRAP" localSheetId="21" hidden="1">'[2]Time series'!#REF!</definedName>
    <definedName name="__123Graph_ABERLGRAP" localSheetId="22" hidden="1">'[2]Time series'!#REF!</definedName>
    <definedName name="__123Graph_ABERLGRAP" localSheetId="30" hidden="1">'[2]Time series'!#REF!</definedName>
    <definedName name="__123Graph_ABERLGRAP" localSheetId="31" hidden="1">'[2]Time series'!#REF!</definedName>
    <definedName name="__123Graph_ABERLGRAP" localSheetId="32" hidden="1">'[3]Time series'!#REF!</definedName>
    <definedName name="__123Graph_ABERLGRAP" localSheetId="36" hidden="1">'[1]Time series'!#REF!</definedName>
    <definedName name="__123Graph_ABERLGRAP" localSheetId="37" hidden="1">'[1]Time series'!#REF!</definedName>
    <definedName name="__123Graph_ABERLGRAP" localSheetId="41" hidden="1">'[1]Time series'!#REF!</definedName>
    <definedName name="__123Graph_ABERLGRAP" localSheetId="65" hidden="1">'[3]Time series'!#REF!</definedName>
    <definedName name="__123Graph_ABERLGRAP" localSheetId="57" hidden="1">'[3]Time series'!#REF!</definedName>
    <definedName name="__123Graph_ABERLGRAP" localSheetId="16" hidden="1">'[2]Time series'!#REF!</definedName>
    <definedName name="__123Graph_ABERLGRAP" localSheetId="17" hidden="1">'[2]Time series'!#REF!</definedName>
    <definedName name="__123Graph_ABERLGRAP" hidden="1">'[1]Time series'!#REF!</definedName>
    <definedName name="__123Graph_ACATCH1" localSheetId="2" hidden="1">'[1]Time series'!#REF!</definedName>
    <definedName name="__123Graph_ACATCH1" localSheetId="73" hidden="1">'[51]Time series'!#REF!</definedName>
    <definedName name="__123Graph_ACATCH1" localSheetId="74" hidden="1">'[51]Time series'!#REF!</definedName>
    <definedName name="__123Graph_ACATCH1" localSheetId="12" hidden="1">'[2]Time series'!#REF!</definedName>
    <definedName name="__123Graph_ACATCH1" localSheetId="23" hidden="1">'[2]Time series'!#REF!</definedName>
    <definedName name="__123Graph_ACATCH1" localSheetId="24" hidden="1">'[2]Time series'!#REF!</definedName>
    <definedName name="__123Graph_ACATCH1" localSheetId="25" hidden="1">'[2]Time series'!#REF!</definedName>
    <definedName name="__123Graph_ACATCH1" localSheetId="26" hidden="1">'[2]Time series'!#REF!</definedName>
    <definedName name="__123Graph_ACATCH1" localSheetId="27" hidden="1">'[2]Time series'!#REF!</definedName>
    <definedName name="__123Graph_ACATCH1" localSheetId="29" hidden="1">'[2]Time series'!#REF!</definedName>
    <definedName name="__123Graph_ACATCH1" localSheetId="13" hidden="1">'[2]Time series'!#REF!</definedName>
    <definedName name="__123Graph_ACATCH1" localSheetId="14" hidden="1">'[2]Time series'!#REF!</definedName>
    <definedName name="__123Graph_ACATCH1" localSheetId="15" hidden="1">'[2]Time series'!#REF!</definedName>
    <definedName name="__123Graph_ACATCH1" localSheetId="18" hidden="1">'[2]Time series'!#REF!</definedName>
    <definedName name="__123Graph_ACATCH1" localSheetId="19" hidden="1">'[2]Time series'!#REF!</definedName>
    <definedName name="__123Graph_ACATCH1" localSheetId="20" hidden="1">'[2]Time series'!#REF!</definedName>
    <definedName name="__123Graph_ACATCH1" localSheetId="21" hidden="1">'[2]Time series'!#REF!</definedName>
    <definedName name="__123Graph_ACATCH1" localSheetId="22" hidden="1">'[2]Time series'!#REF!</definedName>
    <definedName name="__123Graph_ACATCH1" localSheetId="30" hidden="1">'[2]Time series'!#REF!</definedName>
    <definedName name="__123Graph_ACATCH1" localSheetId="31" hidden="1">'[2]Time series'!#REF!</definedName>
    <definedName name="__123Graph_ACATCH1" localSheetId="32" hidden="1">'[3]Time series'!#REF!</definedName>
    <definedName name="__123Graph_ACATCH1" localSheetId="37" hidden="1">'[1]Time series'!#REF!</definedName>
    <definedName name="__123Graph_ACATCH1" localSheetId="41" hidden="1">'[1]Time series'!#REF!</definedName>
    <definedName name="__123Graph_ACATCH1" localSheetId="65" hidden="1">'[3]Time series'!#REF!</definedName>
    <definedName name="__123Graph_ACATCH1" localSheetId="57" hidden="1">'[3]Time series'!#REF!</definedName>
    <definedName name="__123Graph_ACATCH1" localSheetId="16" hidden="1">'[2]Time series'!#REF!</definedName>
    <definedName name="__123Graph_ACATCH1" hidden="1">'[1]Time series'!#REF!</definedName>
    <definedName name="__123Graph_ACONVERG1" localSheetId="2" hidden="1">'[1]Time series'!#REF!</definedName>
    <definedName name="__123Graph_ACONVERG1" localSheetId="73" hidden="1">'[51]Time series'!#REF!</definedName>
    <definedName name="__123Graph_ACONVERG1" localSheetId="74" hidden="1">'[51]Time series'!#REF!</definedName>
    <definedName name="__123Graph_ACONVERG1" localSheetId="12" hidden="1">'[2]Time series'!#REF!</definedName>
    <definedName name="__123Graph_ACONVERG1" localSheetId="23" hidden="1">'[2]Time series'!#REF!</definedName>
    <definedName name="__123Graph_ACONVERG1" localSheetId="24" hidden="1">'[2]Time series'!#REF!</definedName>
    <definedName name="__123Graph_ACONVERG1" localSheetId="25" hidden="1">'[2]Time series'!#REF!</definedName>
    <definedName name="__123Graph_ACONVERG1" localSheetId="26" hidden="1">'[2]Time series'!#REF!</definedName>
    <definedName name="__123Graph_ACONVERG1" localSheetId="27" hidden="1">'[2]Time series'!#REF!</definedName>
    <definedName name="__123Graph_ACONVERG1" localSheetId="29" hidden="1">'[2]Time series'!#REF!</definedName>
    <definedName name="__123Graph_ACONVERG1" localSheetId="13" hidden="1">'[2]Time series'!#REF!</definedName>
    <definedName name="__123Graph_ACONVERG1" localSheetId="14" hidden="1">'[2]Time series'!#REF!</definedName>
    <definedName name="__123Graph_ACONVERG1" localSheetId="15" hidden="1">'[2]Time series'!#REF!</definedName>
    <definedName name="__123Graph_ACONVERG1" localSheetId="18" hidden="1">'[2]Time series'!#REF!</definedName>
    <definedName name="__123Graph_ACONVERG1" localSheetId="19" hidden="1">'[2]Time series'!#REF!</definedName>
    <definedName name="__123Graph_ACONVERG1" localSheetId="20" hidden="1">'[2]Time series'!#REF!</definedName>
    <definedName name="__123Graph_ACONVERG1" localSheetId="21" hidden="1">'[2]Time series'!#REF!</definedName>
    <definedName name="__123Graph_ACONVERG1" localSheetId="22" hidden="1">'[2]Time series'!#REF!</definedName>
    <definedName name="__123Graph_ACONVERG1" localSheetId="30" hidden="1">'[2]Time series'!#REF!</definedName>
    <definedName name="__123Graph_ACONVERG1" localSheetId="31" hidden="1">'[2]Time series'!#REF!</definedName>
    <definedName name="__123Graph_ACONVERG1" localSheetId="32" hidden="1">'[3]Time series'!#REF!</definedName>
    <definedName name="__123Graph_ACONVERG1" localSheetId="37" hidden="1">'[1]Time series'!#REF!</definedName>
    <definedName name="__123Graph_ACONVERG1" localSheetId="41" hidden="1">'[1]Time series'!#REF!</definedName>
    <definedName name="__123Graph_ACONVERG1" localSheetId="65" hidden="1">'[3]Time series'!#REF!</definedName>
    <definedName name="__123Graph_ACONVERG1" localSheetId="57" hidden="1">'[3]Time series'!#REF!</definedName>
    <definedName name="__123Graph_ACONVERG1" localSheetId="16" hidden="1">'[2]Time series'!#REF!</definedName>
    <definedName name="__123Graph_ACONVERG1" hidden="1">'[1]Time series'!#REF!</definedName>
    <definedName name="__123Graph_AGRAPH2" localSheetId="2" hidden="1">'[1]Time series'!#REF!</definedName>
    <definedName name="__123Graph_AGRAPH2" localSheetId="73" hidden="1">'[51]Time series'!#REF!</definedName>
    <definedName name="__123Graph_AGRAPH2" localSheetId="74" hidden="1">'[51]Time series'!#REF!</definedName>
    <definedName name="__123Graph_AGRAPH2" localSheetId="12" hidden="1">'[2]Time series'!#REF!</definedName>
    <definedName name="__123Graph_AGRAPH2" localSheetId="23" hidden="1">'[2]Time series'!#REF!</definedName>
    <definedName name="__123Graph_AGRAPH2" localSheetId="24" hidden="1">'[2]Time series'!#REF!</definedName>
    <definedName name="__123Graph_AGRAPH2" localSheetId="25" hidden="1">'[2]Time series'!#REF!</definedName>
    <definedName name="__123Graph_AGRAPH2" localSheetId="26" hidden="1">'[2]Time series'!#REF!</definedName>
    <definedName name="__123Graph_AGRAPH2" localSheetId="27" hidden="1">'[2]Time series'!#REF!</definedName>
    <definedName name="__123Graph_AGRAPH2" localSheetId="29" hidden="1">'[2]Time series'!#REF!</definedName>
    <definedName name="__123Graph_AGRAPH2" localSheetId="13" hidden="1">'[2]Time series'!#REF!</definedName>
    <definedName name="__123Graph_AGRAPH2" localSheetId="14" hidden="1">'[2]Time series'!#REF!</definedName>
    <definedName name="__123Graph_AGRAPH2" localSheetId="15" hidden="1">'[2]Time series'!#REF!</definedName>
    <definedName name="__123Graph_AGRAPH2" localSheetId="18" hidden="1">'[2]Time series'!#REF!</definedName>
    <definedName name="__123Graph_AGRAPH2" localSheetId="19" hidden="1">'[2]Time series'!#REF!</definedName>
    <definedName name="__123Graph_AGRAPH2" localSheetId="20" hidden="1">'[2]Time series'!#REF!</definedName>
    <definedName name="__123Graph_AGRAPH2" localSheetId="21" hidden="1">'[2]Time series'!#REF!</definedName>
    <definedName name="__123Graph_AGRAPH2" localSheetId="22" hidden="1">'[2]Time series'!#REF!</definedName>
    <definedName name="__123Graph_AGRAPH2" localSheetId="30" hidden="1">'[2]Time series'!#REF!</definedName>
    <definedName name="__123Graph_AGRAPH2" localSheetId="31" hidden="1">'[2]Time series'!#REF!</definedName>
    <definedName name="__123Graph_AGRAPH2" localSheetId="32" hidden="1">'[3]Time series'!#REF!</definedName>
    <definedName name="__123Graph_AGRAPH2" localSheetId="37" hidden="1">'[1]Time series'!#REF!</definedName>
    <definedName name="__123Graph_AGRAPH2" localSheetId="41" hidden="1">'[1]Time series'!#REF!</definedName>
    <definedName name="__123Graph_AGRAPH2" localSheetId="65" hidden="1">'[3]Time series'!#REF!</definedName>
    <definedName name="__123Graph_AGRAPH2" localSheetId="57" hidden="1">'[3]Time series'!#REF!</definedName>
    <definedName name="__123Graph_AGRAPH2" localSheetId="16" hidden="1">'[2]Time series'!#REF!</definedName>
    <definedName name="__123Graph_AGRAPH2" hidden="1">'[1]Time series'!#REF!</definedName>
    <definedName name="__123Graph_AGRAPH41" localSheetId="2" hidden="1">'[1]Time series'!#REF!</definedName>
    <definedName name="__123Graph_AGRAPH41" localSheetId="73" hidden="1">'[51]Time series'!#REF!</definedName>
    <definedName name="__123Graph_AGRAPH41" localSheetId="74" hidden="1">'[51]Time series'!#REF!</definedName>
    <definedName name="__123Graph_AGRAPH41" localSheetId="12" hidden="1">'[2]Time series'!#REF!</definedName>
    <definedName name="__123Graph_AGRAPH41" localSheetId="23" hidden="1">'[2]Time series'!#REF!</definedName>
    <definedName name="__123Graph_AGRAPH41" localSheetId="24" hidden="1">'[2]Time series'!#REF!</definedName>
    <definedName name="__123Graph_AGRAPH41" localSheetId="25" hidden="1">'[2]Time series'!#REF!</definedName>
    <definedName name="__123Graph_AGRAPH41" localSheetId="26" hidden="1">'[2]Time series'!#REF!</definedName>
    <definedName name="__123Graph_AGRAPH41" localSheetId="27" hidden="1">'[2]Time series'!#REF!</definedName>
    <definedName name="__123Graph_AGRAPH41" localSheetId="29" hidden="1">'[2]Time series'!#REF!</definedName>
    <definedName name="__123Graph_AGRAPH41" localSheetId="13" hidden="1">'[2]Time series'!#REF!</definedName>
    <definedName name="__123Graph_AGRAPH41" localSheetId="14" hidden="1">'[2]Time series'!#REF!</definedName>
    <definedName name="__123Graph_AGRAPH41" localSheetId="15" hidden="1">'[2]Time series'!#REF!</definedName>
    <definedName name="__123Graph_AGRAPH41" localSheetId="18" hidden="1">'[2]Time series'!#REF!</definedName>
    <definedName name="__123Graph_AGRAPH41" localSheetId="19" hidden="1">'[2]Time series'!#REF!</definedName>
    <definedName name="__123Graph_AGRAPH41" localSheetId="20" hidden="1">'[2]Time series'!#REF!</definedName>
    <definedName name="__123Graph_AGRAPH41" localSheetId="21" hidden="1">'[2]Time series'!#REF!</definedName>
    <definedName name="__123Graph_AGRAPH41" localSheetId="22" hidden="1">'[2]Time series'!#REF!</definedName>
    <definedName name="__123Graph_AGRAPH41" localSheetId="30" hidden="1">'[2]Time series'!#REF!</definedName>
    <definedName name="__123Graph_AGRAPH41" localSheetId="31" hidden="1">'[2]Time series'!#REF!</definedName>
    <definedName name="__123Graph_AGRAPH41" localSheetId="32" hidden="1">'[3]Time series'!#REF!</definedName>
    <definedName name="__123Graph_AGRAPH41" localSheetId="37" hidden="1">'[1]Time series'!#REF!</definedName>
    <definedName name="__123Graph_AGRAPH41" localSheetId="41" hidden="1">'[1]Time series'!#REF!</definedName>
    <definedName name="__123Graph_AGRAPH41" localSheetId="65" hidden="1">'[3]Time series'!#REF!</definedName>
    <definedName name="__123Graph_AGRAPH41" localSheetId="57" hidden="1">'[3]Time series'!#REF!</definedName>
    <definedName name="__123Graph_AGRAPH41" localSheetId="16" hidden="1">'[2]Time series'!#REF!</definedName>
    <definedName name="__123Graph_AGRAPH41" hidden="1">'[1]Time series'!#REF!</definedName>
    <definedName name="__123Graph_AGRAPH42" localSheetId="2" hidden="1">'[1]Time series'!#REF!</definedName>
    <definedName name="__123Graph_AGRAPH42" localSheetId="73" hidden="1">'[51]Time series'!#REF!</definedName>
    <definedName name="__123Graph_AGRAPH42" localSheetId="74" hidden="1">'[51]Time series'!#REF!</definedName>
    <definedName name="__123Graph_AGRAPH42" localSheetId="12" hidden="1">'[2]Time series'!#REF!</definedName>
    <definedName name="__123Graph_AGRAPH42" localSheetId="23" hidden="1">'[2]Time series'!#REF!</definedName>
    <definedName name="__123Graph_AGRAPH42" localSheetId="24" hidden="1">'[2]Time series'!#REF!</definedName>
    <definedName name="__123Graph_AGRAPH42" localSheetId="25" hidden="1">'[2]Time series'!#REF!</definedName>
    <definedName name="__123Graph_AGRAPH42" localSheetId="26" hidden="1">'[2]Time series'!#REF!</definedName>
    <definedName name="__123Graph_AGRAPH42" localSheetId="27" hidden="1">'[2]Time series'!#REF!</definedName>
    <definedName name="__123Graph_AGRAPH42" localSheetId="29" hidden="1">'[2]Time series'!#REF!</definedName>
    <definedName name="__123Graph_AGRAPH42" localSheetId="13" hidden="1">'[2]Time series'!#REF!</definedName>
    <definedName name="__123Graph_AGRAPH42" localSheetId="14" hidden="1">'[2]Time series'!#REF!</definedName>
    <definedName name="__123Graph_AGRAPH42" localSheetId="15" hidden="1">'[2]Time series'!#REF!</definedName>
    <definedName name="__123Graph_AGRAPH42" localSheetId="18" hidden="1">'[2]Time series'!#REF!</definedName>
    <definedName name="__123Graph_AGRAPH42" localSheetId="19" hidden="1">'[2]Time series'!#REF!</definedName>
    <definedName name="__123Graph_AGRAPH42" localSheetId="20" hidden="1">'[2]Time series'!#REF!</definedName>
    <definedName name="__123Graph_AGRAPH42" localSheetId="21" hidden="1">'[2]Time series'!#REF!</definedName>
    <definedName name="__123Graph_AGRAPH42" localSheetId="22" hidden="1">'[2]Time series'!#REF!</definedName>
    <definedName name="__123Graph_AGRAPH42" localSheetId="30" hidden="1">'[2]Time series'!#REF!</definedName>
    <definedName name="__123Graph_AGRAPH42" localSheetId="31" hidden="1">'[2]Time series'!#REF!</definedName>
    <definedName name="__123Graph_AGRAPH42" localSheetId="32" hidden="1">'[3]Time series'!#REF!</definedName>
    <definedName name="__123Graph_AGRAPH42" localSheetId="37" hidden="1">'[1]Time series'!#REF!</definedName>
    <definedName name="__123Graph_AGRAPH42" localSheetId="41" hidden="1">'[1]Time series'!#REF!</definedName>
    <definedName name="__123Graph_AGRAPH42" localSheetId="65" hidden="1">'[3]Time series'!#REF!</definedName>
    <definedName name="__123Graph_AGRAPH42" localSheetId="57" hidden="1">'[3]Time series'!#REF!</definedName>
    <definedName name="__123Graph_AGRAPH42" localSheetId="16" hidden="1">'[2]Time series'!#REF!</definedName>
    <definedName name="__123Graph_AGRAPH42" hidden="1">'[1]Time series'!#REF!</definedName>
    <definedName name="__123Graph_AGRAPH44" localSheetId="2" hidden="1">'[1]Time series'!#REF!</definedName>
    <definedName name="__123Graph_AGRAPH44" localSheetId="73" hidden="1">'[51]Time series'!#REF!</definedName>
    <definedName name="__123Graph_AGRAPH44" localSheetId="74" hidden="1">'[51]Time series'!#REF!</definedName>
    <definedName name="__123Graph_AGRAPH44" localSheetId="12" hidden="1">'[2]Time series'!#REF!</definedName>
    <definedName name="__123Graph_AGRAPH44" localSheetId="23" hidden="1">'[2]Time series'!#REF!</definedName>
    <definedName name="__123Graph_AGRAPH44" localSheetId="24" hidden="1">'[2]Time series'!#REF!</definedName>
    <definedName name="__123Graph_AGRAPH44" localSheetId="25" hidden="1">'[2]Time series'!#REF!</definedName>
    <definedName name="__123Graph_AGRAPH44" localSheetId="26" hidden="1">'[2]Time series'!#REF!</definedName>
    <definedName name="__123Graph_AGRAPH44" localSheetId="27" hidden="1">'[2]Time series'!#REF!</definedName>
    <definedName name="__123Graph_AGRAPH44" localSheetId="29" hidden="1">'[2]Time series'!#REF!</definedName>
    <definedName name="__123Graph_AGRAPH44" localSheetId="13" hidden="1">'[2]Time series'!#REF!</definedName>
    <definedName name="__123Graph_AGRAPH44" localSheetId="14" hidden="1">'[2]Time series'!#REF!</definedName>
    <definedName name="__123Graph_AGRAPH44" localSheetId="15" hidden="1">'[2]Time series'!#REF!</definedName>
    <definedName name="__123Graph_AGRAPH44" localSheetId="18" hidden="1">'[2]Time series'!#REF!</definedName>
    <definedName name="__123Graph_AGRAPH44" localSheetId="19" hidden="1">'[2]Time series'!#REF!</definedName>
    <definedName name="__123Graph_AGRAPH44" localSheetId="20" hidden="1">'[2]Time series'!#REF!</definedName>
    <definedName name="__123Graph_AGRAPH44" localSheetId="21" hidden="1">'[2]Time series'!#REF!</definedName>
    <definedName name="__123Graph_AGRAPH44" localSheetId="22" hidden="1">'[2]Time series'!#REF!</definedName>
    <definedName name="__123Graph_AGRAPH44" localSheetId="30" hidden="1">'[2]Time series'!#REF!</definedName>
    <definedName name="__123Graph_AGRAPH44" localSheetId="31" hidden="1">'[2]Time series'!#REF!</definedName>
    <definedName name="__123Graph_AGRAPH44" localSheetId="32" hidden="1">'[3]Time series'!#REF!</definedName>
    <definedName name="__123Graph_AGRAPH44" localSheetId="37" hidden="1">'[1]Time series'!#REF!</definedName>
    <definedName name="__123Graph_AGRAPH44" localSheetId="41" hidden="1">'[1]Time series'!#REF!</definedName>
    <definedName name="__123Graph_AGRAPH44" localSheetId="65" hidden="1">'[3]Time series'!#REF!</definedName>
    <definedName name="__123Graph_AGRAPH44" localSheetId="57" hidden="1">'[3]Time series'!#REF!</definedName>
    <definedName name="__123Graph_AGRAPH44" localSheetId="16" hidden="1">'[2]Time series'!#REF!</definedName>
    <definedName name="__123Graph_AGRAPH44" hidden="1">'[1]Time series'!#REF!</definedName>
    <definedName name="__123Graph_APERIB" localSheetId="2" hidden="1">'[1]Time series'!#REF!</definedName>
    <definedName name="__123Graph_APERIB" localSheetId="73" hidden="1">'[51]Time series'!#REF!</definedName>
    <definedName name="__123Graph_APERIB" localSheetId="74" hidden="1">'[51]Time series'!#REF!</definedName>
    <definedName name="__123Graph_APERIB" localSheetId="12" hidden="1">'[2]Time series'!#REF!</definedName>
    <definedName name="__123Graph_APERIB" localSheetId="23" hidden="1">'[2]Time series'!#REF!</definedName>
    <definedName name="__123Graph_APERIB" localSheetId="24" hidden="1">'[2]Time series'!#REF!</definedName>
    <definedName name="__123Graph_APERIB" localSheetId="25" hidden="1">'[2]Time series'!#REF!</definedName>
    <definedName name="__123Graph_APERIB" localSheetId="26" hidden="1">'[2]Time series'!#REF!</definedName>
    <definedName name="__123Graph_APERIB" localSheetId="27" hidden="1">'[2]Time series'!#REF!</definedName>
    <definedName name="__123Graph_APERIB" localSheetId="29" hidden="1">'[2]Time series'!#REF!</definedName>
    <definedName name="__123Graph_APERIB" localSheetId="13" hidden="1">'[2]Time series'!#REF!</definedName>
    <definedName name="__123Graph_APERIB" localSheetId="14" hidden="1">'[2]Time series'!#REF!</definedName>
    <definedName name="__123Graph_APERIB" localSheetId="15" hidden="1">'[2]Time series'!#REF!</definedName>
    <definedName name="__123Graph_APERIB" localSheetId="18" hidden="1">'[2]Time series'!#REF!</definedName>
    <definedName name="__123Graph_APERIB" localSheetId="19" hidden="1">'[2]Time series'!#REF!</definedName>
    <definedName name="__123Graph_APERIB" localSheetId="20" hidden="1">'[2]Time series'!#REF!</definedName>
    <definedName name="__123Graph_APERIB" localSheetId="21" hidden="1">'[2]Time series'!#REF!</definedName>
    <definedName name="__123Graph_APERIB" localSheetId="22" hidden="1">'[2]Time series'!#REF!</definedName>
    <definedName name="__123Graph_APERIB" localSheetId="30" hidden="1">'[2]Time series'!#REF!</definedName>
    <definedName name="__123Graph_APERIB" localSheetId="31" hidden="1">'[2]Time series'!#REF!</definedName>
    <definedName name="__123Graph_APERIB" localSheetId="32" hidden="1">'[3]Time series'!#REF!</definedName>
    <definedName name="__123Graph_APERIB" localSheetId="37" hidden="1">'[1]Time series'!#REF!</definedName>
    <definedName name="__123Graph_APERIB" localSheetId="41" hidden="1">'[1]Time series'!#REF!</definedName>
    <definedName name="__123Graph_APERIB" localSheetId="65" hidden="1">'[3]Time series'!#REF!</definedName>
    <definedName name="__123Graph_APERIB" localSheetId="57" hidden="1">'[3]Time series'!#REF!</definedName>
    <definedName name="__123Graph_APERIB" localSheetId="16" hidden="1">'[2]Time series'!#REF!</definedName>
    <definedName name="__123Graph_APERIB" hidden="1">'[1]Time series'!#REF!</definedName>
    <definedName name="__123Graph_APRODABSC" localSheetId="2" hidden="1">'[1]Time series'!#REF!</definedName>
    <definedName name="__123Graph_APRODABSC" localSheetId="73" hidden="1">'[51]Time series'!#REF!</definedName>
    <definedName name="__123Graph_APRODABSC" localSheetId="74" hidden="1">'[51]Time series'!#REF!</definedName>
    <definedName name="__123Graph_APRODABSC" localSheetId="12" hidden="1">'[2]Time series'!#REF!</definedName>
    <definedName name="__123Graph_APRODABSC" localSheetId="23" hidden="1">'[2]Time series'!#REF!</definedName>
    <definedName name="__123Graph_APRODABSC" localSheetId="24" hidden="1">'[2]Time series'!#REF!</definedName>
    <definedName name="__123Graph_APRODABSC" localSheetId="25" hidden="1">'[2]Time series'!#REF!</definedName>
    <definedName name="__123Graph_APRODABSC" localSheetId="26" hidden="1">'[2]Time series'!#REF!</definedName>
    <definedName name="__123Graph_APRODABSC" localSheetId="27" hidden="1">'[2]Time series'!#REF!</definedName>
    <definedName name="__123Graph_APRODABSC" localSheetId="29" hidden="1">'[2]Time series'!#REF!</definedName>
    <definedName name="__123Graph_APRODABSC" localSheetId="13" hidden="1">'[2]Time series'!#REF!</definedName>
    <definedName name="__123Graph_APRODABSC" localSheetId="14" hidden="1">'[2]Time series'!#REF!</definedName>
    <definedName name="__123Graph_APRODABSC" localSheetId="15" hidden="1">'[2]Time series'!#REF!</definedName>
    <definedName name="__123Graph_APRODABSC" localSheetId="18" hidden="1">'[2]Time series'!#REF!</definedName>
    <definedName name="__123Graph_APRODABSC" localSheetId="19" hidden="1">'[2]Time series'!#REF!</definedName>
    <definedName name="__123Graph_APRODABSC" localSheetId="20" hidden="1">'[2]Time series'!#REF!</definedName>
    <definedName name="__123Graph_APRODABSC" localSheetId="21" hidden="1">'[2]Time series'!#REF!</definedName>
    <definedName name="__123Graph_APRODABSC" localSheetId="22" hidden="1">'[2]Time series'!#REF!</definedName>
    <definedName name="__123Graph_APRODABSC" localSheetId="30" hidden="1">'[2]Time series'!#REF!</definedName>
    <definedName name="__123Graph_APRODABSC" localSheetId="31" hidden="1">'[2]Time series'!#REF!</definedName>
    <definedName name="__123Graph_APRODABSC" localSheetId="32" hidden="1">'[3]Time series'!#REF!</definedName>
    <definedName name="__123Graph_APRODABSC" localSheetId="37" hidden="1">'[1]Time series'!#REF!</definedName>
    <definedName name="__123Graph_APRODABSC" localSheetId="41" hidden="1">'[1]Time series'!#REF!</definedName>
    <definedName name="__123Graph_APRODABSC" localSheetId="65" hidden="1">'[3]Time series'!#REF!</definedName>
    <definedName name="__123Graph_APRODABSC" localSheetId="57" hidden="1">'[3]Time series'!#REF!</definedName>
    <definedName name="__123Graph_APRODABSC" localSheetId="16" hidden="1">'[2]Time series'!#REF!</definedName>
    <definedName name="__123Graph_APRODABSC" hidden="1">'[1]Time series'!#REF!</definedName>
    <definedName name="__123Graph_APRODABSD" localSheetId="2" hidden="1">'[1]Time series'!#REF!</definedName>
    <definedName name="__123Graph_APRODABSD" localSheetId="73" hidden="1">'[51]Time series'!#REF!</definedName>
    <definedName name="__123Graph_APRODABSD" localSheetId="74" hidden="1">'[51]Time series'!#REF!</definedName>
    <definedName name="__123Graph_APRODABSD" localSheetId="12" hidden="1">'[2]Time series'!#REF!</definedName>
    <definedName name="__123Graph_APRODABSD" localSheetId="23" hidden="1">'[2]Time series'!#REF!</definedName>
    <definedName name="__123Graph_APRODABSD" localSheetId="24" hidden="1">'[2]Time series'!#REF!</definedName>
    <definedName name="__123Graph_APRODABSD" localSheetId="25" hidden="1">'[2]Time series'!#REF!</definedName>
    <definedName name="__123Graph_APRODABSD" localSheetId="26" hidden="1">'[2]Time series'!#REF!</definedName>
    <definedName name="__123Graph_APRODABSD" localSheetId="27" hidden="1">'[2]Time series'!#REF!</definedName>
    <definedName name="__123Graph_APRODABSD" localSheetId="29" hidden="1">'[2]Time series'!#REF!</definedName>
    <definedName name="__123Graph_APRODABSD" localSheetId="13" hidden="1">'[2]Time series'!#REF!</definedName>
    <definedName name="__123Graph_APRODABSD" localSheetId="14" hidden="1">'[2]Time series'!#REF!</definedName>
    <definedName name="__123Graph_APRODABSD" localSheetId="15" hidden="1">'[2]Time series'!#REF!</definedName>
    <definedName name="__123Graph_APRODABSD" localSheetId="18" hidden="1">'[2]Time series'!#REF!</definedName>
    <definedName name="__123Graph_APRODABSD" localSheetId="19" hidden="1">'[2]Time series'!#REF!</definedName>
    <definedName name="__123Graph_APRODABSD" localSheetId="20" hidden="1">'[2]Time series'!#REF!</definedName>
    <definedName name="__123Graph_APRODABSD" localSheetId="21" hidden="1">'[2]Time series'!#REF!</definedName>
    <definedName name="__123Graph_APRODABSD" localSheetId="22" hidden="1">'[2]Time series'!#REF!</definedName>
    <definedName name="__123Graph_APRODABSD" localSheetId="30" hidden="1">'[2]Time series'!#REF!</definedName>
    <definedName name="__123Graph_APRODABSD" localSheetId="31" hidden="1">'[2]Time series'!#REF!</definedName>
    <definedName name="__123Graph_APRODABSD" localSheetId="32" hidden="1">'[3]Time series'!#REF!</definedName>
    <definedName name="__123Graph_APRODABSD" localSheetId="37" hidden="1">'[1]Time series'!#REF!</definedName>
    <definedName name="__123Graph_APRODABSD" localSheetId="41" hidden="1">'[1]Time series'!#REF!</definedName>
    <definedName name="__123Graph_APRODABSD" localSheetId="65" hidden="1">'[3]Time series'!#REF!</definedName>
    <definedName name="__123Graph_APRODABSD" localSheetId="57" hidden="1">'[3]Time series'!#REF!</definedName>
    <definedName name="__123Graph_APRODABSD" localSheetId="16" hidden="1">'[2]Time series'!#REF!</definedName>
    <definedName name="__123Graph_APRODABSD" hidden="1">'[1]Time series'!#REF!</definedName>
    <definedName name="__123Graph_APRODTRE2" localSheetId="2" hidden="1">'[1]Time series'!#REF!</definedName>
    <definedName name="__123Graph_APRODTRE2" localSheetId="73" hidden="1">'[51]Time series'!#REF!</definedName>
    <definedName name="__123Graph_APRODTRE2" localSheetId="74" hidden="1">'[51]Time series'!#REF!</definedName>
    <definedName name="__123Graph_APRODTRE2" localSheetId="12" hidden="1">'[2]Time series'!#REF!</definedName>
    <definedName name="__123Graph_APRODTRE2" localSheetId="23" hidden="1">'[2]Time series'!#REF!</definedName>
    <definedName name="__123Graph_APRODTRE2" localSheetId="24" hidden="1">'[2]Time series'!#REF!</definedName>
    <definedName name="__123Graph_APRODTRE2" localSheetId="25" hidden="1">'[2]Time series'!#REF!</definedName>
    <definedName name="__123Graph_APRODTRE2" localSheetId="26" hidden="1">'[2]Time series'!#REF!</definedName>
    <definedName name="__123Graph_APRODTRE2" localSheetId="27" hidden="1">'[2]Time series'!#REF!</definedName>
    <definedName name="__123Graph_APRODTRE2" localSheetId="29" hidden="1">'[2]Time series'!#REF!</definedName>
    <definedName name="__123Graph_APRODTRE2" localSheetId="13" hidden="1">'[2]Time series'!#REF!</definedName>
    <definedName name="__123Graph_APRODTRE2" localSheetId="14" hidden="1">'[2]Time series'!#REF!</definedName>
    <definedName name="__123Graph_APRODTRE2" localSheetId="15" hidden="1">'[2]Time series'!#REF!</definedName>
    <definedName name="__123Graph_APRODTRE2" localSheetId="18" hidden="1">'[2]Time series'!#REF!</definedName>
    <definedName name="__123Graph_APRODTRE2" localSheetId="19" hidden="1">'[2]Time series'!#REF!</definedName>
    <definedName name="__123Graph_APRODTRE2" localSheetId="20" hidden="1">'[2]Time series'!#REF!</definedName>
    <definedName name="__123Graph_APRODTRE2" localSheetId="21" hidden="1">'[2]Time series'!#REF!</definedName>
    <definedName name="__123Graph_APRODTRE2" localSheetId="22" hidden="1">'[2]Time series'!#REF!</definedName>
    <definedName name="__123Graph_APRODTRE2" localSheetId="30" hidden="1">'[2]Time series'!#REF!</definedName>
    <definedName name="__123Graph_APRODTRE2" localSheetId="31" hidden="1">'[2]Time series'!#REF!</definedName>
    <definedName name="__123Graph_APRODTRE2" localSheetId="32" hidden="1">'[3]Time series'!#REF!</definedName>
    <definedName name="__123Graph_APRODTRE2" localSheetId="37" hidden="1">'[1]Time series'!#REF!</definedName>
    <definedName name="__123Graph_APRODTRE2" localSheetId="41" hidden="1">'[1]Time series'!#REF!</definedName>
    <definedName name="__123Graph_APRODTRE2" localSheetId="65" hidden="1">'[3]Time series'!#REF!</definedName>
    <definedName name="__123Graph_APRODTRE2" localSheetId="57" hidden="1">'[3]Time series'!#REF!</definedName>
    <definedName name="__123Graph_APRODTRE2" localSheetId="16" hidden="1">'[2]Time series'!#REF!</definedName>
    <definedName name="__123Graph_APRODTRE2" hidden="1">'[1]Time series'!#REF!</definedName>
    <definedName name="__123Graph_APRODTRE3" localSheetId="2" hidden="1">'[1]Time series'!#REF!</definedName>
    <definedName name="__123Graph_APRODTRE3" localSheetId="73" hidden="1">'[51]Time series'!#REF!</definedName>
    <definedName name="__123Graph_APRODTRE3" localSheetId="74" hidden="1">'[51]Time series'!#REF!</definedName>
    <definedName name="__123Graph_APRODTRE3" localSheetId="12" hidden="1">'[2]Time series'!#REF!</definedName>
    <definedName name="__123Graph_APRODTRE3" localSheetId="23" hidden="1">'[2]Time series'!#REF!</definedName>
    <definedName name="__123Graph_APRODTRE3" localSheetId="24" hidden="1">'[2]Time series'!#REF!</definedName>
    <definedName name="__123Graph_APRODTRE3" localSheetId="25" hidden="1">'[2]Time series'!#REF!</definedName>
    <definedName name="__123Graph_APRODTRE3" localSheetId="26" hidden="1">'[2]Time series'!#REF!</definedName>
    <definedName name="__123Graph_APRODTRE3" localSheetId="27" hidden="1">'[2]Time series'!#REF!</definedName>
    <definedName name="__123Graph_APRODTRE3" localSheetId="29" hidden="1">'[2]Time series'!#REF!</definedName>
    <definedName name="__123Graph_APRODTRE3" localSheetId="13" hidden="1">'[2]Time series'!#REF!</definedName>
    <definedName name="__123Graph_APRODTRE3" localSheetId="14" hidden="1">'[2]Time series'!#REF!</definedName>
    <definedName name="__123Graph_APRODTRE3" localSheetId="15" hidden="1">'[2]Time series'!#REF!</definedName>
    <definedName name="__123Graph_APRODTRE3" localSheetId="18" hidden="1">'[2]Time series'!#REF!</definedName>
    <definedName name="__123Graph_APRODTRE3" localSheetId="19" hidden="1">'[2]Time series'!#REF!</definedName>
    <definedName name="__123Graph_APRODTRE3" localSheetId="20" hidden="1">'[2]Time series'!#REF!</definedName>
    <definedName name="__123Graph_APRODTRE3" localSheetId="21" hidden="1">'[2]Time series'!#REF!</definedName>
    <definedName name="__123Graph_APRODTRE3" localSheetId="22" hidden="1">'[2]Time series'!#REF!</definedName>
    <definedName name="__123Graph_APRODTRE3" localSheetId="30" hidden="1">'[2]Time series'!#REF!</definedName>
    <definedName name="__123Graph_APRODTRE3" localSheetId="31" hidden="1">'[2]Time series'!#REF!</definedName>
    <definedName name="__123Graph_APRODTRE3" localSheetId="32" hidden="1">'[3]Time series'!#REF!</definedName>
    <definedName name="__123Graph_APRODTRE3" localSheetId="37" hidden="1">'[1]Time series'!#REF!</definedName>
    <definedName name="__123Graph_APRODTRE3" localSheetId="41" hidden="1">'[1]Time series'!#REF!</definedName>
    <definedName name="__123Graph_APRODTRE3" localSheetId="65" hidden="1">'[3]Time series'!#REF!</definedName>
    <definedName name="__123Graph_APRODTRE3" localSheetId="57" hidden="1">'[3]Time series'!#REF!</definedName>
    <definedName name="__123Graph_APRODTRE3" localSheetId="16" hidden="1">'[2]Time series'!#REF!</definedName>
    <definedName name="__123Graph_APRODTRE3" hidden="1">'[1]Time series'!#REF!</definedName>
    <definedName name="__123Graph_APRODTRE4" localSheetId="2" hidden="1">'[1]Time series'!#REF!</definedName>
    <definedName name="__123Graph_APRODTRE4" localSheetId="73" hidden="1">'[51]Time series'!#REF!</definedName>
    <definedName name="__123Graph_APRODTRE4" localSheetId="74" hidden="1">'[51]Time series'!#REF!</definedName>
    <definedName name="__123Graph_APRODTRE4" localSheetId="12" hidden="1">'[2]Time series'!#REF!</definedName>
    <definedName name="__123Graph_APRODTRE4" localSheetId="23" hidden="1">'[2]Time series'!#REF!</definedName>
    <definedName name="__123Graph_APRODTRE4" localSheetId="24" hidden="1">'[2]Time series'!#REF!</definedName>
    <definedName name="__123Graph_APRODTRE4" localSheetId="25" hidden="1">'[2]Time series'!#REF!</definedName>
    <definedName name="__123Graph_APRODTRE4" localSheetId="26" hidden="1">'[2]Time series'!#REF!</definedName>
    <definedName name="__123Graph_APRODTRE4" localSheetId="27" hidden="1">'[2]Time series'!#REF!</definedName>
    <definedName name="__123Graph_APRODTRE4" localSheetId="29" hidden="1">'[2]Time series'!#REF!</definedName>
    <definedName name="__123Graph_APRODTRE4" localSheetId="13" hidden="1">'[2]Time series'!#REF!</definedName>
    <definedName name="__123Graph_APRODTRE4" localSheetId="14" hidden="1">'[2]Time series'!#REF!</definedName>
    <definedName name="__123Graph_APRODTRE4" localSheetId="15" hidden="1">'[2]Time series'!#REF!</definedName>
    <definedName name="__123Graph_APRODTRE4" localSheetId="18" hidden="1">'[2]Time series'!#REF!</definedName>
    <definedName name="__123Graph_APRODTRE4" localSheetId="19" hidden="1">'[2]Time series'!#REF!</definedName>
    <definedName name="__123Graph_APRODTRE4" localSheetId="20" hidden="1">'[2]Time series'!#REF!</definedName>
    <definedName name="__123Graph_APRODTRE4" localSheetId="21" hidden="1">'[2]Time series'!#REF!</definedName>
    <definedName name="__123Graph_APRODTRE4" localSheetId="22" hidden="1">'[2]Time series'!#REF!</definedName>
    <definedName name="__123Graph_APRODTRE4" localSheetId="30" hidden="1">'[2]Time series'!#REF!</definedName>
    <definedName name="__123Graph_APRODTRE4" localSheetId="31" hidden="1">'[2]Time series'!#REF!</definedName>
    <definedName name="__123Graph_APRODTRE4" localSheetId="32" hidden="1">'[3]Time series'!#REF!</definedName>
    <definedName name="__123Graph_APRODTRE4" localSheetId="37" hidden="1">'[1]Time series'!#REF!</definedName>
    <definedName name="__123Graph_APRODTRE4" localSheetId="41" hidden="1">'[1]Time series'!#REF!</definedName>
    <definedName name="__123Graph_APRODTRE4" localSheetId="65" hidden="1">'[3]Time series'!#REF!</definedName>
    <definedName name="__123Graph_APRODTRE4" localSheetId="57" hidden="1">'[3]Time series'!#REF!</definedName>
    <definedName name="__123Graph_APRODTRE4" localSheetId="16" hidden="1">'[2]Time series'!#REF!</definedName>
    <definedName name="__123Graph_APRODTRE4" hidden="1">'[1]Time series'!#REF!</definedName>
    <definedName name="__123Graph_APRODTREND" localSheetId="2" hidden="1">'[1]Time series'!#REF!</definedName>
    <definedName name="__123Graph_APRODTREND" localSheetId="73" hidden="1">'[51]Time series'!#REF!</definedName>
    <definedName name="__123Graph_APRODTREND" localSheetId="74" hidden="1">'[51]Time series'!#REF!</definedName>
    <definedName name="__123Graph_APRODTREND" localSheetId="12" hidden="1">'[2]Time series'!#REF!</definedName>
    <definedName name="__123Graph_APRODTREND" localSheetId="23" hidden="1">'[2]Time series'!#REF!</definedName>
    <definedName name="__123Graph_APRODTREND" localSheetId="24" hidden="1">'[2]Time series'!#REF!</definedName>
    <definedName name="__123Graph_APRODTREND" localSheetId="25" hidden="1">'[2]Time series'!#REF!</definedName>
    <definedName name="__123Graph_APRODTREND" localSheetId="26" hidden="1">'[2]Time series'!#REF!</definedName>
    <definedName name="__123Graph_APRODTREND" localSheetId="27" hidden="1">'[2]Time series'!#REF!</definedName>
    <definedName name="__123Graph_APRODTREND" localSheetId="29" hidden="1">'[2]Time series'!#REF!</definedName>
    <definedName name="__123Graph_APRODTREND" localSheetId="13" hidden="1">'[2]Time series'!#REF!</definedName>
    <definedName name="__123Graph_APRODTREND" localSheetId="14" hidden="1">'[2]Time series'!#REF!</definedName>
    <definedName name="__123Graph_APRODTREND" localSheetId="15" hidden="1">'[2]Time series'!#REF!</definedName>
    <definedName name="__123Graph_APRODTREND" localSheetId="18" hidden="1">'[2]Time series'!#REF!</definedName>
    <definedName name="__123Graph_APRODTREND" localSheetId="19" hidden="1">'[2]Time series'!#REF!</definedName>
    <definedName name="__123Graph_APRODTREND" localSheetId="20" hidden="1">'[2]Time series'!#REF!</definedName>
    <definedName name="__123Graph_APRODTREND" localSheetId="21" hidden="1">'[2]Time series'!#REF!</definedName>
    <definedName name="__123Graph_APRODTREND" localSheetId="22" hidden="1">'[2]Time series'!#REF!</definedName>
    <definedName name="__123Graph_APRODTREND" localSheetId="30" hidden="1">'[2]Time series'!#REF!</definedName>
    <definedName name="__123Graph_APRODTREND" localSheetId="31" hidden="1">'[2]Time series'!#REF!</definedName>
    <definedName name="__123Graph_APRODTREND" localSheetId="32" hidden="1">'[3]Time series'!#REF!</definedName>
    <definedName name="__123Graph_APRODTREND" localSheetId="37" hidden="1">'[1]Time series'!#REF!</definedName>
    <definedName name="__123Graph_APRODTREND" localSheetId="41" hidden="1">'[1]Time series'!#REF!</definedName>
    <definedName name="__123Graph_APRODTREND" localSheetId="65" hidden="1">'[3]Time series'!#REF!</definedName>
    <definedName name="__123Graph_APRODTREND" localSheetId="57" hidden="1">'[3]Time series'!#REF!</definedName>
    <definedName name="__123Graph_APRODTREND" localSheetId="16" hidden="1">'[2]Time series'!#REF!</definedName>
    <definedName name="__123Graph_APRODTREND" hidden="1">'[1]Time series'!#REF!</definedName>
    <definedName name="__123Graph_AUTRECHT" localSheetId="2" hidden="1">'[1]Time series'!#REF!</definedName>
    <definedName name="__123Graph_AUTRECHT" localSheetId="73" hidden="1">'[51]Time series'!#REF!</definedName>
    <definedName name="__123Graph_AUTRECHT" localSheetId="74" hidden="1">'[51]Time series'!#REF!</definedName>
    <definedName name="__123Graph_AUTRECHT" localSheetId="12" hidden="1">'[2]Time series'!#REF!</definedName>
    <definedName name="__123Graph_AUTRECHT" localSheetId="23" hidden="1">'[2]Time series'!#REF!</definedName>
    <definedName name="__123Graph_AUTRECHT" localSheetId="24" hidden="1">'[2]Time series'!#REF!</definedName>
    <definedName name="__123Graph_AUTRECHT" localSheetId="25" hidden="1">'[2]Time series'!#REF!</definedName>
    <definedName name="__123Graph_AUTRECHT" localSheetId="26" hidden="1">'[2]Time series'!#REF!</definedName>
    <definedName name="__123Graph_AUTRECHT" localSheetId="27" hidden="1">'[2]Time series'!#REF!</definedName>
    <definedName name="__123Graph_AUTRECHT" localSheetId="29" hidden="1">'[2]Time series'!#REF!</definedName>
    <definedName name="__123Graph_AUTRECHT" localSheetId="13" hidden="1">'[2]Time series'!#REF!</definedName>
    <definedName name="__123Graph_AUTRECHT" localSheetId="14" hidden="1">'[2]Time series'!#REF!</definedName>
    <definedName name="__123Graph_AUTRECHT" localSheetId="15" hidden="1">'[2]Time series'!#REF!</definedName>
    <definedName name="__123Graph_AUTRECHT" localSheetId="18" hidden="1">'[2]Time series'!#REF!</definedName>
    <definedName name="__123Graph_AUTRECHT" localSheetId="19" hidden="1">'[2]Time series'!#REF!</definedName>
    <definedName name="__123Graph_AUTRECHT" localSheetId="20" hidden="1">'[2]Time series'!#REF!</definedName>
    <definedName name="__123Graph_AUTRECHT" localSheetId="21" hidden="1">'[2]Time series'!#REF!</definedName>
    <definedName name="__123Graph_AUTRECHT" localSheetId="22" hidden="1">'[2]Time series'!#REF!</definedName>
    <definedName name="__123Graph_AUTRECHT" localSheetId="30" hidden="1">'[2]Time series'!#REF!</definedName>
    <definedName name="__123Graph_AUTRECHT" localSheetId="31" hidden="1">'[2]Time series'!#REF!</definedName>
    <definedName name="__123Graph_AUTRECHT" localSheetId="32" hidden="1">'[3]Time series'!#REF!</definedName>
    <definedName name="__123Graph_AUTRECHT" localSheetId="37" hidden="1">'[1]Time series'!#REF!</definedName>
    <definedName name="__123Graph_AUTRECHT" localSheetId="41" hidden="1">'[1]Time series'!#REF!</definedName>
    <definedName name="__123Graph_AUTRECHT" localSheetId="65" hidden="1">'[3]Time series'!#REF!</definedName>
    <definedName name="__123Graph_AUTRECHT" localSheetId="57" hidden="1">'[3]Time series'!#REF!</definedName>
    <definedName name="__123Graph_AUTRECHT" localSheetId="16" hidden="1">'[2]Time series'!#REF!</definedName>
    <definedName name="__123Graph_AUTRECHT" hidden="1">'[1]Time series'!#REF!</definedName>
    <definedName name="__123Graph_BBERLGRAP" localSheetId="2" hidden="1">'[1]Time series'!#REF!</definedName>
    <definedName name="__123Graph_BBERLGRAP" localSheetId="73" hidden="1">'[51]Time series'!#REF!</definedName>
    <definedName name="__123Graph_BBERLGRAP" localSheetId="74" hidden="1">'[51]Time series'!#REF!</definedName>
    <definedName name="__123Graph_BBERLGRAP" localSheetId="12" hidden="1">'[2]Time series'!#REF!</definedName>
    <definedName name="__123Graph_BBERLGRAP" localSheetId="23" hidden="1">'[2]Time series'!#REF!</definedName>
    <definedName name="__123Graph_BBERLGRAP" localSheetId="24" hidden="1">'[2]Time series'!#REF!</definedName>
    <definedName name="__123Graph_BBERLGRAP" localSheetId="25" hidden="1">'[2]Time series'!#REF!</definedName>
    <definedName name="__123Graph_BBERLGRAP" localSheetId="26" hidden="1">'[2]Time series'!#REF!</definedName>
    <definedName name="__123Graph_BBERLGRAP" localSheetId="27" hidden="1">'[2]Time series'!#REF!</definedName>
    <definedName name="__123Graph_BBERLGRAP" localSheetId="29" hidden="1">'[2]Time series'!#REF!</definedName>
    <definedName name="__123Graph_BBERLGRAP" localSheetId="13" hidden="1">'[2]Time series'!#REF!</definedName>
    <definedName name="__123Graph_BBERLGRAP" localSheetId="14" hidden="1">'[2]Time series'!#REF!</definedName>
    <definedName name="__123Graph_BBERLGRAP" localSheetId="15" hidden="1">'[2]Time series'!#REF!</definedName>
    <definedName name="__123Graph_BBERLGRAP" localSheetId="18" hidden="1">'[2]Time series'!#REF!</definedName>
    <definedName name="__123Graph_BBERLGRAP" localSheetId="19" hidden="1">'[2]Time series'!#REF!</definedName>
    <definedName name="__123Graph_BBERLGRAP" localSheetId="20" hidden="1">'[2]Time series'!#REF!</definedName>
    <definedName name="__123Graph_BBERLGRAP" localSheetId="21" hidden="1">'[2]Time series'!#REF!</definedName>
    <definedName name="__123Graph_BBERLGRAP" localSheetId="22" hidden="1">'[2]Time series'!#REF!</definedName>
    <definedName name="__123Graph_BBERLGRAP" localSheetId="30" hidden="1">'[2]Time series'!#REF!</definedName>
    <definedName name="__123Graph_BBERLGRAP" localSheetId="31" hidden="1">'[2]Time series'!#REF!</definedName>
    <definedName name="__123Graph_BBERLGRAP" localSheetId="32" hidden="1">'[3]Time series'!#REF!</definedName>
    <definedName name="__123Graph_BBERLGRAP" localSheetId="37" hidden="1">'[1]Time series'!#REF!</definedName>
    <definedName name="__123Graph_BBERLGRAP" localSheetId="41" hidden="1">'[1]Time series'!#REF!</definedName>
    <definedName name="__123Graph_BBERLGRAP" localSheetId="65" hidden="1">'[3]Time series'!#REF!</definedName>
    <definedName name="__123Graph_BBERLGRAP" localSheetId="57" hidden="1">'[3]Time series'!#REF!</definedName>
    <definedName name="__123Graph_BBERLGRAP" localSheetId="16" hidden="1">'[2]Time series'!#REF!</definedName>
    <definedName name="__123Graph_BBERLGRAP" hidden="1">'[1]Time series'!#REF!</definedName>
    <definedName name="__123Graph_BCATCH1" localSheetId="2" hidden="1">'[1]Time series'!#REF!</definedName>
    <definedName name="__123Graph_BCATCH1" localSheetId="73" hidden="1">'[51]Time series'!#REF!</definedName>
    <definedName name="__123Graph_BCATCH1" localSheetId="74" hidden="1">'[51]Time series'!#REF!</definedName>
    <definedName name="__123Graph_BCATCH1" localSheetId="12" hidden="1">'[2]Time series'!#REF!</definedName>
    <definedName name="__123Graph_BCATCH1" localSheetId="23" hidden="1">'[2]Time series'!#REF!</definedName>
    <definedName name="__123Graph_BCATCH1" localSheetId="24" hidden="1">'[2]Time series'!#REF!</definedName>
    <definedName name="__123Graph_BCATCH1" localSheetId="25" hidden="1">'[2]Time series'!#REF!</definedName>
    <definedName name="__123Graph_BCATCH1" localSheetId="26" hidden="1">'[2]Time series'!#REF!</definedName>
    <definedName name="__123Graph_BCATCH1" localSheetId="27" hidden="1">'[2]Time series'!#REF!</definedName>
    <definedName name="__123Graph_BCATCH1" localSheetId="29" hidden="1">'[2]Time series'!#REF!</definedName>
    <definedName name="__123Graph_BCATCH1" localSheetId="13" hidden="1">'[2]Time series'!#REF!</definedName>
    <definedName name="__123Graph_BCATCH1" localSheetId="14" hidden="1">'[2]Time series'!#REF!</definedName>
    <definedName name="__123Graph_BCATCH1" localSheetId="15" hidden="1">'[2]Time series'!#REF!</definedName>
    <definedName name="__123Graph_BCATCH1" localSheetId="18" hidden="1">'[2]Time series'!#REF!</definedName>
    <definedName name="__123Graph_BCATCH1" localSheetId="19" hidden="1">'[2]Time series'!#REF!</definedName>
    <definedName name="__123Graph_BCATCH1" localSheetId="20" hidden="1">'[2]Time series'!#REF!</definedName>
    <definedName name="__123Graph_BCATCH1" localSheetId="21" hidden="1">'[2]Time series'!#REF!</definedName>
    <definedName name="__123Graph_BCATCH1" localSheetId="22" hidden="1">'[2]Time series'!#REF!</definedName>
    <definedName name="__123Graph_BCATCH1" localSheetId="30" hidden="1">'[2]Time series'!#REF!</definedName>
    <definedName name="__123Graph_BCATCH1" localSheetId="31" hidden="1">'[2]Time series'!#REF!</definedName>
    <definedName name="__123Graph_BCATCH1" localSheetId="32" hidden="1">'[3]Time series'!#REF!</definedName>
    <definedName name="__123Graph_BCATCH1" localSheetId="37" hidden="1">'[1]Time series'!#REF!</definedName>
    <definedName name="__123Graph_BCATCH1" localSheetId="41" hidden="1">'[1]Time series'!#REF!</definedName>
    <definedName name="__123Graph_BCATCH1" localSheetId="65" hidden="1">'[3]Time series'!#REF!</definedName>
    <definedName name="__123Graph_BCATCH1" localSheetId="57" hidden="1">'[3]Time series'!#REF!</definedName>
    <definedName name="__123Graph_BCATCH1" localSheetId="16" hidden="1">'[2]Time series'!#REF!</definedName>
    <definedName name="__123Graph_BCATCH1" hidden="1">'[1]Time series'!#REF!</definedName>
    <definedName name="__123Graph_BCONVERG1" localSheetId="2" hidden="1">'[1]Time series'!#REF!</definedName>
    <definedName name="__123Graph_BCONVERG1" localSheetId="73" hidden="1">'[51]Time series'!#REF!</definedName>
    <definedName name="__123Graph_BCONVERG1" localSheetId="74" hidden="1">'[51]Time series'!#REF!</definedName>
    <definedName name="__123Graph_BCONVERG1" localSheetId="12" hidden="1">'[2]Time series'!#REF!</definedName>
    <definedName name="__123Graph_BCONVERG1" localSheetId="23" hidden="1">'[2]Time series'!#REF!</definedName>
    <definedName name="__123Graph_BCONVERG1" localSheetId="24" hidden="1">'[2]Time series'!#REF!</definedName>
    <definedName name="__123Graph_BCONVERG1" localSheetId="25" hidden="1">'[2]Time series'!#REF!</definedName>
    <definedName name="__123Graph_BCONVERG1" localSheetId="26" hidden="1">'[2]Time series'!#REF!</definedName>
    <definedName name="__123Graph_BCONVERG1" localSheetId="27" hidden="1">'[2]Time series'!#REF!</definedName>
    <definedName name="__123Graph_BCONVERG1" localSheetId="29" hidden="1">'[2]Time series'!#REF!</definedName>
    <definedName name="__123Graph_BCONVERG1" localSheetId="13" hidden="1">'[2]Time series'!#REF!</definedName>
    <definedName name="__123Graph_BCONVERG1" localSheetId="14" hidden="1">'[2]Time series'!#REF!</definedName>
    <definedName name="__123Graph_BCONVERG1" localSheetId="15" hidden="1">'[2]Time series'!#REF!</definedName>
    <definedName name="__123Graph_BCONVERG1" localSheetId="18" hidden="1">'[2]Time series'!#REF!</definedName>
    <definedName name="__123Graph_BCONVERG1" localSheetId="19" hidden="1">'[2]Time series'!#REF!</definedName>
    <definedName name="__123Graph_BCONVERG1" localSheetId="20" hidden="1">'[2]Time series'!#REF!</definedName>
    <definedName name="__123Graph_BCONVERG1" localSheetId="21" hidden="1">'[2]Time series'!#REF!</definedName>
    <definedName name="__123Graph_BCONVERG1" localSheetId="22" hidden="1">'[2]Time series'!#REF!</definedName>
    <definedName name="__123Graph_BCONVERG1" localSheetId="30" hidden="1">'[2]Time series'!#REF!</definedName>
    <definedName name="__123Graph_BCONVERG1" localSheetId="31" hidden="1">'[2]Time series'!#REF!</definedName>
    <definedName name="__123Graph_BCONVERG1" localSheetId="32" hidden="1">'[3]Time series'!#REF!</definedName>
    <definedName name="__123Graph_BCONVERG1" localSheetId="37" hidden="1">'[1]Time series'!#REF!</definedName>
    <definedName name="__123Graph_BCONVERG1" localSheetId="41" hidden="1">'[1]Time series'!#REF!</definedName>
    <definedName name="__123Graph_BCONVERG1" localSheetId="65" hidden="1">'[3]Time series'!#REF!</definedName>
    <definedName name="__123Graph_BCONVERG1" localSheetId="57" hidden="1">'[3]Time series'!#REF!</definedName>
    <definedName name="__123Graph_BCONVERG1" localSheetId="16" hidden="1">'[2]Time series'!#REF!</definedName>
    <definedName name="__123Graph_BCONVERG1" hidden="1">'[1]Time series'!#REF!</definedName>
    <definedName name="__123Graph_BGRAPH2" localSheetId="2" hidden="1">'[1]Time series'!#REF!</definedName>
    <definedName name="__123Graph_BGRAPH2" localSheetId="73" hidden="1">'[51]Time series'!#REF!</definedName>
    <definedName name="__123Graph_BGRAPH2" localSheetId="74" hidden="1">'[51]Time series'!#REF!</definedName>
    <definedName name="__123Graph_BGRAPH2" localSheetId="12" hidden="1">'[2]Time series'!#REF!</definedName>
    <definedName name="__123Graph_BGRAPH2" localSheetId="23" hidden="1">'[2]Time series'!#REF!</definedName>
    <definedName name="__123Graph_BGRAPH2" localSheetId="24" hidden="1">'[2]Time series'!#REF!</definedName>
    <definedName name="__123Graph_BGRAPH2" localSheetId="25" hidden="1">'[2]Time series'!#REF!</definedName>
    <definedName name="__123Graph_BGRAPH2" localSheetId="26" hidden="1">'[2]Time series'!#REF!</definedName>
    <definedName name="__123Graph_BGRAPH2" localSheetId="27" hidden="1">'[2]Time series'!#REF!</definedName>
    <definedName name="__123Graph_BGRAPH2" localSheetId="29" hidden="1">'[2]Time series'!#REF!</definedName>
    <definedName name="__123Graph_BGRAPH2" localSheetId="13" hidden="1">'[2]Time series'!#REF!</definedName>
    <definedName name="__123Graph_BGRAPH2" localSheetId="14" hidden="1">'[2]Time series'!#REF!</definedName>
    <definedName name="__123Graph_BGRAPH2" localSheetId="15" hidden="1">'[2]Time series'!#REF!</definedName>
    <definedName name="__123Graph_BGRAPH2" localSheetId="18" hidden="1">'[2]Time series'!#REF!</definedName>
    <definedName name="__123Graph_BGRAPH2" localSheetId="19" hidden="1">'[2]Time series'!#REF!</definedName>
    <definedName name="__123Graph_BGRAPH2" localSheetId="20" hidden="1">'[2]Time series'!#REF!</definedName>
    <definedName name="__123Graph_BGRAPH2" localSheetId="21" hidden="1">'[2]Time series'!#REF!</definedName>
    <definedName name="__123Graph_BGRAPH2" localSheetId="22" hidden="1">'[2]Time series'!#REF!</definedName>
    <definedName name="__123Graph_BGRAPH2" localSheetId="30" hidden="1">'[2]Time series'!#REF!</definedName>
    <definedName name="__123Graph_BGRAPH2" localSheetId="31" hidden="1">'[2]Time series'!#REF!</definedName>
    <definedName name="__123Graph_BGRAPH2" localSheetId="32" hidden="1">'[3]Time series'!#REF!</definedName>
    <definedName name="__123Graph_BGRAPH2" localSheetId="37" hidden="1">'[1]Time series'!#REF!</definedName>
    <definedName name="__123Graph_BGRAPH2" localSheetId="41" hidden="1">'[1]Time series'!#REF!</definedName>
    <definedName name="__123Graph_BGRAPH2" localSheetId="65" hidden="1">'[3]Time series'!#REF!</definedName>
    <definedName name="__123Graph_BGRAPH2" localSheetId="57" hidden="1">'[3]Time series'!#REF!</definedName>
    <definedName name="__123Graph_BGRAPH2" localSheetId="16" hidden="1">'[2]Time series'!#REF!</definedName>
    <definedName name="__123Graph_BGRAPH2" hidden="1">'[1]Time series'!#REF!</definedName>
    <definedName name="__123Graph_BGRAPH41" localSheetId="2" hidden="1">'[1]Time series'!#REF!</definedName>
    <definedName name="__123Graph_BGRAPH41" localSheetId="73" hidden="1">'[51]Time series'!#REF!</definedName>
    <definedName name="__123Graph_BGRAPH41" localSheetId="74" hidden="1">'[51]Time series'!#REF!</definedName>
    <definedName name="__123Graph_BGRAPH41" localSheetId="12" hidden="1">'[2]Time series'!#REF!</definedName>
    <definedName name="__123Graph_BGRAPH41" localSheetId="23" hidden="1">'[2]Time series'!#REF!</definedName>
    <definedName name="__123Graph_BGRAPH41" localSheetId="24" hidden="1">'[2]Time series'!#REF!</definedName>
    <definedName name="__123Graph_BGRAPH41" localSheetId="25" hidden="1">'[2]Time series'!#REF!</definedName>
    <definedName name="__123Graph_BGRAPH41" localSheetId="26" hidden="1">'[2]Time series'!#REF!</definedName>
    <definedName name="__123Graph_BGRAPH41" localSheetId="27" hidden="1">'[2]Time series'!#REF!</definedName>
    <definedName name="__123Graph_BGRAPH41" localSheetId="29" hidden="1">'[2]Time series'!#REF!</definedName>
    <definedName name="__123Graph_BGRAPH41" localSheetId="13" hidden="1">'[2]Time series'!#REF!</definedName>
    <definedName name="__123Graph_BGRAPH41" localSheetId="14" hidden="1">'[2]Time series'!#REF!</definedName>
    <definedName name="__123Graph_BGRAPH41" localSheetId="15" hidden="1">'[2]Time series'!#REF!</definedName>
    <definedName name="__123Graph_BGRAPH41" localSheetId="18" hidden="1">'[2]Time series'!#REF!</definedName>
    <definedName name="__123Graph_BGRAPH41" localSheetId="19" hidden="1">'[2]Time series'!#REF!</definedName>
    <definedName name="__123Graph_BGRAPH41" localSheetId="20" hidden="1">'[2]Time series'!#REF!</definedName>
    <definedName name="__123Graph_BGRAPH41" localSheetId="21" hidden="1">'[2]Time series'!#REF!</definedName>
    <definedName name="__123Graph_BGRAPH41" localSheetId="22" hidden="1">'[2]Time series'!#REF!</definedName>
    <definedName name="__123Graph_BGRAPH41" localSheetId="30" hidden="1">'[2]Time series'!#REF!</definedName>
    <definedName name="__123Graph_BGRAPH41" localSheetId="31" hidden="1">'[2]Time series'!#REF!</definedName>
    <definedName name="__123Graph_BGRAPH41" localSheetId="32" hidden="1">'[3]Time series'!#REF!</definedName>
    <definedName name="__123Graph_BGRAPH41" localSheetId="37" hidden="1">'[1]Time series'!#REF!</definedName>
    <definedName name="__123Graph_BGRAPH41" localSheetId="41" hidden="1">'[1]Time series'!#REF!</definedName>
    <definedName name="__123Graph_BGRAPH41" localSheetId="65" hidden="1">'[3]Time series'!#REF!</definedName>
    <definedName name="__123Graph_BGRAPH41" localSheetId="57" hidden="1">'[3]Time series'!#REF!</definedName>
    <definedName name="__123Graph_BGRAPH41" localSheetId="16" hidden="1">'[2]Time series'!#REF!</definedName>
    <definedName name="__123Graph_BGRAPH41" hidden="1">'[1]Time series'!#REF!</definedName>
    <definedName name="__123Graph_BPERIB" localSheetId="2" hidden="1">'[1]Time series'!#REF!</definedName>
    <definedName name="__123Graph_BPERIB" localSheetId="73" hidden="1">'[51]Time series'!#REF!</definedName>
    <definedName name="__123Graph_BPERIB" localSheetId="74" hidden="1">'[51]Time series'!#REF!</definedName>
    <definedName name="__123Graph_BPERIB" localSheetId="12" hidden="1">'[2]Time series'!#REF!</definedName>
    <definedName name="__123Graph_BPERIB" localSheetId="23" hidden="1">'[2]Time series'!#REF!</definedName>
    <definedName name="__123Graph_BPERIB" localSheetId="24" hidden="1">'[2]Time series'!#REF!</definedName>
    <definedName name="__123Graph_BPERIB" localSheetId="25" hidden="1">'[2]Time series'!#REF!</definedName>
    <definedName name="__123Graph_BPERIB" localSheetId="26" hidden="1">'[2]Time series'!#REF!</definedName>
    <definedName name="__123Graph_BPERIB" localSheetId="27" hidden="1">'[2]Time series'!#REF!</definedName>
    <definedName name="__123Graph_BPERIB" localSheetId="29" hidden="1">'[2]Time series'!#REF!</definedName>
    <definedName name="__123Graph_BPERIB" localSheetId="13" hidden="1">'[2]Time series'!#REF!</definedName>
    <definedName name="__123Graph_BPERIB" localSheetId="14" hidden="1">'[2]Time series'!#REF!</definedName>
    <definedName name="__123Graph_BPERIB" localSheetId="15" hidden="1">'[2]Time series'!#REF!</definedName>
    <definedName name="__123Graph_BPERIB" localSheetId="18" hidden="1">'[2]Time series'!#REF!</definedName>
    <definedName name="__123Graph_BPERIB" localSheetId="19" hidden="1">'[2]Time series'!#REF!</definedName>
    <definedName name="__123Graph_BPERIB" localSheetId="20" hidden="1">'[2]Time series'!#REF!</definedName>
    <definedName name="__123Graph_BPERIB" localSheetId="21" hidden="1">'[2]Time series'!#REF!</definedName>
    <definedName name="__123Graph_BPERIB" localSheetId="22" hidden="1">'[2]Time series'!#REF!</definedName>
    <definedName name="__123Graph_BPERIB" localSheetId="30" hidden="1">'[2]Time series'!#REF!</definedName>
    <definedName name="__123Graph_BPERIB" localSheetId="31" hidden="1">'[2]Time series'!#REF!</definedName>
    <definedName name="__123Graph_BPERIB" localSheetId="32" hidden="1">'[3]Time series'!#REF!</definedName>
    <definedName name="__123Graph_BPERIB" localSheetId="37" hidden="1">'[1]Time series'!#REF!</definedName>
    <definedName name="__123Graph_BPERIB" localSheetId="41" hidden="1">'[1]Time series'!#REF!</definedName>
    <definedName name="__123Graph_BPERIB" localSheetId="65" hidden="1">'[3]Time series'!#REF!</definedName>
    <definedName name="__123Graph_BPERIB" localSheetId="57" hidden="1">'[3]Time series'!#REF!</definedName>
    <definedName name="__123Graph_BPERIB" localSheetId="16" hidden="1">'[2]Time series'!#REF!</definedName>
    <definedName name="__123Graph_BPERIB" hidden="1">'[1]Time series'!#REF!</definedName>
    <definedName name="__123Graph_BPRODABSC" localSheetId="2" hidden="1">'[1]Time series'!#REF!</definedName>
    <definedName name="__123Graph_BPRODABSC" localSheetId="73" hidden="1">'[51]Time series'!#REF!</definedName>
    <definedName name="__123Graph_BPRODABSC" localSheetId="74" hidden="1">'[51]Time series'!#REF!</definedName>
    <definedName name="__123Graph_BPRODABSC" localSheetId="12" hidden="1">'[2]Time series'!#REF!</definedName>
    <definedName name="__123Graph_BPRODABSC" localSheetId="23" hidden="1">'[2]Time series'!#REF!</definedName>
    <definedName name="__123Graph_BPRODABSC" localSheetId="24" hidden="1">'[2]Time series'!#REF!</definedName>
    <definedName name="__123Graph_BPRODABSC" localSheetId="25" hidden="1">'[2]Time series'!#REF!</definedName>
    <definedName name="__123Graph_BPRODABSC" localSheetId="26" hidden="1">'[2]Time series'!#REF!</definedName>
    <definedName name="__123Graph_BPRODABSC" localSheetId="27" hidden="1">'[2]Time series'!#REF!</definedName>
    <definedName name="__123Graph_BPRODABSC" localSheetId="29" hidden="1">'[2]Time series'!#REF!</definedName>
    <definedName name="__123Graph_BPRODABSC" localSheetId="13" hidden="1">'[2]Time series'!#REF!</definedName>
    <definedName name="__123Graph_BPRODABSC" localSheetId="14" hidden="1">'[2]Time series'!#REF!</definedName>
    <definedName name="__123Graph_BPRODABSC" localSheetId="15" hidden="1">'[2]Time series'!#REF!</definedName>
    <definedName name="__123Graph_BPRODABSC" localSheetId="18" hidden="1">'[2]Time series'!#REF!</definedName>
    <definedName name="__123Graph_BPRODABSC" localSheetId="19" hidden="1">'[2]Time series'!#REF!</definedName>
    <definedName name="__123Graph_BPRODABSC" localSheetId="20" hidden="1">'[2]Time series'!#REF!</definedName>
    <definedName name="__123Graph_BPRODABSC" localSheetId="21" hidden="1">'[2]Time series'!#REF!</definedName>
    <definedName name="__123Graph_BPRODABSC" localSheetId="22" hidden="1">'[2]Time series'!#REF!</definedName>
    <definedName name="__123Graph_BPRODABSC" localSheetId="30" hidden="1">'[2]Time series'!#REF!</definedName>
    <definedName name="__123Graph_BPRODABSC" localSheetId="31" hidden="1">'[2]Time series'!#REF!</definedName>
    <definedName name="__123Graph_BPRODABSC" localSheetId="32" hidden="1">'[3]Time series'!#REF!</definedName>
    <definedName name="__123Graph_BPRODABSC" localSheetId="37" hidden="1">'[1]Time series'!#REF!</definedName>
    <definedName name="__123Graph_BPRODABSC" localSheetId="41" hidden="1">'[1]Time series'!#REF!</definedName>
    <definedName name="__123Graph_BPRODABSC" localSheetId="65" hidden="1">'[3]Time series'!#REF!</definedName>
    <definedName name="__123Graph_BPRODABSC" localSheetId="57" hidden="1">'[3]Time series'!#REF!</definedName>
    <definedName name="__123Graph_BPRODABSC" localSheetId="16" hidden="1">'[2]Time series'!#REF!</definedName>
    <definedName name="__123Graph_BPRODABSC" hidden="1">'[1]Time series'!#REF!</definedName>
    <definedName name="__123Graph_BPRODABSD" localSheetId="2" hidden="1">'[1]Time series'!#REF!</definedName>
    <definedName name="__123Graph_BPRODABSD" localSheetId="73" hidden="1">'[51]Time series'!#REF!</definedName>
    <definedName name="__123Graph_BPRODABSD" localSheetId="74" hidden="1">'[51]Time series'!#REF!</definedName>
    <definedName name="__123Graph_BPRODABSD" localSheetId="12" hidden="1">'[2]Time series'!#REF!</definedName>
    <definedName name="__123Graph_BPRODABSD" localSheetId="23" hidden="1">'[2]Time series'!#REF!</definedName>
    <definedName name="__123Graph_BPRODABSD" localSheetId="24" hidden="1">'[2]Time series'!#REF!</definedName>
    <definedName name="__123Graph_BPRODABSD" localSheetId="25" hidden="1">'[2]Time series'!#REF!</definedName>
    <definedName name="__123Graph_BPRODABSD" localSheetId="26" hidden="1">'[2]Time series'!#REF!</definedName>
    <definedName name="__123Graph_BPRODABSD" localSheetId="27" hidden="1">'[2]Time series'!#REF!</definedName>
    <definedName name="__123Graph_BPRODABSD" localSheetId="29" hidden="1">'[2]Time series'!#REF!</definedName>
    <definedName name="__123Graph_BPRODABSD" localSheetId="13" hidden="1">'[2]Time series'!#REF!</definedName>
    <definedName name="__123Graph_BPRODABSD" localSheetId="14" hidden="1">'[2]Time series'!#REF!</definedName>
    <definedName name="__123Graph_BPRODABSD" localSheetId="15" hidden="1">'[2]Time series'!#REF!</definedName>
    <definedName name="__123Graph_BPRODABSD" localSheetId="18" hidden="1">'[2]Time series'!#REF!</definedName>
    <definedName name="__123Graph_BPRODABSD" localSheetId="19" hidden="1">'[2]Time series'!#REF!</definedName>
    <definedName name="__123Graph_BPRODABSD" localSheetId="20" hidden="1">'[2]Time series'!#REF!</definedName>
    <definedName name="__123Graph_BPRODABSD" localSheetId="21" hidden="1">'[2]Time series'!#REF!</definedName>
    <definedName name="__123Graph_BPRODABSD" localSheetId="22" hidden="1">'[2]Time series'!#REF!</definedName>
    <definedName name="__123Graph_BPRODABSD" localSheetId="30" hidden="1">'[2]Time series'!#REF!</definedName>
    <definedName name="__123Graph_BPRODABSD" localSheetId="31" hidden="1">'[2]Time series'!#REF!</definedName>
    <definedName name="__123Graph_BPRODABSD" localSheetId="32" hidden="1">'[3]Time series'!#REF!</definedName>
    <definedName name="__123Graph_BPRODABSD" localSheetId="37" hidden="1">'[1]Time series'!#REF!</definedName>
    <definedName name="__123Graph_BPRODABSD" localSheetId="41" hidden="1">'[1]Time series'!#REF!</definedName>
    <definedName name="__123Graph_BPRODABSD" localSheetId="65" hidden="1">'[3]Time series'!#REF!</definedName>
    <definedName name="__123Graph_BPRODABSD" localSheetId="57" hidden="1">'[3]Time series'!#REF!</definedName>
    <definedName name="__123Graph_BPRODABSD" localSheetId="16" hidden="1">'[2]Time series'!#REF!</definedName>
    <definedName name="__123Graph_BPRODABSD" hidden="1">'[1]Time series'!#REF!</definedName>
    <definedName name="__123Graph_CBERLGRAP" localSheetId="2" hidden="1">'[1]Time series'!#REF!</definedName>
    <definedName name="__123Graph_CBERLGRAP" localSheetId="73" hidden="1">'[51]Time series'!#REF!</definedName>
    <definedName name="__123Graph_CBERLGRAP" localSheetId="74" hidden="1">'[51]Time series'!#REF!</definedName>
    <definedName name="__123Graph_CBERLGRAP" localSheetId="12" hidden="1">'[2]Time series'!#REF!</definedName>
    <definedName name="__123Graph_CBERLGRAP" localSheetId="23" hidden="1">'[2]Time series'!#REF!</definedName>
    <definedName name="__123Graph_CBERLGRAP" localSheetId="24" hidden="1">'[2]Time series'!#REF!</definedName>
    <definedName name="__123Graph_CBERLGRAP" localSheetId="25" hidden="1">'[2]Time series'!#REF!</definedName>
    <definedName name="__123Graph_CBERLGRAP" localSheetId="26" hidden="1">'[2]Time series'!#REF!</definedName>
    <definedName name="__123Graph_CBERLGRAP" localSheetId="27" hidden="1">'[2]Time series'!#REF!</definedName>
    <definedName name="__123Graph_CBERLGRAP" localSheetId="29" hidden="1">'[2]Time series'!#REF!</definedName>
    <definedName name="__123Graph_CBERLGRAP" localSheetId="13" hidden="1">'[2]Time series'!#REF!</definedName>
    <definedName name="__123Graph_CBERLGRAP" localSheetId="14" hidden="1">'[2]Time series'!#REF!</definedName>
    <definedName name="__123Graph_CBERLGRAP" localSheetId="15" hidden="1">'[2]Time series'!#REF!</definedName>
    <definedName name="__123Graph_CBERLGRAP" localSheetId="18" hidden="1">'[2]Time series'!#REF!</definedName>
    <definedName name="__123Graph_CBERLGRAP" localSheetId="19" hidden="1">'[2]Time series'!#REF!</definedName>
    <definedName name="__123Graph_CBERLGRAP" localSheetId="20" hidden="1">'[2]Time series'!#REF!</definedName>
    <definedName name="__123Graph_CBERLGRAP" localSheetId="21" hidden="1">'[2]Time series'!#REF!</definedName>
    <definedName name="__123Graph_CBERLGRAP" localSheetId="22" hidden="1">'[2]Time series'!#REF!</definedName>
    <definedName name="__123Graph_CBERLGRAP" localSheetId="30" hidden="1">'[2]Time series'!#REF!</definedName>
    <definedName name="__123Graph_CBERLGRAP" localSheetId="31" hidden="1">'[2]Time series'!#REF!</definedName>
    <definedName name="__123Graph_CBERLGRAP" localSheetId="32" hidden="1">'[3]Time series'!#REF!</definedName>
    <definedName name="__123Graph_CBERLGRAP" localSheetId="37" hidden="1">'[1]Time series'!#REF!</definedName>
    <definedName name="__123Graph_CBERLGRAP" localSheetId="41" hidden="1">'[1]Time series'!#REF!</definedName>
    <definedName name="__123Graph_CBERLGRAP" localSheetId="65" hidden="1">'[3]Time series'!#REF!</definedName>
    <definedName name="__123Graph_CBERLGRAP" localSheetId="57" hidden="1">'[3]Time series'!#REF!</definedName>
    <definedName name="__123Graph_CBERLGRAP" localSheetId="16" hidden="1">'[2]Time series'!#REF!</definedName>
    <definedName name="__123Graph_CBERLGRAP" hidden="1">'[1]Time series'!#REF!</definedName>
    <definedName name="__123Graph_CCATCH1" localSheetId="2" hidden="1">'[1]Time series'!#REF!</definedName>
    <definedName name="__123Graph_CCATCH1" localSheetId="73" hidden="1">'[51]Time series'!#REF!</definedName>
    <definedName name="__123Graph_CCATCH1" localSheetId="74" hidden="1">'[51]Time series'!#REF!</definedName>
    <definedName name="__123Graph_CCATCH1" localSheetId="12" hidden="1">'[2]Time series'!#REF!</definedName>
    <definedName name="__123Graph_CCATCH1" localSheetId="23" hidden="1">'[2]Time series'!#REF!</definedName>
    <definedName name="__123Graph_CCATCH1" localSheetId="24" hidden="1">'[2]Time series'!#REF!</definedName>
    <definedName name="__123Graph_CCATCH1" localSheetId="25" hidden="1">'[2]Time series'!#REF!</definedName>
    <definedName name="__123Graph_CCATCH1" localSheetId="26" hidden="1">'[2]Time series'!#REF!</definedName>
    <definedName name="__123Graph_CCATCH1" localSheetId="27" hidden="1">'[2]Time series'!#REF!</definedName>
    <definedName name="__123Graph_CCATCH1" localSheetId="29" hidden="1">'[2]Time series'!#REF!</definedName>
    <definedName name="__123Graph_CCATCH1" localSheetId="13" hidden="1">'[2]Time series'!#REF!</definedName>
    <definedName name="__123Graph_CCATCH1" localSheetId="14" hidden="1">'[2]Time series'!#REF!</definedName>
    <definedName name="__123Graph_CCATCH1" localSheetId="15" hidden="1">'[2]Time series'!#REF!</definedName>
    <definedName name="__123Graph_CCATCH1" localSheetId="18" hidden="1">'[2]Time series'!#REF!</definedName>
    <definedName name="__123Graph_CCATCH1" localSheetId="19" hidden="1">'[2]Time series'!#REF!</definedName>
    <definedName name="__123Graph_CCATCH1" localSheetId="20" hidden="1">'[2]Time series'!#REF!</definedName>
    <definedName name="__123Graph_CCATCH1" localSheetId="21" hidden="1">'[2]Time series'!#REF!</definedName>
    <definedName name="__123Graph_CCATCH1" localSheetId="22" hidden="1">'[2]Time series'!#REF!</definedName>
    <definedName name="__123Graph_CCATCH1" localSheetId="30" hidden="1">'[2]Time series'!#REF!</definedName>
    <definedName name="__123Graph_CCATCH1" localSheetId="31" hidden="1">'[2]Time series'!#REF!</definedName>
    <definedName name="__123Graph_CCATCH1" localSheetId="32" hidden="1">'[3]Time series'!#REF!</definedName>
    <definedName name="__123Graph_CCATCH1" localSheetId="37" hidden="1">'[1]Time series'!#REF!</definedName>
    <definedName name="__123Graph_CCATCH1" localSheetId="41" hidden="1">'[1]Time series'!#REF!</definedName>
    <definedName name="__123Graph_CCATCH1" localSheetId="65" hidden="1">'[3]Time series'!#REF!</definedName>
    <definedName name="__123Graph_CCATCH1" localSheetId="57" hidden="1">'[3]Time series'!#REF!</definedName>
    <definedName name="__123Graph_CCATCH1" localSheetId="16" hidden="1">'[2]Time series'!#REF!</definedName>
    <definedName name="__123Graph_CCATCH1" hidden="1">'[1]Time series'!#REF!</definedName>
    <definedName name="__123Graph_CGRAPH41" localSheetId="2" hidden="1">'[1]Time series'!#REF!</definedName>
    <definedName name="__123Graph_CGRAPH41" localSheetId="73" hidden="1">'[51]Time series'!#REF!</definedName>
    <definedName name="__123Graph_CGRAPH41" localSheetId="74" hidden="1">'[51]Time series'!#REF!</definedName>
    <definedName name="__123Graph_CGRAPH41" localSheetId="12" hidden="1">'[2]Time series'!#REF!</definedName>
    <definedName name="__123Graph_CGRAPH41" localSheetId="23" hidden="1">'[2]Time series'!#REF!</definedName>
    <definedName name="__123Graph_CGRAPH41" localSheetId="24" hidden="1">'[2]Time series'!#REF!</definedName>
    <definedName name="__123Graph_CGRAPH41" localSheetId="25" hidden="1">'[2]Time series'!#REF!</definedName>
    <definedName name="__123Graph_CGRAPH41" localSheetId="26" hidden="1">'[2]Time series'!#REF!</definedName>
    <definedName name="__123Graph_CGRAPH41" localSheetId="27" hidden="1">'[2]Time series'!#REF!</definedName>
    <definedName name="__123Graph_CGRAPH41" localSheetId="29" hidden="1">'[2]Time series'!#REF!</definedName>
    <definedName name="__123Graph_CGRAPH41" localSheetId="13" hidden="1">'[2]Time series'!#REF!</definedName>
    <definedName name="__123Graph_CGRAPH41" localSheetId="14" hidden="1">'[2]Time series'!#REF!</definedName>
    <definedName name="__123Graph_CGRAPH41" localSheetId="15" hidden="1">'[2]Time series'!#REF!</definedName>
    <definedName name="__123Graph_CGRAPH41" localSheetId="18" hidden="1">'[2]Time series'!#REF!</definedName>
    <definedName name="__123Graph_CGRAPH41" localSheetId="19" hidden="1">'[2]Time series'!#REF!</definedName>
    <definedName name="__123Graph_CGRAPH41" localSheetId="20" hidden="1">'[2]Time series'!#REF!</definedName>
    <definedName name="__123Graph_CGRAPH41" localSheetId="21" hidden="1">'[2]Time series'!#REF!</definedName>
    <definedName name="__123Graph_CGRAPH41" localSheetId="22" hidden="1">'[2]Time series'!#REF!</definedName>
    <definedName name="__123Graph_CGRAPH41" localSheetId="30" hidden="1">'[2]Time series'!#REF!</definedName>
    <definedName name="__123Graph_CGRAPH41" localSheetId="31" hidden="1">'[2]Time series'!#REF!</definedName>
    <definedName name="__123Graph_CGRAPH41" localSheetId="32" hidden="1">'[3]Time series'!#REF!</definedName>
    <definedName name="__123Graph_CGRAPH41" localSheetId="37" hidden="1">'[1]Time series'!#REF!</definedName>
    <definedName name="__123Graph_CGRAPH41" localSheetId="41" hidden="1">'[1]Time series'!#REF!</definedName>
    <definedName name="__123Graph_CGRAPH41" localSheetId="65" hidden="1">'[3]Time series'!#REF!</definedName>
    <definedName name="__123Graph_CGRAPH41" localSheetId="57" hidden="1">'[3]Time series'!#REF!</definedName>
    <definedName name="__123Graph_CGRAPH41" localSheetId="16" hidden="1">'[2]Time series'!#REF!</definedName>
    <definedName name="__123Graph_CGRAPH41" hidden="1">'[1]Time series'!#REF!</definedName>
    <definedName name="__123Graph_CGRAPH44" localSheetId="2" hidden="1">'[1]Time series'!#REF!</definedName>
    <definedName name="__123Graph_CGRAPH44" localSheetId="73" hidden="1">'[51]Time series'!#REF!</definedName>
    <definedName name="__123Graph_CGRAPH44" localSheetId="74" hidden="1">'[51]Time series'!#REF!</definedName>
    <definedName name="__123Graph_CGRAPH44" localSheetId="12" hidden="1">'[2]Time series'!#REF!</definedName>
    <definedName name="__123Graph_CGRAPH44" localSheetId="23" hidden="1">'[2]Time series'!#REF!</definedName>
    <definedName name="__123Graph_CGRAPH44" localSheetId="24" hidden="1">'[2]Time series'!#REF!</definedName>
    <definedName name="__123Graph_CGRAPH44" localSheetId="25" hidden="1">'[2]Time series'!#REF!</definedName>
    <definedName name="__123Graph_CGRAPH44" localSheetId="26" hidden="1">'[2]Time series'!#REF!</definedName>
    <definedName name="__123Graph_CGRAPH44" localSheetId="27" hidden="1">'[2]Time series'!#REF!</definedName>
    <definedName name="__123Graph_CGRAPH44" localSheetId="29" hidden="1">'[2]Time series'!#REF!</definedName>
    <definedName name="__123Graph_CGRAPH44" localSheetId="13" hidden="1">'[2]Time series'!#REF!</definedName>
    <definedName name="__123Graph_CGRAPH44" localSheetId="14" hidden="1">'[2]Time series'!#REF!</definedName>
    <definedName name="__123Graph_CGRAPH44" localSheetId="15" hidden="1">'[2]Time series'!#REF!</definedName>
    <definedName name="__123Graph_CGRAPH44" localSheetId="18" hidden="1">'[2]Time series'!#REF!</definedName>
    <definedName name="__123Graph_CGRAPH44" localSheetId="19" hidden="1">'[2]Time series'!#REF!</definedName>
    <definedName name="__123Graph_CGRAPH44" localSheetId="20" hidden="1">'[2]Time series'!#REF!</definedName>
    <definedName name="__123Graph_CGRAPH44" localSheetId="21" hidden="1">'[2]Time series'!#REF!</definedName>
    <definedName name="__123Graph_CGRAPH44" localSheetId="22" hidden="1">'[2]Time series'!#REF!</definedName>
    <definedName name="__123Graph_CGRAPH44" localSheetId="30" hidden="1">'[2]Time series'!#REF!</definedName>
    <definedName name="__123Graph_CGRAPH44" localSheetId="31" hidden="1">'[2]Time series'!#REF!</definedName>
    <definedName name="__123Graph_CGRAPH44" localSheetId="32" hidden="1">'[3]Time series'!#REF!</definedName>
    <definedName name="__123Graph_CGRAPH44" localSheetId="37" hidden="1">'[1]Time series'!#REF!</definedName>
    <definedName name="__123Graph_CGRAPH44" localSheetId="41" hidden="1">'[1]Time series'!#REF!</definedName>
    <definedName name="__123Graph_CGRAPH44" localSheetId="65" hidden="1">'[3]Time series'!#REF!</definedName>
    <definedName name="__123Graph_CGRAPH44" localSheetId="57" hidden="1">'[3]Time series'!#REF!</definedName>
    <definedName name="__123Graph_CGRAPH44" localSheetId="16" hidden="1">'[2]Time series'!#REF!</definedName>
    <definedName name="__123Graph_CGRAPH44" hidden="1">'[1]Time series'!#REF!</definedName>
    <definedName name="__123Graph_CPERIA" localSheetId="2" hidden="1">'[1]Time series'!#REF!</definedName>
    <definedName name="__123Graph_CPERIA" localSheetId="73" hidden="1">'[51]Time series'!#REF!</definedName>
    <definedName name="__123Graph_CPERIA" localSheetId="74" hidden="1">'[51]Time series'!#REF!</definedName>
    <definedName name="__123Graph_CPERIA" localSheetId="12" hidden="1">'[2]Time series'!#REF!</definedName>
    <definedName name="__123Graph_CPERIA" localSheetId="23" hidden="1">'[2]Time series'!#REF!</definedName>
    <definedName name="__123Graph_CPERIA" localSheetId="24" hidden="1">'[2]Time series'!#REF!</definedName>
    <definedName name="__123Graph_CPERIA" localSheetId="25" hidden="1">'[2]Time series'!#REF!</definedName>
    <definedName name="__123Graph_CPERIA" localSheetId="26" hidden="1">'[2]Time series'!#REF!</definedName>
    <definedName name="__123Graph_CPERIA" localSheetId="27" hidden="1">'[2]Time series'!#REF!</definedName>
    <definedName name="__123Graph_CPERIA" localSheetId="29" hidden="1">'[2]Time series'!#REF!</definedName>
    <definedName name="__123Graph_CPERIA" localSheetId="13" hidden="1">'[2]Time series'!#REF!</definedName>
    <definedName name="__123Graph_CPERIA" localSheetId="14" hidden="1">'[2]Time series'!#REF!</definedName>
    <definedName name="__123Graph_CPERIA" localSheetId="15" hidden="1">'[2]Time series'!#REF!</definedName>
    <definedName name="__123Graph_CPERIA" localSheetId="18" hidden="1">'[2]Time series'!#REF!</definedName>
    <definedName name="__123Graph_CPERIA" localSheetId="19" hidden="1">'[2]Time series'!#REF!</definedName>
    <definedName name="__123Graph_CPERIA" localSheetId="20" hidden="1">'[2]Time series'!#REF!</definedName>
    <definedName name="__123Graph_CPERIA" localSheetId="21" hidden="1">'[2]Time series'!#REF!</definedName>
    <definedName name="__123Graph_CPERIA" localSheetId="22" hidden="1">'[2]Time series'!#REF!</definedName>
    <definedName name="__123Graph_CPERIA" localSheetId="30" hidden="1">'[2]Time series'!#REF!</definedName>
    <definedName name="__123Graph_CPERIA" localSheetId="31" hidden="1">'[2]Time series'!#REF!</definedName>
    <definedName name="__123Graph_CPERIA" localSheetId="32" hidden="1">'[3]Time series'!#REF!</definedName>
    <definedName name="__123Graph_CPERIA" localSheetId="37" hidden="1">'[1]Time series'!#REF!</definedName>
    <definedName name="__123Graph_CPERIA" localSheetId="41" hidden="1">'[1]Time series'!#REF!</definedName>
    <definedName name="__123Graph_CPERIA" localSheetId="65" hidden="1">'[3]Time series'!#REF!</definedName>
    <definedName name="__123Graph_CPERIA" localSheetId="57" hidden="1">'[3]Time series'!#REF!</definedName>
    <definedName name="__123Graph_CPERIA" localSheetId="16" hidden="1">'[2]Time series'!#REF!</definedName>
    <definedName name="__123Graph_CPERIA" hidden="1">'[1]Time series'!#REF!</definedName>
    <definedName name="__123Graph_CPERIB" localSheetId="2" hidden="1">'[1]Time series'!#REF!</definedName>
    <definedName name="__123Graph_CPERIB" localSheetId="73" hidden="1">'[51]Time series'!#REF!</definedName>
    <definedName name="__123Graph_CPERIB" localSheetId="74" hidden="1">'[51]Time series'!#REF!</definedName>
    <definedName name="__123Graph_CPERIB" localSheetId="12" hidden="1">'[2]Time series'!#REF!</definedName>
    <definedName name="__123Graph_CPERIB" localSheetId="23" hidden="1">'[2]Time series'!#REF!</definedName>
    <definedName name="__123Graph_CPERIB" localSheetId="24" hidden="1">'[2]Time series'!#REF!</definedName>
    <definedName name="__123Graph_CPERIB" localSheetId="25" hidden="1">'[2]Time series'!#REF!</definedName>
    <definedName name="__123Graph_CPERIB" localSheetId="26" hidden="1">'[2]Time series'!#REF!</definedName>
    <definedName name="__123Graph_CPERIB" localSheetId="27" hidden="1">'[2]Time series'!#REF!</definedName>
    <definedName name="__123Graph_CPERIB" localSheetId="29" hidden="1">'[2]Time series'!#REF!</definedName>
    <definedName name="__123Graph_CPERIB" localSheetId="13" hidden="1">'[2]Time series'!#REF!</definedName>
    <definedName name="__123Graph_CPERIB" localSheetId="14" hidden="1">'[2]Time series'!#REF!</definedName>
    <definedName name="__123Graph_CPERIB" localSheetId="15" hidden="1">'[2]Time series'!#REF!</definedName>
    <definedName name="__123Graph_CPERIB" localSheetId="18" hidden="1">'[2]Time series'!#REF!</definedName>
    <definedName name="__123Graph_CPERIB" localSheetId="19" hidden="1">'[2]Time series'!#REF!</definedName>
    <definedName name="__123Graph_CPERIB" localSheetId="20" hidden="1">'[2]Time series'!#REF!</definedName>
    <definedName name="__123Graph_CPERIB" localSheetId="21" hidden="1">'[2]Time series'!#REF!</definedName>
    <definedName name="__123Graph_CPERIB" localSheetId="22" hidden="1">'[2]Time series'!#REF!</definedName>
    <definedName name="__123Graph_CPERIB" localSheetId="30" hidden="1">'[2]Time series'!#REF!</definedName>
    <definedName name="__123Graph_CPERIB" localSheetId="31" hidden="1">'[2]Time series'!#REF!</definedName>
    <definedName name="__123Graph_CPERIB" localSheetId="32" hidden="1">'[3]Time series'!#REF!</definedName>
    <definedName name="__123Graph_CPERIB" localSheetId="37" hidden="1">'[1]Time series'!#REF!</definedName>
    <definedName name="__123Graph_CPERIB" localSheetId="41" hidden="1">'[1]Time series'!#REF!</definedName>
    <definedName name="__123Graph_CPERIB" localSheetId="65" hidden="1">'[3]Time series'!#REF!</definedName>
    <definedName name="__123Graph_CPERIB" localSheetId="57" hidden="1">'[3]Time series'!#REF!</definedName>
    <definedName name="__123Graph_CPERIB" localSheetId="16" hidden="1">'[2]Time series'!#REF!</definedName>
    <definedName name="__123Graph_CPERIB" hidden="1">'[1]Time series'!#REF!</definedName>
    <definedName name="__123Graph_CPRODABSC" localSheetId="2" hidden="1">'[1]Time series'!#REF!</definedName>
    <definedName name="__123Graph_CPRODABSC" localSheetId="73" hidden="1">'[51]Time series'!#REF!</definedName>
    <definedName name="__123Graph_CPRODABSC" localSheetId="74" hidden="1">'[51]Time series'!#REF!</definedName>
    <definedName name="__123Graph_CPRODABSC" localSheetId="12" hidden="1">'[2]Time series'!#REF!</definedName>
    <definedName name="__123Graph_CPRODABSC" localSheetId="23" hidden="1">'[2]Time series'!#REF!</definedName>
    <definedName name="__123Graph_CPRODABSC" localSheetId="24" hidden="1">'[2]Time series'!#REF!</definedName>
    <definedName name="__123Graph_CPRODABSC" localSheetId="25" hidden="1">'[2]Time series'!#REF!</definedName>
    <definedName name="__123Graph_CPRODABSC" localSheetId="26" hidden="1">'[2]Time series'!#REF!</definedName>
    <definedName name="__123Graph_CPRODABSC" localSheetId="27" hidden="1">'[2]Time series'!#REF!</definedName>
    <definedName name="__123Graph_CPRODABSC" localSheetId="29" hidden="1">'[2]Time series'!#REF!</definedName>
    <definedName name="__123Graph_CPRODABSC" localSheetId="13" hidden="1">'[2]Time series'!#REF!</definedName>
    <definedName name="__123Graph_CPRODABSC" localSheetId="14" hidden="1">'[2]Time series'!#REF!</definedName>
    <definedName name="__123Graph_CPRODABSC" localSheetId="15" hidden="1">'[2]Time series'!#REF!</definedName>
    <definedName name="__123Graph_CPRODABSC" localSheetId="18" hidden="1">'[2]Time series'!#REF!</definedName>
    <definedName name="__123Graph_CPRODABSC" localSheetId="19" hidden="1">'[2]Time series'!#REF!</definedName>
    <definedName name="__123Graph_CPRODABSC" localSheetId="20" hidden="1">'[2]Time series'!#REF!</definedName>
    <definedName name="__123Graph_CPRODABSC" localSheetId="21" hidden="1">'[2]Time series'!#REF!</definedName>
    <definedName name="__123Graph_CPRODABSC" localSheetId="22" hidden="1">'[2]Time series'!#REF!</definedName>
    <definedName name="__123Graph_CPRODABSC" localSheetId="30" hidden="1">'[2]Time series'!#REF!</definedName>
    <definedName name="__123Graph_CPRODABSC" localSheetId="31" hidden="1">'[2]Time series'!#REF!</definedName>
    <definedName name="__123Graph_CPRODABSC" localSheetId="32" hidden="1">'[3]Time series'!#REF!</definedName>
    <definedName name="__123Graph_CPRODABSC" localSheetId="37" hidden="1">'[1]Time series'!#REF!</definedName>
    <definedName name="__123Graph_CPRODABSC" localSheetId="41" hidden="1">'[1]Time series'!#REF!</definedName>
    <definedName name="__123Graph_CPRODABSC" localSheetId="65" hidden="1">'[3]Time series'!#REF!</definedName>
    <definedName name="__123Graph_CPRODABSC" localSheetId="57" hidden="1">'[3]Time series'!#REF!</definedName>
    <definedName name="__123Graph_CPRODABSC" localSheetId="16" hidden="1">'[2]Time series'!#REF!</definedName>
    <definedName name="__123Graph_CPRODABSC" hidden="1">'[1]Time series'!#REF!</definedName>
    <definedName name="__123Graph_CPRODTRE2" localSheetId="2" hidden="1">'[1]Time series'!#REF!</definedName>
    <definedName name="__123Graph_CPRODTRE2" localSheetId="73" hidden="1">'[51]Time series'!#REF!</definedName>
    <definedName name="__123Graph_CPRODTRE2" localSheetId="74" hidden="1">'[51]Time series'!#REF!</definedName>
    <definedName name="__123Graph_CPRODTRE2" localSheetId="12" hidden="1">'[2]Time series'!#REF!</definedName>
    <definedName name="__123Graph_CPRODTRE2" localSheetId="23" hidden="1">'[2]Time series'!#REF!</definedName>
    <definedName name="__123Graph_CPRODTRE2" localSheetId="24" hidden="1">'[2]Time series'!#REF!</definedName>
    <definedName name="__123Graph_CPRODTRE2" localSheetId="25" hidden="1">'[2]Time series'!#REF!</definedName>
    <definedName name="__123Graph_CPRODTRE2" localSheetId="26" hidden="1">'[2]Time series'!#REF!</definedName>
    <definedName name="__123Graph_CPRODTRE2" localSheetId="27" hidden="1">'[2]Time series'!#REF!</definedName>
    <definedName name="__123Graph_CPRODTRE2" localSheetId="29" hidden="1">'[2]Time series'!#REF!</definedName>
    <definedName name="__123Graph_CPRODTRE2" localSheetId="13" hidden="1">'[2]Time series'!#REF!</definedName>
    <definedName name="__123Graph_CPRODTRE2" localSheetId="14" hidden="1">'[2]Time series'!#REF!</definedName>
    <definedName name="__123Graph_CPRODTRE2" localSheetId="15" hidden="1">'[2]Time series'!#REF!</definedName>
    <definedName name="__123Graph_CPRODTRE2" localSheetId="18" hidden="1">'[2]Time series'!#REF!</definedName>
    <definedName name="__123Graph_CPRODTRE2" localSheetId="19" hidden="1">'[2]Time series'!#REF!</definedName>
    <definedName name="__123Graph_CPRODTRE2" localSheetId="20" hidden="1">'[2]Time series'!#REF!</definedName>
    <definedName name="__123Graph_CPRODTRE2" localSheetId="21" hidden="1">'[2]Time series'!#REF!</definedName>
    <definedName name="__123Graph_CPRODTRE2" localSheetId="22" hidden="1">'[2]Time series'!#REF!</definedName>
    <definedName name="__123Graph_CPRODTRE2" localSheetId="30" hidden="1">'[2]Time series'!#REF!</definedName>
    <definedName name="__123Graph_CPRODTRE2" localSheetId="31" hidden="1">'[2]Time series'!#REF!</definedName>
    <definedName name="__123Graph_CPRODTRE2" localSheetId="32" hidden="1">'[3]Time series'!#REF!</definedName>
    <definedName name="__123Graph_CPRODTRE2" localSheetId="37" hidden="1">'[1]Time series'!#REF!</definedName>
    <definedName name="__123Graph_CPRODTRE2" localSheetId="41" hidden="1">'[1]Time series'!#REF!</definedName>
    <definedName name="__123Graph_CPRODTRE2" localSheetId="65" hidden="1">'[3]Time series'!#REF!</definedName>
    <definedName name="__123Graph_CPRODTRE2" localSheetId="57" hidden="1">'[3]Time series'!#REF!</definedName>
    <definedName name="__123Graph_CPRODTRE2" localSheetId="16" hidden="1">'[2]Time series'!#REF!</definedName>
    <definedName name="__123Graph_CPRODTRE2" hidden="1">'[1]Time series'!#REF!</definedName>
    <definedName name="__123Graph_CPRODTREND" localSheetId="2" hidden="1">'[1]Time series'!#REF!</definedName>
    <definedName name="__123Graph_CPRODTREND" localSheetId="73" hidden="1">'[51]Time series'!#REF!</definedName>
    <definedName name="__123Graph_CPRODTREND" localSheetId="74" hidden="1">'[51]Time series'!#REF!</definedName>
    <definedName name="__123Graph_CPRODTREND" localSheetId="12" hidden="1">'[2]Time series'!#REF!</definedName>
    <definedName name="__123Graph_CPRODTREND" localSheetId="23" hidden="1">'[2]Time series'!#REF!</definedName>
    <definedName name="__123Graph_CPRODTREND" localSheetId="24" hidden="1">'[2]Time series'!#REF!</definedName>
    <definedName name="__123Graph_CPRODTREND" localSheetId="25" hidden="1">'[2]Time series'!#REF!</definedName>
    <definedName name="__123Graph_CPRODTREND" localSheetId="26" hidden="1">'[2]Time series'!#REF!</definedName>
    <definedName name="__123Graph_CPRODTREND" localSheetId="27" hidden="1">'[2]Time series'!#REF!</definedName>
    <definedName name="__123Graph_CPRODTREND" localSheetId="29" hidden="1">'[2]Time series'!#REF!</definedName>
    <definedName name="__123Graph_CPRODTREND" localSheetId="13" hidden="1">'[2]Time series'!#REF!</definedName>
    <definedName name="__123Graph_CPRODTREND" localSheetId="14" hidden="1">'[2]Time series'!#REF!</definedName>
    <definedName name="__123Graph_CPRODTREND" localSheetId="15" hidden="1">'[2]Time series'!#REF!</definedName>
    <definedName name="__123Graph_CPRODTREND" localSheetId="18" hidden="1">'[2]Time series'!#REF!</definedName>
    <definedName name="__123Graph_CPRODTREND" localSheetId="19" hidden="1">'[2]Time series'!#REF!</definedName>
    <definedName name="__123Graph_CPRODTREND" localSheetId="20" hidden="1">'[2]Time series'!#REF!</definedName>
    <definedName name="__123Graph_CPRODTREND" localSheetId="21" hidden="1">'[2]Time series'!#REF!</definedName>
    <definedName name="__123Graph_CPRODTREND" localSheetId="22" hidden="1">'[2]Time series'!#REF!</definedName>
    <definedName name="__123Graph_CPRODTREND" localSheetId="30" hidden="1">'[2]Time series'!#REF!</definedName>
    <definedName name="__123Graph_CPRODTREND" localSheetId="31" hidden="1">'[2]Time series'!#REF!</definedName>
    <definedName name="__123Graph_CPRODTREND" localSheetId="32" hidden="1">'[3]Time series'!#REF!</definedName>
    <definedName name="__123Graph_CPRODTREND" localSheetId="37" hidden="1">'[1]Time series'!#REF!</definedName>
    <definedName name="__123Graph_CPRODTREND" localSheetId="41" hidden="1">'[1]Time series'!#REF!</definedName>
    <definedName name="__123Graph_CPRODTREND" localSheetId="65" hidden="1">'[3]Time series'!#REF!</definedName>
    <definedName name="__123Graph_CPRODTREND" localSheetId="57" hidden="1">'[3]Time series'!#REF!</definedName>
    <definedName name="__123Graph_CPRODTREND" localSheetId="16" hidden="1">'[2]Time series'!#REF!</definedName>
    <definedName name="__123Graph_CPRODTREND" hidden="1">'[1]Time series'!#REF!</definedName>
    <definedName name="__123Graph_CUTRECHT" localSheetId="2" hidden="1">'[1]Time series'!#REF!</definedName>
    <definedName name="__123Graph_CUTRECHT" localSheetId="73" hidden="1">'[51]Time series'!#REF!</definedName>
    <definedName name="__123Graph_CUTRECHT" localSheetId="74" hidden="1">'[51]Time series'!#REF!</definedName>
    <definedName name="__123Graph_CUTRECHT" localSheetId="12" hidden="1">'[2]Time series'!#REF!</definedName>
    <definedName name="__123Graph_CUTRECHT" localSheetId="23" hidden="1">'[2]Time series'!#REF!</definedName>
    <definedName name="__123Graph_CUTRECHT" localSheetId="24" hidden="1">'[2]Time series'!#REF!</definedName>
    <definedName name="__123Graph_CUTRECHT" localSheetId="25" hidden="1">'[2]Time series'!#REF!</definedName>
    <definedName name="__123Graph_CUTRECHT" localSheetId="26" hidden="1">'[2]Time series'!#REF!</definedName>
    <definedName name="__123Graph_CUTRECHT" localSheetId="27" hidden="1">'[2]Time series'!#REF!</definedName>
    <definedName name="__123Graph_CUTRECHT" localSheetId="29" hidden="1">'[2]Time series'!#REF!</definedName>
    <definedName name="__123Graph_CUTRECHT" localSheetId="13" hidden="1">'[2]Time series'!#REF!</definedName>
    <definedName name="__123Graph_CUTRECHT" localSheetId="14" hidden="1">'[2]Time series'!#REF!</definedName>
    <definedName name="__123Graph_CUTRECHT" localSheetId="15" hidden="1">'[2]Time series'!#REF!</definedName>
    <definedName name="__123Graph_CUTRECHT" localSheetId="18" hidden="1">'[2]Time series'!#REF!</definedName>
    <definedName name="__123Graph_CUTRECHT" localSheetId="19" hidden="1">'[2]Time series'!#REF!</definedName>
    <definedName name="__123Graph_CUTRECHT" localSheetId="20" hidden="1">'[2]Time series'!#REF!</definedName>
    <definedName name="__123Graph_CUTRECHT" localSheetId="21" hidden="1">'[2]Time series'!#REF!</definedName>
    <definedName name="__123Graph_CUTRECHT" localSheetId="22" hidden="1">'[2]Time series'!#REF!</definedName>
    <definedName name="__123Graph_CUTRECHT" localSheetId="30" hidden="1">'[2]Time series'!#REF!</definedName>
    <definedName name="__123Graph_CUTRECHT" localSheetId="31" hidden="1">'[2]Time series'!#REF!</definedName>
    <definedName name="__123Graph_CUTRECHT" localSheetId="32" hidden="1">'[3]Time series'!#REF!</definedName>
    <definedName name="__123Graph_CUTRECHT" localSheetId="37" hidden="1">'[1]Time series'!#REF!</definedName>
    <definedName name="__123Graph_CUTRECHT" localSheetId="41" hidden="1">'[1]Time series'!#REF!</definedName>
    <definedName name="__123Graph_CUTRECHT" localSheetId="65" hidden="1">'[3]Time series'!#REF!</definedName>
    <definedName name="__123Graph_CUTRECHT" localSheetId="57" hidden="1">'[3]Time series'!#REF!</definedName>
    <definedName name="__123Graph_CUTRECHT" localSheetId="16" hidden="1">'[2]Time series'!#REF!</definedName>
    <definedName name="__123Graph_CUTRECHT" hidden="1">'[1]Time series'!#REF!</definedName>
    <definedName name="__123Graph_DBERLGRAP" localSheetId="2" hidden="1">'[1]Time series'!#REF!</definedName>
    <definedName name="__123Graph_DBERLGRAP" localSheetId="73" hidden="1">'[51]Time series'!#REF!</definedName>
    <definedName name="__123Graph_DBERLGRAP" localSheetId="74" hidden="1">'[51]Time series'!#REF!</definedName>
    <definedName name="__123Graph_DBERLGRAP" localSheetId="12" hidden="1">'[2]Time series'!#REF!</definedName>
    <definedName name="__123Graph_DBERLGRAP" localSheetId="23" hidden="1">'[2]Time series'!#REF!</definedName>
    <definedName name="__123Graph_DBERLGRAP" localSheetId="24" hidden="1">'[2]Time series'!#REF!</definedName>
    <definedName name="__123Graph_DBERLGRAP" localSheetId="25" hidden="1">'[2]Time series'!#REF!</definedName>
    <definedName name="__123Graph_DBERLGRAP" localSheetId="26" hidden="1">'[2]Time series'!#REF!</definedName>
    <definedName name="__123Graph_DBERLGRAP" localSheetId="27" hidden="1">'[2]Time series'!#REF!</definedName>
    <definedName name="__123Graph_DBERLGRAP" localSheetId="29" hidden="1">'[2]Time series'!#REF!</definedName>
    <definedName name="__123Graph_DBERLGRAP" localSheetId="13" hidden="1">'[2]Time series'!#REF!</definedName>
    <definedName name="__123Graph_DBERLGRAP" localSheetId="14" hidden="1">'[2]Time series'!#REF!</definedName>
    <definedName name="__123Graph_DBERLGRAP" localSheetId="15" hidden="1">'[2]Time series'!#REF!</definedName>
    <definedName name="__123Graph_DBERLGRAP" localSheetId="18" hidden="1">'[2]Time series'!#REF!</definedName>
    <definedName name="__123Graph_DBERLGRAP" localSheetId="19" hidden="1">'[2]Time series'!#REF!</definedName>
    <definedName name="__123Graph_DBERLGRAP" localSheetId="20" hidden="1">'[2]Time series'!#REF!</definedName>
    <definedName name="__123Graph_DBERLGRAP" localSheetId="21" hidden="1">'[2]Time series'!#REF!</definedName>
    <definedName name="__123Graph_DBERLGRAP" localSheetId="22" hidden="1">'[2]Time series'!#REF!</definedName>
    <definedName name="__123Graph_DBERLGRAP" localSheetId="30" hidden="1">'[2]Time series'!#REF!</definedName>
    <definedName name="__123Graph_DBERLGRAP" localSheetId="31" hidden="1">'[2]Time series'!#REF!</definedName>
    <definedName name="__123Graph_DBERLGRAP" localSheetId="32" hidden="1">'[3]Time series'!#REF!</definedName>
    <definedName name="__123Graph_DBERLGRAP" localSheetId="37" hidden="1">'[1]Time series'!#REF!</definedName>
    <definedName name="__123Graph_DBERLGRAP" localSheetId="41" hidden="1">'[1]Time series'!#REF!</definedName>
    <definedName name="__123Graph_DBERLGRAP" localSheetId="65" hidden="1">'[3]Time series'!#REF!</definedName>
    <definedName name="__123Graph_DBERLGRAP" localSheetId="57" hidden="1">'[3]Time series'!#REF!</definedName>
    <definedName name="__123Graph_DBERLGRAP" localSheetId="16" hidden="1">'[2]Time series'!#REF!</definedName>
    <definedName name="__123Graph_DBERLGRAP" hidden="1">'[1]Time series'!#REF!</definedName>
    <definedName name="__123Graph_DCATCH1" localSheetId="2" hidden="1">'[1]Time series'!#REF!</definedName>
    <definedName name="__123Graph_DCATCH1" localSheetId="73" hidden="1">'[51]Time series'!#REF!</definedName>
    <definedName name="__123Graph_DCATCH1" localSheetId="74" hidden="1">'[51]Time series'!#REF!</definedName>
    <definedName name="__123Graph_DCATCH1" localSheetId="12" hidden="1">'[2]Time series'!#REF!</definedName>
    <definedName name="__123Graph_DCATCH1" localSheetId="23" hidden="1">'[2]Time series'!#REF!</definedName>
    <definedName name="__123Graph_DCATCH1" localSheetId="24" hidden="1">'[2]Time series'!#REF!</definedName>
    <definedName name="__123Graph_DCATCH1" localSheetId="25" hidden="1">'[2]Time series'!#REF!</definedName>
    <definedName name="__123Graph_DCATCH1" localSheetId="26" hidden="1">'[2]Time series'!#REF!</definedName>
    <definedName name="__123Graph_DCATCH1" localSheetId="27" hidden="1">'[2]Time series'!#REF!</definedName>
    <definedName name="__123Graph_DCATCH1" localSheetId="29" hidden="1">'[2]Time series'!#REF!</definedName>
    <definedName name="__123Graph_DCATCH1" localSheetId="13" hidden="1">'[2]Time series'!#REF!</definedName>
    <definedName name="__123Graph_DCATCH1" localSheetId="14" hidden="1">'[2]Time series'!#REF!</definedName>
    <definedName name="__123Graph_DCATCH1" localSheetId="15" hidden="1">'[2]Time series'!#REF!</definedName>
    <definedName name="__123Graph_DCATCH1" localSheetId="18" hidden="1">'[2]Time series'!#REF!</definedName>
    <definedName name="__123Graph_DCATCH1" localSheetId="19" hidden="1">'[2]Time series'!#REF!</definedName>
    <definedName name="__123Graph_DCATCH1" localSheetId="20" hidden="1">'[2]Time series'!#REF!</definedName>
    <definedName name="__123Graph_DCATCH1" localSheetId="21" hidden="1">'[2]Time series'!#REF!</definedName>
    <definedName name="__123Graph_DCATCH1" localSheetId="22" hidden="1">'[2]Time series'!#REF!</definedName>
    <definedName name="__123Graph_DCATCH1" localSheetId="30" hidden="1">'[2]Time series'!#REF!</definedName>
    <definedName name="__123Graph_DCATCH1" localSheetId="31" hidden="1">'[2]Time series'!#REF!</definedName>
    <definedName name="__123Graph_DCATCH1" localSheetId="32" hidden="1">'[3]Time series'!#REF!</definedName>
    <definedName name="__123Graph_DCATCH1" localSheetId="37" hidden="1">'[1]Time series'!#REF!</definedName>
    <definedName name="__123Graph_DCATCH1" localSheetId="41" hidden="1">'[1]Time series'!#REF!</definedName>
    <definedName name="__123Graph_DCATCH1" localSheetId="65" hidden="1">'[3]Time series'!#REF!</definedName>
    <definedName name="__123Graph_DCATCH1" localSheetId="57" hidden="1">'[3]Time series'!#REF!</definedName>
    <definedName name="__123Graph_DCATCH1" localSheetId="16" hidden="1">'[2]Time series'!#REF!</definedName>
    <definedName name="__123Graph_DCATCH1" hidden="1">'[1]Time series'!#REF!</definedName>
    <definedName name="__123Graph_DCONVERG1" localSheetId="2" hidden="1">'[1]Time series'!#REF!</definedName>
    <definedName name="__123Graph_DCONVERG1" localSheetId="73" hidden="1">'[51]Time series'!#REF!</definedName>
    <definedName name="__123Graph_DCONVERG1" localSheetId="74" hidden="1">'[51]Time series'!#REF!</definedName>
    <definedName name="__123Graph_DCONVERG1" localSheetId="12" hidden="1">'[2]Time series'!#REF!</definedName>
    <definedName name="__123Graph_DCONVERG1" localSheetId="23" hidden="1">'[2]Time series'!#REF!</definedName>
    <definedName name="__123Graph_DCONVERG1" localSheetId="24" hidden="1">'[2]Time series'!#REF!</definedName>
    <definedName name="__123Graph_DCONVERG1" localSheetId="25" hidden="1">'[2]Time series'!#REF!</definedName>
    <definedName name="__123Graph_DCONVERG1" localSheetId="26" hidden="1">'[2]Time series'!#REF!</definedName>
    <definedName name="__123Graph_DCONVERG1" localSheetId="27" hidden="1">'[2]Time series'!#REF!</definedName>
    <definedName name="__123Graph_DCONVERG1" localSheetId="29" hidden="1">'[2]Time series'!#REF!</definedName>
    <definedName name="__123Graph_DCONVERG1" localSheetId="13" hidden="1">'[2]Time series'!#REF!</definedName>
    <definedName name="__123Graph_DCONVERG1" localSheetId="14" hidden="1">'[2]Time series'!#REF!</definedName>
    <definedName name="__123Graph_DCONVERG1" localSheetId="15" hidden="1">'[2]Time series'!#REF!</definedName>
    <definedName name="__123Graph_DCONVERG1" localSheetId="18" hidden="1">'[2]Time series'!#REF!</definedName>
    <definedName name="__123Graph_DCONVERG1" localSheetId="19" hidden="1">'[2]Time series'!#REF!</definedName>
    <definedName name="__123Graph_DCONVERG1" localSheetId="20" hidden="1">'[2]Time series'!#REF!</definedName>
    <definedName name="__123Graph_DCONVERG1" localSheetId="21" hidden="1">'[2]Time series'!#REF!</definedName>
    <definedName name="__123Graph_DCONVERG1" localSheetId="22" hidden="1">'[2]Time series'!#REF!</definedName>
    <definedName name="__123Graph_DCONVERG1" localSheetId="30" hidden="1">'[2]Time series'!#REF!</definedName>
    <definedName name="__123Graph_DCONVERG1" localSheetId="31" hidden="1">'[2]Time series'!#REF!</definedName>
    <definedName name="__123Graph_DCONVERG1" localSheetId="32" hidden="1">'[3]Time series'!#REF!</definedName>
    <definedName name="__123Graph_DCONVERG1" localSheetId="37" hidden="1">'[1]Time series'!#REF!</definedName>
    <definedName name="__123Graph_DCONVERG1" localSheetId="41" hidden="1">'[1]Time series'!#REF!</definedName>
    <definedName name="__123Graph_DCONVERG1" localSheetId="65" hidden="1">'[3]Time series'!#REF!</definedName>
    <definedName name="__123Graph_DCONVERG1" localSheetId="57" hidden="1">'[3]Time series'!#REF!</definedName>
    <definedName name="__123Graph_DCONVERG1" localSheetId="16" hidden="1">'[2]Time series'!#REF!</definedName>
    <definedName name="__123Graph_DCONVERG1" hidden="1">'[1]Time series'!#REF!</definedName>
    <definedName name="__123Graph_DGRAPH41" localSheetId="2" hidden="1">'[1]Time series'!#REF!</definedName>
    <definedName name="__123Graph_DGRAPH41" localSheetId="73" hidden="1">'[51]Time series'!#REF!</definedName>
    <definedName name="__123Graph_DGRAPH41" localSheetId="74" hidden="1">'[51]Time series'!#REF!</definedName>
    <definedName name="__123Graph_DGRAPH41" localSheetId="12" hidden="1">'[2]Time series'!#REF!</definedName>
    <definedName name="__123Graph_DGRAPH41" localSheetId="23" hidden="1">'[2]Time series'!#REF!</definedName>
    <definedName name="__123Graph_DGRAPH41" localSheetId="24" hidden="1">'[2]Time series'!#REF!</definedName>
    <definedName name="__123Graph_DGRAPH41" localSheetId="25" hidden="1">'[2]Time series'!#REF!</definedName>
    <definedName name="__123Graph_DGRAPH41" localSheetId="26" hidden="1">'[2]Time series'!#REF!</definedName>
    <definedName name="__123Graph_DGRAPH41" localSheetId="27" hidden="1">'[2]Time series'!#REF!</definedName>
    <definedName name="__123Graph_DGRAPH41" localSheetId="29" hidden="1">'[2]Time series'!#REF!</definedName>
    <definedName name="__123Graph_DGRAPH41" localSheetId="13" hidden="1">'[2]Time series'!#REF!</definedName>
    <definedName name="__123Graph_DGRAPH41" localSheetId="14" hidden="1">'[2]Time series'!#REF!</definedName>
    <definedName name="__123Graph_DGRAPH41" localSheetId="15" hidden="1">'[2]Time series'!#REF!</definedName>
    <definedName name="__123Graph_DGRAPH41" localSheetId="18" hidden="1">'[2]Time series'!#REF!</definedName>
    <definedName name="__123Graph_DGRAPH41" localSheetId="19" hidden="1">'[2]Time series'!#REF!</definedName>
    <definedName name="__123Graph_DGRAPH41" localSheetId="20" hidden="1">'[2]Time series'!#REF!</definedName>
    <definedName name="__123Graph_DGRAPH41" localSheetId="21" hidden="1">'[2]Time series'!#REF!</definedName>
    <definedName name="__123Graph_DGRAPH41" localSheetId="22" hidden="1">'[2]Time series'!#REF!</definedName>
    <definedName name="__123Graph_DGRAPH41" localSheetId="30" hidden="1">'[2]Time series'!#REF!</definedName>
    <definedName name="__123Graph_DGRAPH41" localSheetId="31" hidden="1">'[2]Time series'!#REF!</definedName>
    <definedName name="__123Graph_DGRAPH41" localSheetId="32" hidden="1">'[3]Time series'!#REF!</definedName>
    <definedName name="__123Graph_DGRAPH41" localSheetId="37" hidden="1">'[1]Time series'!#REF!</definedName>
    <definedName name="__123Graph_DGRAPH41" localSheetId="41" hidden="1">'[1]Time series'!#REF!</definedName>
    <definedName name="__123Graph_DGRAPH41" localSheetId="65" hidden="1">'[3]Time series'!#REF!</definedName>
    <definedName name="__123Graph_DGRAPH41" localSheetId="57" hidden="1">'[3]Time series'!#REF!</definedName>
    <definedName name="__123Graph_DGRAPH41" localSheetId="16" hidden="1">'[2]Time series'!#REF!</definedName>
    <definedName name="__123Graph_DGRAPH41" hidden="1">'[1]Time series'!#REF!</definedName>
    <definedName name="__123Graph_DPERIA" localSheetId="2" hidden="1">'[1]Time series'!#REF!</definedName>
    <definedName name="__123Graph_DPERIA" localSheetId="73" hidden="1">'[51]Time series'!#REF!</definedName>
    <definedName name="__123Graph_DPERIA" localSheetId="74" hidden="1">'[51]Time series'!#REF!</definedName>
    <definedName name="__123Graph_DPERIA" localSheetId="12" hidden="1">'[2]Time series'!#REF!</definedName>
    <definedName name="__123Graph_DPERIA" localSheetId="23" hidden="1">'[2]Time series'!#REF!</definedName>
    <definedName name="__123Graph_DPERIA" localSheetId="24" hidden="1">'[2]Time series'!#REF!</definedName>
    <definedName name="__123Graph_DPERIA" localSheetId="25" hidden="1">'[2]Time series'!#REF!</definedName>
    <definedName name="__123Graph_DPERIA" localSheetId="26" hidden="1">'[2]Time series'!#REF!</definedName>
    <definedName name="__123Graph_DPERIA" localSheetId="27" hidden="1">'[2]Time series'!#REF!</definedName>
    <definedName name="__123Graph_DPERIA" localSheetId="29" hidden="1">'[2]Time series'!#REF!</definedName>
    <definedName name="__123Graph_DPERIA" localSheetId="13" hidden="1">'[2]Time series'!#REF!</definedName>
    <definedName name="__123Graph_DPERIA" localSheetId="14" hidden="1">'[2]Time series'!#REF!</definedName>
    <definedName name="__123Graph_DPERIA" localSheetId="15" hidden="1">'[2]Time series'!#REF!</definedName>
    <definedName name="__123Graph_DPERIA" localSheetId="18" hidden="1">'[2]Time series'!#REF!</definedName>
    <definedName name="__123Graph_DPERIA" localSheetId="19" hidden="1">'[2]Time series'!#REF!</definedName>
    <definedName name="__123Graph_DPERIA" localSheetId="20" hidden="1">'[2]Time series'!#REF!</definedName>
    <definedName name="__123Graph_DPERIA" localSheetId="21" hidden="1">'[2]Time series'!#REF!</definedName>
    <definedName name="__123Graph_DPERIA" localSheetId="22" hidden="1">'[2]Time series'!#REF!</definedName>
    <definedName name="__123Graph_DPERIA" localSheetId="30" hidden="1">'[2]Time series'!#REF!</definedName>
    <definedName name="__123Graph_DPERIA" localSheetId="31" hidden="1">'[2]Time series'!#REF!</definedName>
    <definedName name="__123Graph_DPERIA" localSheetId="32" hidden="1">'[3]Time series'!#REF!</definedName>
    <definedName name="__123Graph_DPERIA" localSheetId="37" hidden="1">'[1]Time series'!#REF!</definedName>
    <definedName name="__123Graph_DPERIA" localSheetId="41" hidden="1">'[1]Time series'!#REF!</definedName>
    <definedName name="__123Graph_DPERIA" localSheetId="65" hidden="1">'[3]Time series'!#REF!</definedName>
    <definedName name="__123Graph_DPERIA" localSheetId="57" hidden="1">'[3]Time series'!#REF!</definedName>
    <definedName name="__123Graph_DPERIA" localSheetId="16" hidden="1">'[2]Time series'!#REF!</definedName>
    <definedName name="__123Graph_DPERIA" hidden="1">'[1]Time series'!#REF!</definedName>
    <definedName name="__123Graph_DPERIB" localSheetId="2" hidden="1">'[1]Time series'!#REF!</definedName>
    <definedName name="__123Graph_DPERIB" localSheetId="73" hidden="1">'[51]Time series'!#REF!</definedName>
    <definedName name="__123Graph_DPERIB" localSheetId="74" hidden="1">'[51]Time series'!#REF!</definedName>
    <definedName name="__123Graph_DPERIB" localSheetId="12" hidden="1">'[2]Time series'!#REF!</definedName>
    <definedName name="__123Graph_DPERIB" localSheetId="23" hidden="1">'[2]Time series'!#REF!</definedName>
    <definedName name="__123Graph_DPERIB" localSheetId="24" hidden="1">'[2]Time series'!#REF!</definedName>
    <definedName name="__123Graph_DPERIB" localSheetId="25" hidden="1">'[2]Time series'!#REF!</definedName>
    <definedName name="__123Graph_DPERIB" localSheetId="26" hidden="1">'[2]Time series'!#REF!</definedName>
    <definedName name="__123Graph_DPERIB" localSheetId="27" hidden="1">'[2]Time series'!#REF!</definedName>
    <definedName name="__123Graph_DPERIB" localSheetId="29" hidden="1">'[2]Time series'!#REF!</definedName>
    <definedName name="__123Graph_DPERIB" localSheetId="13" hidden="1">'[2]Time series'!#REF!</definedName>
    <definedName name="__123Graph_DPERIB" localSheetId="14" hidden="1">'[2]Time series'!#REF!</definedName>
    <definedName name="__123Graph_DPERIB" localSheetId="15" hidden="1">'[2]Time series'!#REF!</definedName>
    <definedName name="__123Graph_DPERIB" localSheetId="18" hidden="1">'[2]Time series'!#REF!</definedName>
    <definedName name="__123Graph_DPERIB" localSheetId="19" hidden="1">'[2]Time series'!#REF!</definedName>
    <definedName name="__123Graph_DPERIB" localSheetId="20" hidden="1">'[2]Time series'!#REF!</definedName>
    <definedName name="__123Graph_DPERIB" localSheetId="21" hidden="1">'[2]Time series'!#REF!</definedName>
    <definedName name="__123Graph_DPERIB" localSheetId="22" hidden="1">'[2]Time series'!#REF!</definedName>
    <definedName name="__123Graph_DPERIB" localSheetId="30" hidden="1">'[2]Time series'!#REF!</definedName>
    <definedName name="__123Graph_DPERIB" localSheetId="31" hidden="1">'[2]Time series'!#REF!</definedName>
    <definedName name="__123Graph_DPERIB" localSheetId="32" hidden="1">'[3]Time series'!#REF!</definedName>
    <definedName name="__123Graph_DPERIB" localSheetId="37" hidden="1">'[1]Time series'!#REF!</definedName>
    <definedName name="__123Graph_DPERIB" localSheetId="41" hidden="1">'[1]Time series'!#REF!</definedName>
    <definedName name="__123Graph_DPERIB" localSheetId="65" hidden="1">'[3]Time series'!#REF!</definedName>
    <definedName name="__123Graph_DPERIB" localSheetId="57" hidden="1">'[3]Time series'!#REF!</definedName>
    <definedName name="__123Graph_DPERIB" localSheetId="16" hidden="1">'[2]Time series'!#REF!</definedName>
    <definedName name="__123Graph_DPERIB" hidden="1">'[1]Time series'!#REF!</definedName>
    <definedName name="__123Graph_DPRODABSC" localSheetId="2" hidden="1">'[1]Time series'!#REF!</definedName>
    <definedName name="__123Graph_DPRODABSC" localSheetId="73" hidden="1">'[51]Time series'!#REF!</definedName>
    <definedName name="__123Graph_DPRODABSC" localSheetId="74" hidden="1">'[51]Time series'!#REF!</definedName>
    <definedName name="__123Graph_DPRODABSC" localSheetId="12" hidden="1">'[2]Time series'!#REF!</definedName>
    <definedName name="__123Graph_DPRODABSC" localSheetId="23" hidden="1">'[2]Time series'!#REF!</definedName>
    <definedName name="__123Graph_DPRODABSC" localSheetId="24" hidden="1">'[2]Time series'!#REF!</definedName>
    <definedName name="__123Graph_DPRODABSC" localSheetId="25" hidden="1">'[2]Time series'!#REF!</definedName>
    <definedName name="__123Graph_DPRODABSC" localSheetId="26" hidden="1">'[2]Time series'!#REF!</definedName>
    <definedName name="__123Graph_DPRODABSC" localSheetId="27" hidden="1">'[2]Time series'!#REF!</definedName>
    <definedName name="__123Graph_DPRODABSC" localSheetId="29" hidden="1">'[2]Time series'!#REF!</definedName>
    <definedName name="__123Graph_DPRODABSC" localSheetId="13" hidden="1">'[2]Time series'!#REF!</definedName>
    <definedName name="__123Graph_DPRODABSC" localSheetId="14" hidden="1">'[2]Time series'!#REF!</definedName>
    <definedName name="__123Graph_DPRODABSC" localSheetId="15" hidden="1">'[2]Time series'!#REF!</definedName>
    <definedName name="__123Graph_DPRODABSC" localSheetId="18" hidden="1">'[2]Time series'!#REF!</definedName>
    <definedName name="__123Graph_DPRODABSC" localSheetId="19" hidden="1">'[2]Time series'!#REF!</definedName>
    <definedName name="__123Graph_DPRODABSC" localSheetId="20" hidden="1">'[2]Time series'!#REF!</definedName>
    <definedName name="__123Graph_DPRODABSC" localSheetId="21" hidden="1">'[2]Time series'!#REF!</definedName>
    <definedName name="__123Graph_DPRODABSC" localSheetId="22" hidden="1">'[2]Time series'!#REF!</definedName>
    <definedName name="__123Graph_DPRODABSC" localSheetId="30" hidden="1">'[2]Time series'!#REF!</definedName>
    <definedName name="__123Graph_DPRODABSC" localSheetId="31" hidden="1">'[2]Time series'!#REF!</definedName>
    <definedName name="__123Graph_DPRODABSC" localSheetId="32" hidden="1">'[3]Time series'!#REF!</definedName>
    <definedName name="__123Graph_DPRODABSC" localSheetId="37" hidden="1">'[1]Time series'!#REF!</definedName>
    <definedName name="__123Graph_DPRODABSC" localSheetId="41" hidden="1">'[1]Time series'!#REF!</definedName>
    <definedName name="__123Graph_DPRODABSC" localSheetId="65" hidden="1">'[3]Time series'!#REF!</definedName>
    <definedName name="__123Graph_DPRODABSC" localSheetId="57" hidden="1">'[3]Time series'!#REF!</definedName>
    <definedName name="__123Graph_DPRODABSC" localSheetId="16" hidden="1">'[2]Time series'!#REF!</definedName>
    <definedName name="__123Graph_DPRODABSC" hidden="1">'[1]Time series'!#REF!</definedName>
    <definedName name="__123Graph_DUTRECHT" localSheetId="2" hidden="1">'[1]Time series'!#REF!</definedName>
    <definedName name="__123Graph_DUTRECHT" localSheetId="73" hidden="1">'[51]Time series'!#REF!</definedName>
    <definedName name="__123Graph_DUTRECHT" localSheetId="74" hidden="1">'[51]Time series'!#REF!</definedName>
    <definedName name="__123Graph_DUTRECHT" localSheetId="12" hidden="1">'[2]Time series'!#REF!</definedName>
    <definedName name="__123Graph_DUTRECHT" localSheetId="23" hidden="1">'[2]Time series'!#REF!</definedName>
    <definedName name="__123Graph_DUTRECHT" localSheetId="24" hidden="1">'[2]Time series'!#REF!</definedName>
    <definedName name="__123Graph_DUTRECHT" localSheetId="25" hidden="1">'[2]Time series'!#REF!</definedName>
    <definedName name="__123Graph_DUTRECHT" localSheetId="26" hidden="1">'[2]Time series'!#REF!</definedName>
    <definedName name="__123Graph_DUTRECHT" localSheetId="27" hidden="1">'[2]Time series'!#REF!</definedName>
    <definedName name="__123Graph_DUTRECHT" localSheetId="29" hidden="1">'[2]Time series'!#REF!</definedName>
    <definedName name="__123Graph_DUTRECHT" localSheetId="13" hidden="1">'[2]Time series'!#REF!</definedName>
    <definedName name="__123Graph_DUTRECHT" localSheetId="14" hidden="1">'[2]Time series'!#REF!</definedName>
    <definedName name="__123Graph_DUTRECHT" localSheetId="15" hidden="1">'[2]Time series'!#REF!</definedName>
    <definedName name="__123Graph_DUTRECHT" localSheetId="18" hidden="1">'[2]Time series'!#REF!</definedName>
    <definedName name="__123Graph_DUTRECHT" localSheetId="19" hidden="1">'[2]Time series'!#REF!</definedName>
    <definedName name="__123Graph_DUTRECHT" localSheetId="20" hidden="1">'[2]Time series'!#REF!</definedName>
    <definedName name="__123Graph_DUTRECHT" localSheetId="21" hidden="1">'[2]Time series'!#REF!</definedName>
    <definedName name="__123Graph_DUTRECHT" localSheetId="22" hidden="1">'[2]Time series'!#REF!</definedName>
    <definedName name="__123Graph_DUTRECHT" localSheetId="30" hidden="1">'[2]Time series'!#REF!</definedName>
    <definedName name="__123Graph_DUTRECHT" localSheetId="31" hidden="1">'[2]Time series'!#REF!</definedName>
    <definedName name="__123Graph_DUTRECHT" localSheetId="32" hidden="1">'[3]Time series'!#REF!</definedName>
    <definedName name="__123Graph_DUTRECHT" localSheetId="37" hidden="1">'[1]Time series'!#REF!</definedName>
    <definedName name="__123Graph_DUTRECHT" localSheetId="41" hidden="1">'[1]Time series'!#REF!</definedName>
    <definedName name="__123Graph_DUTRECHT" localSheetId="65" hidden="1">'[3]Time series'!#REF!</definedName>
    <definedName name="__123Graph_DUTRECHT" localSheetId="57" hidden="1">'[3]Time series'!#REF!</definedName>
    <definedName name="__123Graph_DUTRECHT" localSheetId="16" hidden="1">'[2]Time series'!#REF!</definedName>
    <definedName name="__123Graph_DUTRECHT" hidden="1">'[1]Time series'!#REF!</definedName>
    <definedName name="__123Graph_EBERLGRAP" localSheetId="2" hidden="1">'[1]Time series'!#REF!</definedName>
    <definedName name="__123Graph_EBERLGRAP" localSheetId="73" hidden="1">'[51]Time series'!#REF!</definedName>
    <definedName name="__123Graph_EBERLGRAP" localSheetId="74" hidden="1">'[51]Time series'!#REF!</definedName>
    <definedName name="__123Graph_EBERLGRAP" localSheetId="12" hidden="1">'[2]Time series'!#REF!</definedName>
    <definedName name="__123Graph_EBERLGRAP" localSheetId="23" hidden="1">'[2]Time series'!#REF!</definedName>
    <definedName name="__123Graph_EBERLGRAP" localSheetId="24" hidden="1">'[2]Time series'!#REF!</definedName>
    <definedName name="__123Graph_EBERLGRAP" localSheetId="25" hidden="1">'[2]Time series'!#REF!</definedName>
    <definedName name="__123Graph_EBERLGRAP" localSheetId="26" hidden="1">'[2]Time series'!#REF!</definedName>
    <definedName name="__123Graph_EBERLGRAP" localSheetId="27" hidden="1">'[2]Time series'!#REF!</definedName>
    <definedName name="__123Graph_EBERLGRAP" localSheetId="29" hidden="1">'[2]Time series'!#REF!</definedName>
    <definedName name="__123Graph_EBERLGRAP" localSheetId="13" hidden="1">'[2]Time series'!#REF!</definedName>
    <definedName name="__123Graph_EBERLGRAP" localSheetId="14" hidden="1">'[2]Time series'!#REF!</definedName>
    <definedName name="__123Graph_EBERLGRAP" localSheetId="15" hidden="1">'[2]Time series'!#REF!</definedName>
    <definedName name="__123Graph_EBERLGRAP" localSheetId="18" hidden="1">'[2]Time series'!#REF!</definedName>
    <definedName name="__123Graph_EBERLGRAP" localSheetId="19" hidden="1">'[2]Time series'!#REF!</definedName>
    <definedName name="__123Graph_EBERLGRAP" localSheetId="20" hidden="1">'[2]Time series'!#REF!</definedName>
    <definedName name="__123Graph_EBERLGRAP" localSheetId="21" hidden="1">'[2]Time series'!#REF!</definedName>
    <definedName name="__123Graph_EBERLGRAP" localSheetId="22" hidden="1">'[2]Time series'!#REF!</definedName>
    <definedName name="__123Graph_EBERLGRAP" localSheetId="30" hidden="1">'[2]Time series'!#REF!</definedName>
    <definedName name="__123Graph_EBERLGRAP" localSheetId="31" hidden="1">'[2]Time series'!#REF!</definedName>
    <definedName name="__123Graph_EBERLGRAP" localSheetId="32" hidden="1">'[3]Time series'!#REF!</definedName>
    <definedName name="__123Graph_EBERLGRAP" localSheetId="37" hidden="1">'[1]Time series'!#REF!</definedName>
    <definedName name="__123Graph_EBERLGRAP" localSheetId="41" hidden="1">'[1]Time series'!#REF!</definedName>
    <definedName name="__123Graph_EBERLGRAP" localSheetId="65" hidden="1">'[3]Time series'!#REF!</definedName>
    <definedName name="__123Graph_EBERLGRAP" localSheetId="57" hidden="1">'[3]Time series'!#REF!</definedName>
    <definedName name="__123Graph_EBERLGRAP" localSheetId="16" hidden="1">'[2]Time series'!#REF!</definedName>
    <definedName name="__123Graph_EBERLGRAP" hidden="1">'[1]Time series'!#REF!</definedName>
    <definedName name="__123Graph_ECONVERG1" localSheetId="2" hidden="1">'[1]Time series'!#REF!</definedName>
    <definedName name="__123Graph_ECONVERG1" localSheetId="73" hidden="1">'[51]Time series'!#REF!</definedName>
    <definedName name="__123Graph_ECONVERG1" localSheetId="74" hidden="1">'[51]Time series'!#REF!</definedName>
    <definedName name="__123Graph_ECONVERG1" localSheetId="12" hidden="1">'[2]Time series'!#REF!</definedName>
    <definedName name="__123Graph_ECONVERG1" localSheetId="23" hidden="1">'[2]Time series'!#REF!</definedName>
    <definedName name="__123Graph_ECONVERG1" localSheetId="24" hidden="1">'[2]Time series'!#REF!</definedName>
    <definedName name="__123Graph_ECONVERG1" localSheetId="25" hidden="1">'[2]Time series'!#REF!</definedName>
    <definedName name="__123Graph_ECONVERG1" localSheetId="26" hidden="1">'[2]Time series'!#REF!</definedName>
    <definedName name="__123Graph_ECONVERG1" localSheetId="27" hidden="1">'[2]Time series'!#REF!</definedName>
    <definedName name="__123Graph_ECONVERG1" localSheetId="29" hidden="1">'[2]Time series'!#REF!</definedName>
    <definedName name="__123Graph_ECONVERG1" localSheetId="13" hidden="1">'[2]Time series'!#REF!</definedName>
    <definedName name="__123Graph_ECONVERG1" localSheetId="14" hidden="1">'[2]Time series'!#REF!</definedName>
    <definedName name="__123Graph_ECONVERG1" localSheetId="15" hidden="1">'[2]Time series'!#REF!</definedName>
    <definedName name="__123Graph_ECONVERG1" localSheetId="18" hidden="1">'[2]Time series'!#REF!</definedName>
    <definedName name="__123Graph_ECONVERG1" localSheetId="19" hidden="1">'[2]Time series'!#REF!</definedName>
    <definedName name="__123Graph_ECONVERG1" localSheetId="20" hidden="1">'[2]Time series'!#REF!</definedName>
    <definedName name="__123Graph_ECONVERG1" localSheetId="21" hidden="1">'[2]Time series'!#REF!</definedName>
    <definedName name="__123Graph_ECONVERG1" localSheetId="22" hidden="1">'[2]Time series'!#REF!</definedName>
    <definedName name="__123Graph_ECONVERG1" localSheetId="30" hidden="1">'[2]Time series'!#REF!</definedName>
    <definedName name="__123Graph_ECONVERG1" localSheetId="31" hidden="1">'[2]Time series'!#REF!</definedName>
    <definedName name="__123Graph_ECONVERG1" localSheetId="32" hidden="1">'[3]Time series'!#REF!</definedName>
    <definedName name="__123Graph_ECONVERG1" localSheetId="37" hidden="1">'[1]Time series'!#REF!</definedName>
    <definedName name="__123Graph_ECONVERG1" localSheetId="41" hidden="1">'[1]Time series'!#REF!</definedName>
    <definedName name="__123Graph_ECONVERG1" localSheetId="65" hidden="1">'[3]Time series'!#REF!</definedName>
    <definedName name="__123Graph_ECONVERG1" localSheetId="57" hidden="1">'[3]Time series'!#REF!</definedName>
    <definedName name="__123Graph_ECONVERG1" localSheetId="16" hidden="1">'[2]Time series'!#REF!</definedName>
    <definedName name="__123Graph_ECONVERG1" hidden="1">'[1]Time series'!#REF!</definedName>
    <definedName name="__123Graph_EGRAPH41" localSheetId="2" hidden="1">'[1]Time series'!#REF!</definedName>
    <definedName name="__123Graph_EGRAPH41" localSheetId="73" hidden="1">'[51]Time series'!#REF!</definedName>
    <definedName name="__123Graph_EGRAPH41" localSheetId="74" hidden="1">'[51]Time series'!#REF!</definedName>
    <definedName name="__123Graph_EGRAPH41" localSheetId="12" hidden="1">'[2]Time series'!#REF!</definedName>
    <definedName name="__123Graph_EGRAPH41" localSheetId="23" hidden="1">'[2]Time series'!#REF!</definedName>
    <definedName name="__123Graph_EGRAPH41" localSheetId="24" hidden="1">'[2]Time series'!#REF!</definedName>
    <definedName name="__123Graph_EGRAPH41" localSheetId="25" hidden="1">'[2]Time series'!#REF!</definedName>
    <definedName name="__123Graph_EGRAPH41" localSheetId="26" hidden="1">'[2]Time series'!#REF!</definedName>
    <definedName name="__123Graph_EGRAPH41" localSheetId="27" hidden="1">'[2]Time series'!#REF!</definedName>
    <definedName name="__123Graph_EGRAPH41" localSheetId="29" hidden="1">'[2]Time series'!#REF!</definedName>
    <definedName name="__123Graph_EGRAPH41" localSheetId="13" hidden="1">'[2]Time series'!#REF!</definedName>
    <definedName name="__123Graph_EGRAPH41" localSheetId="14" hidden="1">'[2]Time series'!#REF!</definedName>
    <definedName name="__123Graph_EGRAPH41" localSheetId="15" hidden="1">'[2]Time series'!#REF!</definedName>
    <definedName name="__123Graph_EGRAPH41" localSheetId="18" hidden="1">'[2]Time series'!#REF!</definedName>
    <definedName name="__123Graph_EGRAPH41" localSheetId="19" hidden="1">'[2]Time series'!#REF!</definedName>
    <definedName name="__123Graph_EGRAPH41" localSheetId="20" hidden="1">'[2]Time series'!#REF!</definedName>
    <definedName name="__123Graph_EGRAPH41" localSheetId="21" hidden="1">'[2]Time series'!#REF!</definedName>
    <definedName name="__123Graph_EGRAPH41" localSheetId="22" hidden="1">'[2]Time series'!#REF!</definedName>
    <definedName name="__123Graph_EGRAPH41" localSheetId="30" hidden="1">'[2]Time series'!#REF!</definedName>
    <definedName name="__123Graph_EGRAPH41" localSheetId="31" hidden="1">'[2]Time series'!#REF!</definedName>
    <definedName name="__123Graph_EGRAPH41" localSheetId="32" hidden="1">'[3]Time series'!#REF!</definedName>
    <definedName name="__123Graph_EGRAPH41" localSheetId="37" hidden="1">'[1]Time series'!#REF!</definedName>
    <definedName name="__123Graph_EGRAPH41" localSheetId="41" hidden="1">'[1]Time series'!#REF!</definedName>
    <definedName name="__123Graph_EGRAPH41" localSheetId="65" hidden="1">'[3]Time series'!#REF!</definedName>
    <definedName name="__123Graph_EGRAPH41" localSheetId="57" hidden="1">'[3]Time series'!#REF!</definedName>
    <definedName name="__123Graph_EGRAPH41" localSheetId="16" hidden="1">'[2]Time series'!#REF!</definedName>
    <definedName name="__123Graph_EGRAPH41" hidden="1">'[1]Time series'!#REF!</definedName>
    <definedName name="__123Graph_EPERIA" localSheetId="2" hidden="1">'[1]Time series'!#REF!</definedName>
    <definedName name="__123Graph_EPERIA" localSheetId="73" hidden="1">'[51]Time series'!#REF!</definedName>
    <definedName name="__123Graph_EPERIA" localSheetId="74" hidden="1">'[51]Time series'!#REF!</definedName>
    <definedName name="__123Graph_EPERIA" localSheetId="12" hidden="1">'[2]Time series'!#REF!</definedName>
    <definedName name="__123Graph_EPERIA" localSheetId="23" hidden="1">'[2]Time series'!#REF!</definedName>
    <definedName name="__123Graph_EPERIA" localSheetId="24" hidden="1">'[2]Time series'!#REF!</definedName>
    <definedName name="__123Graph_EPERIA" localSheetId="25" hidden="1">'[2]Time series'!#REF!</definedName>
    <definedName name="__123Graph_EPERIA" localSheetId="26" hidden="1">'[2]Time series'!#REF!</definedName>
    <definedName name="__123Graph_EPERIA" localSheetId="27" hidden="1">'[2]Time series'!#REF!</definedName>
    <definedName name="__123Graph_EPERIA" localSheetId="29" hidden="1">'[2]Time series'!#REF!</definedName>
    <definedName name="__123Graph_EPERIA" localSheetId="13" hidden="1">'[2]Time series'!#REF!</definedName>
    <definedName name="__123Graph_EPERIA" localSheetId="14" hidden="1">'[2]Time series'!#REF!</definedName>
    <definedName name="__123Graph_EPERIA" localSheetId="15" hidden="1">'[2]Time series'!#REF!</definedName>
    <definedName name="__123Graph_EPERIA" localSheetId="18" hidden="1">'[2]Time series'!#REF!</definedName>
    <definedName name="__123Graph_EPERIA" localSheetId="19" hidden="1">'[2]Time series'!#REF!</definedName>
    <definedName name="__123Graph_EPERIA" localSheetId="20" hidden="1">'[2]Time series'!#REF!</definedName>
    <definedName name="__123Graph_EPERIA" localSheetId="21" hidden="1">'[2]Time series'!#REF!</definedName>
    <definedName name="__123Graph_EPERIA" localSheetId="22" hidden="1">'[2]Time series'!#REF!</definedName>
    <definedName name="__123Graph_EPERIA" localSheetId="30" hidden="1">'[2]Time series'!#REF!</definedName>
    <definedName name="__123Graph_EPERIA" localSheetId="31" hidden="1">'[2]Time series'!#REF!</definedName>
    <definedName name="__123Graph_EPERIA" localSheetId="32" hidden="1">'[3]Time series'!#REF!</definedName>
    <definedName name="__123Graph_EPERIA" localSheetId="37" hidden="1">'[1]Time series'!#REF!</definedName>
    <definedName name="__123Graph_EPERIA" localSheetId="41" hidden="1">'[1]Time series'!#REF!</definedName>
    <definedName name="__123Graph_EPERIA" localSheetId="65" hidden="1">'[3]Time series'!#REF!</definedName>
    <definedName name="__123Graph_EPERIA" localSheetId="57" hidden="1">'[3]Time series'!#REF!</definedName>
    <definedName name="__123Graph_EPERIA" localSheetId="16" hidden="1">'[2]Time series'!#REF!</definedName>
    <definedName name="__123Graph_EPERIA" hidden="1">'[1]Time series'!#REF!</definedName>
    <definedName name="__123Graph_EPRODABSC" localSheetId="2" hidden="1">'[1]Time series'!#REF!</definedName>
    <definedName name="__123Graph_EPRODABSC" localSheetId="73" hidden="1">'[51]Time series'!#REF!</definedName>
    <definedName name="__123Graph_EPRODABSC" localSheetId="74" hidden="1">'[51]Time series'!#REF!</definedName>
    <definedName name="__123Graph_EPRODABSC" localSheetId="12" hidden="1">'[2]Time series'!#REF!</definedName>
    <definedName name="__123Graph_EPRODABSC" localSheetId="23" hidden="1">'[2]Time series'!#REF!</definedName>
    <definedName name="__123Graph_EPRODABSC" localSheetId="24" hidden="1">'[2]Time series'!#REF!</definedName>
    <definedName name="__123Graph_EPRODABSC" localSheetId="25" hidden="1">'[2]Time series'!#REF!</definedName>
    <definedName name="__123Graph_EPRODABSC" localSheetId="26" hidden="1">'[2]Time series'!#REF!</definedName>
    <definedName name="__123Graph_EPRODABSC" localSheetId="27" hidden="1">'[2]Time series'!#REF!</definedName>
    <definedName name="__123Graph_EPRODABSC" localSheetId="29" hidden="1">'[2]Time series'!#REF!</definedName>
    <definedName name="__123Graph_EPRODABSC" localSheetId="13" hidden="1">'[2]Time series'!#REF!</definedName>
    <definedName name="__123Graph_EPRODABSC" localSheetId="14" hidden="1">'[2]Time series'!#REF!</definedName>
    <definedName name="__123Graph_EPRODABSC" localSheetId="15" hidden="1">'[2]Time series'!#REF!</definedName>
    <definedName name="__123Graph_EPRODABSC" localSheetId="18" hidden="1">'[2]Time series'!#REF!</definedName>
    <definedName name="__123Graph_EPRODABSC" localSheetId="19" hidden="1">'[2]Time series'!#REF!</definedName>
    <definedName name="__123Graph_EPRODABSC" localSheetId="20" hidden="1">'[2]Time series'!#REF!</definedName>
    <definedName name="__123Graph_EPRODABSC" localSheetId="21" hidden="1">'[2]Time series'!#REF!</definedName>
    <definedName name="__123Graph_EPRODABSC" localSheetId="22" hidden="1">'[2]Time series'!#REF!</definedName>
    <definedName name="__123Graph_EPRODABSC" localSheetId="30" hidden="1">'[2]Time series'!#REF!</definedName>
    <definedName name="__123Graph_EPRODABSC" localSheetId="31" hidden="1">'[2]Time series'!#REF!</definedName>
    <definedName name="__123Graph_EPRODABSC" localSheetId="32" hidden="1">'[3]Time series'!#REF!</definedName>
    <definedName name="__123Graph_EPRODABSC" localSheetId="37" hidden="1">'[1]Time series'!#REF!</definedName>
    <definedName name="__123Graph_EPRODABSC" localSheetId="41" hidden="1">'[1]Time series'!#REF!</definedName>
    <definedName name="__123Graph_EPRODABSC" localSheetId="65" hidden="1">'[3]Time series'!#REF!</definedName>
    <definedName name="__123Graph_EPRODABSC" localSheetId="57" hidden="1">'[3]Time series'!#REF!</definedName>
    <definedName name="__123Graph_EPRODABSC" localSheetId="16" hidden="1">'[2]Time series'!#REF!</definedName>
    <definedName name="__123Graph_EPRODABSC" hidden="1">'[1]Time series'!#REF!</definedName>
    <definedName name="__123Graph_F" localSheetId="2" hidden="1">[4]A11!#REF!</definedName>
    <definedName name="__123Graph_F" localSheetId="12" hidden="1">[5]A11!#REF!</definedName>
    <definedName name="__123Graph_F" localSheetId="23" hidden="1">[5]A11!#REF!</definedName>
    <definedName name="__123Graph_F" localSheetId="24" hidden="1">[5]A11!#REF!</definedName>
    <definedName name="__123Graph_F" localSheetId="25" hidden="1">[5]A11!#REF!</definedName>
    <definedName name="__123Graph_F" localSheetId="26" hidden="1">[5]A11!#REF!</definedName>
    <definedName name="__123Graph_F" localSheetId="27" hidden="1">[5]A11!#REF!</definedName>
    <definedName name="__123Graph_F" localSheetId="29" hidden="1">[5]A11!#REF!</definedName>
    <definedName name="__123Graph_F" localSheetId="13" hidden="1">[5]A11!#REF!</definedName>
    <definedName name="__123Graph_F" localSheetId="14" hidden="1">[5]A11!#REF!</definedName>
    <definedName name="__123Graph_F" localSheetId="15" hidden="1">[5]A11!#REF!</definedName>
    <definedName name="__123Graph_F" localSheetId="18" hidden="1">[5]A11!#REF!</definedName>
    <definedName name="__123Graph_F" localSheetId="19" hidden="1">[5]A11!#REF!</definedName>
    <definedName name="__123Graph_F" localSheetId="20" hidden="1">[5]A11!#REF!</definedName>
    <definedName name="__123Graph_F" localSheetId="21" hidden="1">[5]A11!#REF!</definedName>
    <definedName name="__123Graph_F" localSheetId="22" hidden="1">[5]A11!#REF!</definedName>
    <definedName name="__123Graph_F" localSheetId="30" hidden="1">[5]A11!#REF!</definedName>
    <definedName name="__123Graph_F" localSheetId="31" hidden="1">[5]A11!#REF!</definedName>
    <definedName name="__123Graph_F" localSheetId="32" hidden="1">[6]A11!#REF!</definedName>
    <definedName name="__123Graph_F" localSheetId="37" hidden="1">[4]A11!#REF!</definedName>
    <definedName name="__123Graph_F" localSheetId="41" hidden="1">[4]A11!#REF!</definedName>
    <definedName name="__123Graph_F" localSheetId="65" hidden="1">[6]A11!#REF!</definedName>
    <definedName name="__123Graph_F" localSheetId="57" hidden="1">[6]A11!#REF!</definedName>
    <definedName name="__123Graph_F" localSheetId="16" hidden="1">[5]A11!#REF!</definedName>
    <definedName name="__123Graph_F" hidden="1">[4]A11!#REF!</definedName>
    <definedName name="__123Graph_FBERLGRAP" localSheetId="2" hidden="1">'[1]Time series'!#REF!</definedName>
    <definedName name="__123Graph_FBERLGRAP" localSheetId="73" hidden="1">'[51]Time series'!#REF!</definedName>
    <definedName name="__123Graph_FBERLGRAP" localSheetId="74" hidden="1">'[51]Time series'!#REF!</definedName>
    <definedName name="__123Graph_FBERLGRAP" localSheetId="12" hidden="1">'[2]Time series'!#REF!</definedName>
    <definedName name="__123Graph_FBERLGRAP" localSheetId="23" hidden="1">'[2]Time series'!#REF!</definedName>
    <definedName name="__123Graph_FBERLGRAP" localSheetId="24" hidden="1">'[2]Time series'!#REF!</definedName>
    <definedName name="__123Graph_FBERLGRAP" localSheetId="25" hidden="1">'[2]Time series'!#REF!</definedName>
    <definedName name="__123Graph_FBERLGRAP" localSheetId="26" hidden="1">'[2]Time series'!#REF!</definedName>
    <definedName name="__123Graph_FBERLGRAP" localSheetId="27" hidden="1">'[2]Time series'!#REF!</definedName>
    <definedName name="__123Graph_FBERLGRAP" localSheetId="29" hidden="1">'[2]Time series'!#REF!</definedName>
    <definedName name="__123Graph_FBERLGRAP" localSheetId="13" hidden="1">'[2]Time series'!#REF!</definedName>
    <definedName name="__123Graph_FBERLGRAP" localSheetId="14" hidden="1">'[2]Time series'!#REF!</definedName>
    <definedName name="__123Graph_FBERLGRAP" localSheetId="15" hidden="1">'[2]Time series'!#REF!</definedName>
    <definedName name="__123Graph_FBERLGRAP" localSheetId="18" hidden="1">'[2]Time series'!#REF!</definedName>
    <definedName name="__123Graph_FBERLGRAP" localSheetId="19" hidden="1">'[2]Time series'!#REF!</definedName>
    <definedName name="__123Graph_FBERLGRAP" localSheetId="20" hidden="1">'[2]Time series'!#REF!</definedName>
    <definedName name="__123Graph_FBERLGRAP" localSheetId="21" hidden="1">'[2]Time series'!#REF!</definedName>
    <definedName name="__123Graph_FBERLGRAP" localSheetId="22" hidden="1">'[2]Time series'!#REF!</definedName>
    <definedName name="__123Graph_FBERLGRAP" localSheetId="30" hidden="1">'[2]Time series'!#REF!</definedName>
    <definedName name="__123Graph_FBERLGRAP" localSheetId="31" hidden="1">'[2]Time series'!#REF!</definedName>
    <definedName name="__123Graph_FBERLGRAP" localSheetId="32" hidden="1">'[3]Time series'!#REF!</definedName>
    <definedName name="__123Graph_FBERLGRAP" localSheetId="37" hidden="1">'[1]Time series'!#REF!</definedName>
    <definedName name="__123Graph_FBERLGRAP" localSheetId="41" hidden="1">'[1]Time series'!#REF!</definedName>
    <definedName name="__123Graph_FBERLGRAP" localSheetId="65" hidden="1">'[3]Time series'!#REF!</definedName>
    <definedName name="__123Graph_FBERLGRAP" localSheetId="57" hidden="1">'[3]Time series'!#REF!</definedName>
    <definedName name="__123Graph_FBERLGRAP" localSheetId="16" hidden="1">'[2]Time series'!#REF!</definedName>
    <definedName name="__123Graph_FBERLGRAP" hidden="1">'[1]Time series'!#REF!</definedName>
    <definedName name="__123Graph_FGRAPH41" localSheetId="2" hidden="1">'[1]Time series'!#REF!</definedName>
    <definedName name="__123Graph_FGRAPH41" localSheetId="73" hidden="1">'[51]Time series'!#REF!</definedName>
    <definedName name="__123Graph_FGRAPH41" localSheetId="74" hidden="1">'[51]Time series'!#REF!</definedName>
    <definedName name="__123Graph_FGRAPH41" localSheetId="12" hidden="1">'[2]Time series'!#REF!</definedName>
    <definedName name="__123Graph_FGRAPH41" localSheetId="23" hidden="1">'[2]Time series'!#REF!</definedName>
    <definedName name="__123Graph_FGRAPH41" localSheetId="24" hidden="1">'[2]Time series'!#REF!</definedName>
    <definedName name="__123Graph_FGRAPH41" localSheetId="25" hidden="1">'[2]Time series'!#REF!</definedName>
    <definedName name="__123Graph_FGRAPH41" localSheetId="26" hidden="1">'[2]Time series'!#REF!</definedName>
    <definedName name="__123Graph_FGRAPH41" localSheetId="27" hidden="1">'[2]Time series'!#REF!</definedName>
    <definedName name="__123Graph_FGRAPH41" localSheetId="29" hidden="1">'[2]Time series'!#REF!</definedName>
    <definedName name="__123Graph_FGRAPH41" localSheetId="13" hidden="1">'[2]Time series'!#REF!</definedName>
    <definedName name="__123Graph_FGRAPH41" localSheetId="14" hidden="1">'[2]Time series'!#REF!</definedName>
    <definedName name="__123Graph_FGRAPH41" localSheetId="15" hidden="1">'[2]Time series'!#REF!</definedName>
    <definedName name="__123Graph_FGRAPH41" localSheetId="18" hidden="1">'[2]Time series'!#REF!</definedName>
    <definedName name="__123Graph_FGRAPH41" localSheetId="19" hidden="1">'[2]Time series'!#REF!</definedName>
    <definedName name="__123Graph_FGRAPH41" localSheetId="20" hidden="1">'[2]Time series'!#REF!</definedName>
    <definedName name="__123Graph_FGRAPH41" localSheetId="21" hidden="1">'[2]Time series'!#REF!</definedName>
    <definedName name="__123Graph_FGRAPH41" localSheetId="22" hidden="1">'[2]Time series'!#REF!</definedName>
    <definedName name="__123Graph_FGRAPH41" localSheetId="30" hidden="1">'[2]Time series'!#REF!</definedName>
    <definedName name="__123Graph_FGRAPH41" localSheetId="31" hidden="1">'[2]Time series'!#REF!</definedName>
    <definedName name="__123Graph_FGRAPH41" localSheetId="32" hidden="1">'[3]Time series'!#REF!</definedName>
    <definedName name="__123Graph_FGRAPH41" localSheetId="37" hidden="1">'[1]Time series'!#REF!</definedName>
    <definedName name="__123Graph_FGRAPH41" localSheetId="41" hidden="1">'[1]Time series'!#REF!</definedName>
    <definedName name="__123Graph_FGRAPH41" localSheetId="65" hidden="1">'[3]Time series'!#REF!</definedName>
    <definedName name="__123Graph_FGRAPH41" localSheetId="57" hidden="1">'[3]Time series'!#REF!</definedName>
    <definedName name="__123Graph_FGRAPH41" localSheetId="16" hidden="1">'[2]Time series'!#REF!</definedName>
    <definedName name="__123Graph_FGRAPH41" hidden="1">'[1]Time series'!#REF!</definedName>
    <definedName name="__123Graph_FPRODABSC" localSheetId="2" hidden="1">'[1]Time series'!#REF!</definedName>
    <definedName name="__123Graph_FPRODABSC" localSheetId="73" hidden="1">'[51]Time series'!#REF!</definedName>
    <definedName name="__123Graph_FPRODABSC" localSheetId="74" hidden="1">'[51]Time series'!#REF!</definedName>
    <definedName name="__123Graph_FPRODABSC" localSheetId="12" hidden="1">'[2]Time series'!#REF!</definedName>
    <definedName name="__123Graph_FPRODABSC" localSheetId="23" hidden="1">'[2]Time series'!#REF!</definedName>
    <definedName name="__123Graph_FPRODABSC" localSheetId="24" hidden="1">'[2]Time series'!#REF!</definedName>
    <definedName name="__123Graph_FPRODABSC" localSheetId="25" hidden="1">'[2]Time series'!#REF!</definedName>
    <definedName name="__123Graph_FPRODABSC" localSheetId="26" hidden="1">'[2]Time series'!#REF!</definedName>
    <definedName name="__123Graph_FPRODABSC" localSheetId="27" hidden="1">'[2]Time series'!#REF!</definedName>
    <definedName name="__123Graph_FPRODABSC" localSheetId="29" hidden="1">'[2]Time series'!#REF!</definedName>
    <definedName name="__123Graph_FPRODABSC" localSheetId="13" hidden="1">'[2]Time series'!#REF!</definedName>
    <definedName name="__123Graph_FPRODABSC" localSheetId="14" hidden="1">'[2]Time series'!#REF!</definedName>
    <definedName name="__123Graph_FPRODABSC" localSheetId="15" hidden="1">'[2]Time series'!#REF!</definedName>
    <definedName name="__123Graph_FPRODABSC" localSheetId="18" hidden="1">'[2]Time series'!#REF!</definedName>
    <definedName name="__123Graph_FPRODABSC" localSheetId="19" hidden="1">'[2]Time series'!#REF!</definedName>
    <definedName name="__123Graph_FPRODABSC" localSheetId="20" hidden="1">'[2]Time series'!#REF!</definedName>
    <definedName name="__123Graph_FPRODABSC" localSheetId="21" hidden="1">'[2]Time series'!#REF!</definedName>
    <definedName name="__123Graph_FPRODABSC" localSheetId="22" hidden="1">'[2]Time series'!#REF!</definedName>
    <definedName name="__123Graph_FPRODABSC" localSheetId="30" hidden="1">'[2]Time series'!#REF!</definedName>
    <definedName name="__123Graph_FPRODABSC" localSheetId="31" hidden="1">'[2]Time series'!#REF!</definedName>
    <definedName name="__123Graph_FPRODABSC" localSheetId="32" hidden="1">'[3]Time series'!#REF!</definedName>
    <definedName name="__123Graph_FPRODABSC" localSheetId="37" hidden="1">'[1]Time series'!#REF!</definedName>
    <definedName name="__123Graph_FPRODABSC" localSheetId="41" hidden="1">'[1]Time series'!#REF!</definedName>
    <definedName name="__123Graph_FPRODABSC" localSheetId="65" hidden="1">'[3]Time series'!#REF!</definedName>
    <definedName name="__123Graph_FPRODABSC" localSheetId="57" hidden="1">'[3]Time series'!#REF!</definedName>
    <definedName name="__123Graph_FPRODABSC" localSheetId="16" hidden="1">'[2]Time series'!#REF!</definedName>
    <definedName name="__123Graph_FPRODABSC" hidden="1">'[1]Time series'!#REF!</definedName>
    <definedName name="__FDS_HYPERLINK_TOGGLE_STATE__" hidden="1">"ON"</definedName>
    <definedName name="_1__123Graph_ADEV_EMPL" localSheetId="2" hidden="1">'[7]Time series'!#REF!</definedName>
    <definedName name="_1__123Graph_ADEV_EMPL" localSheetId="12" hidden="1">'[8]Time series'!#REF!</definedName>
    <definedName name="_1__123Graph_ADEV_EMPL" localSheetId="23" hidden="1">'[8]Time series'!#REF!</definedName>
    <definedName name="_1__123Graph_ADEV_EMPL" localSheetId="24" hidden="1">'[8]Time series'!#REF!</definedName>
    <definedName name="_1__123Graph_ADEV_EMPL" localSheetId="25" hidden="1">'[8]Time series'!#REF!</definedName>
    <definedName name="_1__123Graph_ADEV_EMPL" localSheetId="26" hidden="1">'[8]Time series'!#REF!</definedName>
    <definedName name="_1__123Graph_ADEV_EMPL" localSheetId="27" hidden="1">'[8]Time series'!#REF!</definedName>
    <definedName name="_1__123Graph_ADEV_EMPL" localSheetId="29" hidden="1">'[8]Time series'!#REF!</definedName>
    <definedName name="_1__123Graph_ADEV_EMPL" localSheetId="13" hidden="1">'[8]Time series'!#REF!</definedName>
    <definedName name="_1__123Graph_ADEV_EMPL" localSheetId="14" hidden="1">'[8]Time series'!#REF!</definedName>
    <definedName name="_1__123Graph_ADEV_EMPL" localSheetId="15" hidden="1">'[8]Time series'!#REF!</definedName>
    <definedName name="_1__123Graph_ADEV_EMPL" localSheetId="18" hidden="1">'[8]Time series'!#REF!</definedName>
    <definedName name="_1__123Graph_ADEV_EMPL" localSheetId="19" hidden="1">'[8]Time series'!#REF!</definedName>
    <definedName name="_1__123Graph_ADEV_EMPL" localSheetId="20" hidden="1">'[8]Time series'!#REF!</definedName>
    <definedName name="_1__123Graph_ADEV_EMPL" localSheetId="21" hidden="1">'[8]Time series'!#REF!</definedName>
    <definedName name="_1__123Graph_ADEV_EMPL" localSheetId="22" hidden="1">'[8]Time series'!#REF!</definedName>
    <definedName name="_1__123Graph_ADEV_EMPL" localSheetId="30" hidden="1">'[8]Time series'!#REF!</definedName>
    <definedName name="_1__123Graph_ADEV_EMPL" localSheetId="31" hidden="1">'[8]Time series'!#REF!</definedName>
    <definedName name="_1__123Graph_ADEV_EMPL" localSheetId="32" hidden="1">'[9]Time series'!#REF!</definedName>
    <definedName name="_1__123Graph_ADEV_EMPL" localSheetId="37" hidden="1">'[7]Time series'!#REF!</definedName>
    <definedName name="_1__123Graph_ADEV_EMPL" localSheetId="43" hidden="1">'[7]Time series'!#REF!</definedName>
    <definedName name="_1__123Graph_ADEV_EMPL" localSheetId="41" hidden="1">'[7]Time series'!#REF!</definedName>
    <definedName name="_1__123Graph_ADEV_EMPL" localSheetId="65" hidden="1">'[9]Time series'!#REF!</definedName>
    <definedName name="_1__123Graph_ADEV_EMPL" localSheetId="57" hidden="1">'[9]Time series'!#REF!</definedName>
    <definedName name="_1__123Graph_ADEV_EMPL" localSheetId="16" hidden="1">'[8]Time series'!#REF!</definedName>
    <definedName name="_1__123Graph_ADEV_EMPL" localSheetId="17" hidden="1">'[8]Time series'!#REF!</definedName>
    <definedName name="_1__123Graph_ADEV_EMPL" hidden="1">'[7]Time series'!#REF!</definedName>
    <definedName name="_10__123Graph_CSWE_EMPL" hidden="1">'[51]Time series'!#REF!</definedName>
    <definedName name="_102__123Graph_C_CURRENT_7" localSheetId="2" hidden="1">[4]A11!#REF!</definedName>
    <definedName name="_102__123Graph_C_CURRENT_7" localSheetId="12" hidden="1">[5]A11!#REF!</definedName>
    <definedName name="_102__123Graph_C_CURRENT_7" localSheetId="23" hidden="1">[5]A11!#REF!</definedName>
    <definedName name="_102__123Graph_C_CURRENT_7" localSheetId="24" hidden="1">[5]A11!#REF!</definedName>
    <definedName name="_102__123Graph_C_CURRENT_7" localSheetId="25" hidden="1">[5]A11!#REF!</definedName>
    <definedName name="_102__123Graph_C_CURRENT_7" localSheetId="26" hidden="1">[5]A11!#REF!</definedName>
    <definedName name="_102__123Graph_C_CURRENT_7" localSheetId="27" hidden="1">[5]A11!#REF!</definedName>
    <definedName name="_102__123Graph_C_CURRENT_7" localSheetId="29" hidden="1">[5]A11!#REF!</definedName>
    <definedName name="_102__123Graph_C_CURRENT_7" localSheetId="13" hidden="1">[5]A11!#REF!</definedName>
    <definedName name="_102__123Graph_C_CURRENT_7" localSheetId="14" hidden="1">[5]A11!#REF!</definedName>
    <definedName name="_102__123Graph_C_CURRENT_7" localSheetId="15" hidden="1">[5]A11!#REF!</definedName>
    <definedName name="_102__123Graph_C_CURRENT_7" localSheetId="18" hidden="1">[5]A11!#REF!</definedName>
    <definedName name="_102__123Graph_C_CURRENT_7" localSheetId="19" hidden="1">[5]A11!#REF!</definedName>
    <definedName name="_102__123Graph_C_CURRENT_7" localSheetId="20" hidden="1">[5]A11!#REF!</definedName>
    <definedName name="_102__123Graph_C_CURRENT_7" localSheetId="21" hidden="1">[5]A11!#REF!</definedName>
    <definedName name="_102__123Graph_C_CURRENT_7" localSheetId="22" hidden="1">[5]A11!#REF!</definedName>
    <definedName name="_102__123Graph_C_CURRENT_7" localSheetId="30" hidden="1">[5]A11!#REF!</definedName>
    <definedName name="_102__123Graph_C_CURRENT_7" localSheetId="31" hidden="1">[5]A11!#REF!</definedName>
    <definedName name="_102__123Graph_C_CURRENT_7" localSheetId="32" hidden="1">[6]A11!#REF!</definedName>
    <definedName name="_102__123Graph_C_CURRENT_7" localSheetId="37" hidden="1">[4]A11!#REF!</definedName>
    <definedName name="_102__123Graph_C_CURRENT_7" localSheetId="43" hidden="1">[4]A11!#REF!</definedName>
    <definedName name="_102__123Graph_C_CURRENT_7" localSheetId="41" hidden="1">[4]A11!#REF!</definedName>
    <definedName name="_102__123Graph_C_CURRENT_7" localSheetId="65" hidden="1">[6]A11!#REF!</definedName>
    <definedName name="_102__123Graph_C_CURRENT_7" localSheetId="57" hidden="1">[6]A11!#REF!</definedName>
    <definedName name="_102__123Graph_C_CURRENT_7" localSheetId="16" hidden="1">[5]A11!#REF!</definedName>
    <definedName name="_102__123Graph_C_CURRENT_7" localSheetId="17" hidden="1">[5]A11!#REF!</definedName>
    <definedName name="_102__123Graph_C_CURRENT_7" hidden="1">[4]A11!#REF!</definedName>
    <definedName name="_105__123Graph_C_CURRENT_8" localSheetId="2" hidden="1">[4]A11!#REF!</definedName>
    <definedName name="_105__123Graph_C_CURRENT_8" localSheetId="12" hidden="1">[5]A11!#REF!</definedName>
    <definedName name="_105__123Graph_C_CURRENT_8" localSheetId="23" hidden="1">[5]A11!#REF!</definedName>
    <definedName name="_105__123Graph_C_CURRENT_8" localSheetId="24" hidden="1">[5]A11!#REF!</definedName>
    <definedName name="_105__123Graph_C_CURRENT_8" localSheetId="25" hidden="1">[5]A11!#REF!</definedName>
    <definedName name="_105__123Graph_C_CURRENT_8" localSheetId="26" hidden="1">[5]A11!#REF!</definedName>
    <definedName name="_105__123Graph_C_CURRENT_8" localSheetId="27" hidden="1">[5]A11!#REF!</definedName>
    <definedName name="_105__123Graph_C_CURRENT_8" localSheetId="29" hidden="1">[5]A11!#REF!</definedName>
    <definedName name="_105__123Graph_C_CURRENT_8" localSheetId="13" hidden="1">[5]A11!#REF!</definedName>
    <definedName name="_105__123Graph_C_CURRENT_8" localSheetId="14" hidden="1">[5]A11!#REF!</definedName>
    <definedName name="_105__123Graph_C_CURRENT_8" localSheetId="15" hidden="1">[5]A11!#REF!</definedName>
    <definedName name="_105__123Graph_C_CURRENT_8" localSheetId="18" hidden="1">[5]A11!#REF!</definedName>
    <definedName name="_105__123Graph_C_CURRENT_8" localSheetId="19" hidden="1">[5]A11!#REF!</definedName>
    <definedName name="_105__123Graph_C_CURRENT_8" localSheetId="20" hidden="1">[5]A11!#REF!</definedName>
    <definedName name="_105__123Graph_C_CURRENT_8" localSheetId="21" hidden="1">[5]A11!#REF!</definedName>
    <definedName name="_105__123Graph_C_CURRENT_8" localSheetId="22" hidden="1">[5]A11!#REF!</definedName>
    <definedName name="_105__123Graph_C_CURRENT_8" localSheetId="30" hidden="1">[5]A11!#REF!</definedName>
    <definedName name="_105__123Graph_C_CURRENT_8" localSheetId="31" hidden="1">[5]A11!#REF!</definedName>
    <definedName name="_105__123Graph_C_CURRENT_8" localSheetId="32" hidden="1">[6]A11!#REF!</definedName>
    <definedName name="_105__123Graph_C_CURRENT_8" localSheetId="37" hidden="1">[4]A11!#REF!</definedName>
    <definedName name="_105__123Graph_C_CURRENT_8" localSheetId="41" hidden="1">[4]A11!#REF!</definedName>
    <definedName name="_105__123Graph_C_CURRENT_8" localSheetId="65" hidden="1">[6]A11!#REF!</definedName>
    <definedName name="_105__123Graph_C_CURRENT_8" localSheetId="57" hidden="1">[6]A11!#REF!</definedName>
    <definedName name="_105__123Graph_C_CURRENT_8" localSheetId="16" hidden="1">[5]A11!#REF!</definedName>
    <definedName name="_105__123Graph_C_CURRENT_8" localSheetId="17" hidden="1">[5]A11!#REF!</definedName>
    <definedName name="_105__123Graph_C_CURRENT_8" hidden="1">[4]A11!#REF!</definedName>
    <definedName name="_108__123Graph_C_CURRENT_9" localSheetId="2" hidden="1">[4]A11!#REF!</definedName>
    <definedName name="_108__123Graph_C_CURRENT_9" localSheetId="12" hidden="1">[5]A11!#REF!</definedName>
    <definedName name="_108__123Graph_C_CURRENT_9" localSheetId="23" hidden="1">[5]A11!#REF!</definedName>
    <definedName name="_108__123Graph_C_CURRENT_9" localSheetId="24" hidden="1">[5]A11!#REF!</definedName>
    <definedName name="_108__123Graph_C_CURRENT_9" localSheetId="25" hidden="1">[5]A11!#REF!</definedName>
    <definedName name="_108__123Graph_C_CURRENT_9" localSheetId="26" hidden="1">[5]A11!#REF!</definedName>
    <definedName name="_108__123Graph_C_CURRENT_9" localSheetId="27" hidden="1">[5]A11!#REF!</definedName>
    <definedName name="_108__123Graph_C_CURRENT_9" localSheetId="29" hidden="1">[5]A11!#REF!</definedName>
    <definedName name="_108__123Graph_C_CURRENT_9" localSheetId="13" hidden="1">[5]A11!#REF!</definedName>
    <definedName name="_108__123Graph_C_CURRENT_9" localSheetId="14" hidden="1">[5]A11!#REF!</definedName>
    <definedName name="_108__123Graph_C_CURRENT_9" localSheetId="15" hidden="1">[5]A11!#REF!</definedName>
    <definedName name="_108__123Graph_C_CURRENT_9" localSheetId="18" hidden="1">[5]A11!#REF!</definedName>
    <definedName name="_108__123Graph_C_CURRENT_9" localSheetId="19" hidden="1">[5]A11!#REF!</definedName>
    <definedName name="_108__123Graph_C_CURRENT_9" localSheetId="20" hidden="1">[5]A11!#REF!</definedName>
    <definedName name="_108__123Graph_C_CURRENT_9" localSheetId="21" hidden="1">[5]A11!#REF!</definedName>
    <definedName name="_108__123Graph_C_CURRENT_9" localSheetId="22" hidden="1">[5]A11!#REF!</definedName>
    <definedName name="_108__123Graph_C_CURRENT_9" localSheetId="30" hidden="1">[5]A11!#REF!</definedName>
    <definedName name="_108__123Graph_C_CURRENT_9" localSheetId="31" hidden="1">[5]A11!#REF!</definedName>
    <definedName name="_108__123Graph_C_CURRENT_9" localSheetId="32" hidden="1">[6]A11!#REF!</definedName>
    <definedName name="_108__123Graph_C_CURRENT_9" localSheetId="37" hidden="1">[4]A11!#REF!</definedName>
    <definedName name="_108__123Graph_C_CURRENT_9" localSheetId="41" hidden="1">[4]A11!#REF!</definedName>
    <definedName name="_108__123Graph_C_CURRENT_9" localSheetId="65" hidden="1">[6]A11!#REF!</definedName>
    <definedName name="_108__123Graph_C_CURRENT_9" localSheetId="57" hidden="1">[6]A11!#REF!</definedName>
    <definedName name="_108__123Graph_C_CURRENT_9" localSheetId="16" hidden="1">[5]A11!#REF!</definedName>
    <definedName name="_108__123Graph_C_CURRENT_9" localSheetId="17" hidden="1">[5]A11!#REF!</definedName>
    <definedName name="_108__123Graph_C_CURRENT_9" hidden="1">[4]A11!#REF!</definedName>
    <definedName name="_111__123Graph_CDEV_EMPL" localSheetId="2" hidden="1">'[1]Time series'!#REF!</definedName>
    <definedName name="_111__123Graph_CDEV_EMPL" localSheetId="12" hidden="1">'[2]Time series'!#REF!</definedName>
    <definedName name="_111__123Graph_CDEV_EMPL" localSheetId="23" hidden="1">'[2]Time series'!#REF!</definedName>
    <definedName name="_111__123Graph_CDEV_EMPL" localSheetId="24" hidden="1">'[2]Time series'!#REF!</definedName>
    <definedName name="_111__123Graph_CDEV_EMPL" localSheetId="25" hidden="1">'[2]Time series'!#REF!</definedName>
    <definedName name="_111__123Graph_CDEV_EMPL" localSheetId="26" hidden="1">'[2]Time series'!#REF!</definedName>
    <definedName name="_111__123Graph_CDEV_EMPL" localSheetId="27" hidden="1">'[2]Time series'!#REF!</definedName>
    <definedName name="_111__123Graph_CDEV_EMPL" localSheetId="29" hidden="1">'[2]Time series'!#REF!</definedName>
    <definedName name="_111__123Graph_CDEV_EMPL" localSheetId="13" hidden="1">'[2]Time series'!#REF!</definedName>
    <definedName name="_111__123Graph_CDEV_EMPL" localSheetId="14" hidden="1">'[2]Time series'!#REF!</definedName>
    <definedName name="_111__123Graph_CDEV_EMPL" localSheetId="15" hidden="1">'[2]Time series'!#REF!</definedName>
    <definedName name="_111__123Graph_CDEV_EMPL" localSheetId="18" hidden="1">'[2]Time series'!#REF!</definedName>
    <definedName name="_111__123Graph_CDEV_EMPL" localSheetId="19" hidden="1">'[2]Time series'!#REF!</definedName>
    <definedName name="_111__123Graph_CDEV_EMPL" localSheetId="20" hidden="1">'[2]Time series'!#REF!</definedName>
    <definedName name="_111__123Graph_CDEV_EMPL" localSheetId="21" hidden="1">'[2]Time series'!#REF!</definedName>
    <definedName name="_111__123Graph_CDEV_EMPL" localSheetId="22" hidden="1">'[2]Time series'!#REF!</definedName>
    <definedName name="_111__123Graph_CDEV_EMPL" localSheetId="30" hidden="1">'[2]Time series'!#REF!</definedName>
    <definedName name="_111__123Graph_CDEV_EMPL" localSheetId="31" hidden="1">'[2]Time series'!#REF!</definedName>
    <definedName name="_111__123Graph_CDEV_EMPL" localSheetId="32" hidden="1">'[3]Time series'!#REF!</definedName>
    <definedName name="_111__123Graph_CDEV_EMPL" localSheetId="37" hidden="1">'[1]Time series'!#REF!</definedName>
    <definedName name="_111__123Graph_CDEV_EMPL" localSheetId="41" hidden="1">'[1]Time series'!#REF!</definedName>
    <definedName name="_111__123Graph_CDEV_EMPL" localSheetId="65" hidden="1">'[3]Time series'!#REF!</definedName>
    <definedName name="_111__123Graph_CDEV_EMPL" localSheetId="57" hidden="1">'[3]Time series'!#REF!</definedName>
    <definedName name="_111__123Graph_CDEV_EMPL" localSheetId="16" hidden="1">'[2]Time series'!#REF!</definedName>
    <definedName name="_111__123Graph_CDEV_EMPL" hidden="1">'[1]Time series'!#REF!</definedName>
    <definedName name="_114__123Graph_CSWE_EMPL" localSheetId="2" hidden="1">'[1]Time series'!#REF!</definedName>
    <definedName name="_114__123Graph_CSWE_EMPL" localSheetId="12" hidden="1">'[2]Time series'!#REF!</definedName>
    <definedName name="_114__123Graph_CSWE_EMPL" localSheetId="23" hidden="1">'[2]Time series'!#REF!</definedName>
    <definedName name="_114__123Graph_CSWE_EMPL" localSheetId="24" hidden="1">'[2]Time series'!#REF!</definedName>
    <definedName name="_114__123Graph_CSWE_EMPL" localSheetId="25" hidden="1">'[2]Time series'!#REF!</definedName>
    <definedName name="_114__123Graph_CSWE_EMPL" localSheetId="26" hidden="1">'[2]Time series'!#REF!</definedName>
    <definedName name="_114__123Graph_CSWE_EMPL" localSheetId="27" hidden="1">'[2]Time series'!#REF!</definedName>
    <definedName name="_114__123Graph_CSWE_EMPL" localSheetId="29" hidden="1">'[2]Time series'!#REF!</definedName>
    <definedName name="_114__123Graph_CSWE_EMPL" localSheetId="13" hidden="1">'[2]Time series'!#REF!</definedName>
    <definedName name="_114__123Graph_CSWE_EMPL" localSheetId="14" hidden="1">'[2]Time series'!#REF!</definedName>
    <definedName name="_114__123Graph_CSWE_EMPL" localSheetId="15" hidden="1">'[2]Time series'!#REF!</definedName>
    <definedName name="_114__123Graph_CSWE_EMPL" localSheetId="18" hidden="1">'[2]Time series'!#REF!</definedName>
    <definedName name="_114__123Graph_CSWE_EMPL" localSheetId="19" hidden="1">'[2]Time series'!#REF!</definedName>
    <definedName name="_114__123Graph_CSWE_EMPL" localSheetId="20" hidden="1">'[2]Time series'!#REF!</definedName>
    <definedName name="_114__123Graph_CSWE_EMPL" localSheetId="21" hidden="1">'[2]Time series'!#REF!</definedName>
    <definedName name="_114__123Graph_CSWE_EMPL" localSheetId="22" hidden="1">'[2]Time series'!#REF!</definedName>
    <definedName name="_114__123Graph_CSWE_EMPL" localSheetId="30" hidden="1">'[2]Time series'!#REF!</definedName>
    <definedName name="_114__123Graph_CSWE_EMPL" localSheetId="31" hidden="1">'[2]Time series'!#REF!</definedName>
    <definedName name="_114__123Graph_CSWE_EMPL" localSheetId="32" hidden="1">'[3]Time series'!#REF!</definedName>
    <definedName name="_114__123Graph_CSWE_EMPL" localSheetId="37" hidden="1">'[1]Time series'!#REF!</definedName>
    <definedName name="_114__123Graph_CSWE_EMPL" localSheetId="41" hidden="1">'[1]Time series'!#REF!</definedName>
    <definedName name="_114__123Graph_CSWE_EMPL" localSheetId="65" hidden="1">'[3]Time series'!#REF!</definedName>
    <definedName name="_114__123Graph_CSWE_EMPL" localSheetId="57" hidden="1">'[3]Time series'!#REF!</definedName>
    <definedName name="_114__123Graph_CSWE_EMPL" localSheetId="16" hidden="1">'[2]Time series'!#REF!</definedName>
    <definedName name="_114__123Graph_CSWE_EMPL" hidden="1">'[1]Time series'!#REF!</definedName>
    <definedName name="_117__123Graph_D_CURRENT" localSheetId="2" hidden="1">[4]A11!#REF!</definedName>
    <definedName name="_117__123Graph_D_CURRENT" localSheetId="12" hidden="1">[5]A11!#REF!</definedName>
    <definedName name="_117__123Graph_D_CURRENT" localSheetId="23" hidden="1">[5]A11!#REF!</definedName>
    <definedName name="_117__123Graph_D_CURRENT" localSheetId="24" hidden="1">[5]A11!#REF!</definedName>
    <definedName name="_117__123Graph_D_CURRENT" localSheetId="25" hidden="1">[5]A11!#REF!</definedName>
    <definedName name="_117__123Graph_D_CURRENT" localSheetId="26" hidden="1">[5]A11!#REF!</definedName>
    <definedName name="_117__123Graph_D_CURRENT" localSheetId="27" hidden="1">[5]A11!#REF!</definedName>
    <definedName name="_117__123Graph_D_CURRENT" localSheetId="29" hidden="1">[5]A11!#REF!</definedName>
    <definedName name="_117__123Graph_D_CURRENT" localSheetId="13" hidden="1">[5]A11!#REF!</definedName>
    <definedName name="_117__123Graph_D_CURRENT" localSheetId="14" hidden="1">[5]A11!#REF!</definedName>
    <definedName name="_117__123Graph_D_CURRENT" localSheetId="15" hidden="1">[5]A11!#REF!</definedName>
    <definedName name="_117__123Graph_D_CURRENT" localSheetId="18" hidden="1">[5]A11!#REF!</definedName>
    <definedName name="_117__123Graph_D_CURRENT" localSheetId="19" hidden="1">[5]A11!#REF!</definedName>
    <definedName name="_117__123Graph_D_CURRENT" localSheetId="20" hidden="1">[5]A11!#REF!</definedName>
    <definedName name="_117__123Graph_D_CURRENT" localSheetId="21" hidden="1">[5]A11!#REF!</definedName>
    <definedName name="_117__123Graph_D_CURRENT" localSheetId="22" hidden="1">[5]A11!#REF!</definedName>
    <definedName name="_117__123Graph_D_CURRENT" localSheetId="30" hidden="1">[5]A11!#REF!</definedName>
    <definedName name="_117__123Graph_D_CURRENT" localSheetId="31" hidden="1">[5]A11!#REF!</definedName>
    <definedName name="_117__123Graph_D_CURRENT" localSheetId="32" hidden="1">[6]A11!#REF!</definedName>
    <definedName name="_117__123Graph_D_CURRENT" localSheetId="37" hidden="1">[4]A11!#REF!</definedName>
    <definedName name="_117__123Graph_D_CURRENT" localSheetId="41" hidden="1">[4]A11!#REF!</definedName>
    <definedName name="_117__123Graph_D_CURRENT" localSheetId="65" hidden="1">[6]A11!#REF!</definedName>
    <definedName name="_117__123Graph_D_CURRENT" localSheetId="57" hidden="1">[6]A11!#REF!</definedName>
    <definedName name="_117__123Graph_D_CURRENT" localSheetId="16" hidden="1">[5]A11!#REF!</definedName>
    <definedName name="_117__123Graph_D_CURRENT" hidden="1">[4]A11!#REF!</definedName>
    <definedName name="_12__123Graph_A_CURRENT_2" localSheetId="2" hidden="1">[4]A11!#REF!</definedName>
    <definedName name="_12__123Graph_A_CURRENT_2" localSheetId="12" hidden="1">[5]A11!#REF!</definedName>
    <definedName name="_12__123Graph_A_CURRENT_2" localSheetId="23" hidden="1">[5]A11!#REF!</definedName>
    <definedName name="_12__123Graph_A_CURRENT_2" localSheetId="24" hidden="1">[5]A11!#REF!</definedName>
    <definedName name="_12__123Graph_A_CURRENT_2" localSheetId="25" hidden="1">[5]A11!#REF!</definedName>
    <definedName name="_12__123Graph_A_CURRENT_2" localSheetId="26" hidden="1">[5]A11!#REF!</definedName>
    <definedName name="_12__123Graph_A_CURRENT_2" localSheetId="27" hidden="1">[5]A11!#REF!</definedName>
    <definedName name="_12__123Graph_A_CURRENT_2" localSheetId="29" hidden="1">[5]A11!#REF!</definedName>
    <definedName name="_12__123Graph_A_CURRENT_2" localSheetId="13" hidden="1">[5]A11!#REF!</definedName>
    <definedName name="_12__123Graph_A_CURRENT_2" localSheetId="14" hidden="1">[5]A11!#REF!</definedName>
    <definedName name="_12__123Graph_A_CURRENT_2" localSheetId="15" hidden="1">[5]A11!#REF!</definedName>
    <definedName name="_12__123Graph_A_CURRENT_2" localSheetId="18" hidden="1">[5]A11!#REF!</definedName>
    <definedName name="_12__123Graph_A_CURRENT_2" localSheetId="19" hidden="1">[5]A11!#REF!</definedName>
    <definedName name="_12__123Graph_A_CURRENT_2" localSheetId="20" hidden="1">[5]A11!#REF!</definedName>
    <definedName name="_12__123Graph_A_CURRENT_2" localSheetId="21" hidden="1">[5]A11!#REF!</definedName>
    <definedName name="_12__123Graph_A_CURRENT_2" localSheetId="22" hidden="1">[5]A11!#REF!</definedName>
    <definedName name="_12__123Graph_A_CURRENT_2" localSheetId="30" hidden="1">[5]A11!#REF!</definedName>
    <definedName name="_12__123Graph_A_CURRENT_2" localSheetId="31" hidden="1">[5]A11!#REF!</definedName>
    <definedName name="_12__123Graph_A_CURRENT_2" localSheetId="32" hidden="1">[6]A11!#REF!</definedName>
    <definedName name="_12__123Graph_A_CURRENT_2" localSheetId="37" hidden="1">[4]A11!#REF!</definedName>
    <definedName name="_12__123Graph_A_CURRENT_2" localSheetId="41" hidden="1">[4]A11!#REF!</definedName>
    <definedName name="_12__123Graph_A_CURRENT_2" localSheetId="65" hidden="1">[6]A11!#REF!</definedName>
    <definedName name="_12__123Graph_A_CURRENT_2" localSheetId="57" hidden="1">[6]A11!#REF!</definedName>
    <definedName name="_12__123Graph_A_CURRENT_2" localSheetId="16" hidden="1">[5]A11!#REF!</definedName>
    <definedName name="_12__123Graph_A_CURRENT_2" hidden="1">[4]A11!#REF!</definedName>
    <definedName name="_120__123Graph_D_CURRENT_1" localSheetId="2" hidden="1">[4]A11!#REF!</definedName>
    <definedName name="_120__123Graph_D_CURRENT_1" localSheetId="12" hidden="1">[5]A11!#REF!</definedName>
    <definedName name="_120__123Graph_D_CURRENT_1" localSheetId="23" hidden="1">[5]A11!#REF!</definedName>
    <definedName name="_120__123Graph_D_CURRENT_1" localSheetId="24" hidden="1">[5]A11!#REF!</definedName>
    <definedName name="_120__123Graph_D_CURRENT_1" localSheetId="25" hidden="1">[5]A11!#REF!</definedName>
    <definedName name="_120__123Graph_D_CURRENT_1" localSheetId="26" hidden="1">[5]A11!#REF!</definedName>
    <definedName name="_120__123Graph_D_CURRENT_1" localSheetId="27" hidden="1">[5]A11!#REF!</definedName>
    <definedName name="_120__123Graph_D_CURRENT_1" localSheetId="29" hidden="1">[5]A11!#REF!</definedName>
    <definedName name="_120__123Graph_D_CURRENT_1" localSheetId="13" hidden="1">[5]A11!#REF!</definedName>
    <definedName name="_120__123Graph_D_CURRENT_1" localSheetId="14" hidden="1">[5]A11!#REF!</definedName>
    <definedName name="_120__123Graph_D_CURRENT_1" localSheetId="15" hidden="1">[5]A11!#REF!</definedName>
    <definedName name="_120__123Graph_D_CURRENT_1" localSheetId="18" hidden="1">[5]A11!#REF!</definedName>
    <definedName name="_120__123Graph_D_CURRENT_1" localSheetId="19" hidden="1">[5]A11!#REF!</definedName>
    <definedName name="_120__123Graph_D_CURRENT_1" localSheetId="20" hidden="1">[5]A11!#REF!</definedName>
    <definedName name="_120__123Graph_D_CURRENT_1" localSheetId="21" hidden="1">[5]A11!#REF!</definedName>
    <definedName name="_120__123Graph_D_CURRENT_1" localSheetId="22" hidden="1">[5]A11!#REF!</definedName>
    <definedName name="_120__123Graph_D_CURRENT_1" localSheetId="30" hidden="1">[5]A11!#REF!</definedName>
    <definedName name="_120__123Graph_D_CURRENT_1" localSheetId="31" hidden="1">[5]A11!#REF!</definedName>
    <definedName name="_120__123Graph_D_CURRENT_1" localSheetId="32" hidden="1">[6]A11!#REF!</definedName>
    <definedName name="_120__123Graph_D_CURRENT_1" localSheetId="37" hidden="1">[4]A11!#REF!</definedName>
    <definedName name="_120__123Graph_D_CURRENT_1" localSheetId="41" hidden="1">[4]A11!#REF!</definedName>
    <definedName name="_120__123Graph_D_CURRENT_1" localSheetId="65" hidden="1">[6]A11!#REF!</definedName>
    <definedName name="_120__123Graph_D_CURRENT_1" localSheetId="57" hidden="1">[6]A11!#REF!</definedName>
    <definedName name="_120__123Graph_D_CURRENT_1" localSheetId="16" hidden="1">[5]A11!#REF!</definedName>
    <definedName name="_120__123Graph_D_CURRENT_1" hidden="1">[4]A11!#REF!</definedName>
    <definedName name="_123__123Graph_D_CURRENT_10" localSheetId="2" hidden="1">[4]A11!#REF!</definedName>
    <definedName name="_123__123Graph_D_CURRENT_10" localSheetId="12" hidden="1">[5]A11!#REF!</definedName>
    <definedName name="_123__123Graph_D_CURRENT_10" localSheetId="23" hidden="1">[5]A11!#REF!</definedName>
    <definedName name="_123__123Graph_D_CURRENT_10" localSheetId="24" hidden="1">[5]A11!#REF!</definedName>
    <definedName name="_123__123Graph_D_CURRENT_10" localSheetId="25" hidden="1">[5]A11!#REF!</definedName>
    <definedName name="_123__123Graph_D_CURRENT_10" localSheetId="26" hidden="1">[5]A11!#REF!</definedName>
    <definedName name="_123__123Graph_D_CURRENT_10" localSheetId="27" hidden="1">[5]A11!#REF!</definedName>
    <definedName name="_123__123Graph_D_CURRENT_10" localSheetId="29" hidden="1">[5]A11!#REF!</definedName>
    <definedName name="_123__123Graph_D_CURRENT_10" localSheetId="13" hidden="1">[5]A11!#REF!</definedName>
    <definedName name="_123__123Graph_D_CURRENT_10" localSheetId="14" hidden="1">[5]A11!#REF!</definedName>
    <definedName name="_123__123Graph_D_CURRENT_10" localSheetId="15" hidden="1">[5]A11!#REF!</definedName>
    <definedName name="_123__123Graph_D_CURRENT_10" localSheetId="18" hidden="1">[5]A11!#REF!</definedName>
    <definedName name="_123__123Graph_D_CURRENT_10" localSheetId="19" hidden="1">[5]A11!#REF!</definedName>
    <definedName name="_123__123Graph_D_CURRENT_10" localSheetId="20" hidden="1">[5]A11!#REF!</definedName>
    <definedName name="_123__123Graph_D_CURRENT_10" localSheetId="21" hidden="1">[5]A11!#REF!</definedName>
    <definedName name="_123__123Graph_D_CURRENT_10" localSheetId="22" hidden="1">[5]A11!#REF!</definedName>
    <definedName name="_123__123Graph_D_CURRENT_10" localSheetId="30" hidden="1">[5]A11!#REF!</definedName>
    <definedName name="_123__123Graph_D_CURRENT_10" localSheetId="31" hidden="1">[5]A11!#REF!</definedName>
    <definedName name="_123__123Graph_D_CURRENT_10" localSheetId="32" hidden="1">[6]A11!#REF!</definedName>
    <definedName name="_123__123Graph_D_CURRENT_10" localSheetId="37" hidden="1">[4]A11!#REF!</definedName>
    <definedName name="_123__123Graph_D_CURRENT_10" localSheetId="41" hidden="1">[4]A11!#REF!</definedName>
    <definedName name="_123__123Graph_D_CURRENT_10" localSheetId="65" hidden="1">[6]A11!#REF!</definedName>
    <definedName name="_123__123Graph_D_CURRENT_10" localSheetId="57" hidden="1">[6]A11!#REF!</definedName>
    <definedName name="_123__123Graph_D_CURRENT_10" localSheetId="16" hidden="1">[5]A11!#REF!</definedName>
    <definedName name="_123__123Graph_D_CURRENT_10" hidden="1">[4]A11!#REF!</definedName>
    <definedName name="_126__123Graph_D_CURRENT_2" localSheetId="2" hidden="1">[4]A11!#REF!</definedName>
    <definedName name="_126__123Graph_D_CURRENT_2" localSheetId="12" hidden="1">[5]A11!#REF!</definedName>
    <definedName name="_126__123Graph_D_CURRENT_2" localSheetId="23" hidden="1">[5]A11!#REF!</definedName>
    <definedName name="_126__123Graph_D_CURRENT_2" localSheetId="24" hidden="1">[5]A11!#REF!</definedName>
    <definedName name="_126__123Graph_D_CURRENT_2" localSheetId="25" hidden="1">[5]A11!#REF!</definedName>
    <definedName name="_126__123Graph_D_CURRENT_2" localSheetId="26" hidden="1">[5]A11!#REF!</definedName>
    <definedName name="_126__123Graph_D_CURRENT_2" localSheetId="27" hidden="1">[5]A11!#REF!</definedName>
    <definedName name="_126__123Graph_D_CURRENT_2" localSheetId="29" hidden="1">[5]A11!#REF!</definedName>
    <definedName name="_126__123Graph_D_CURRENT_2" localSheetId="13" hidden="1">[5]A11!#REF!</definedName>
    <definedName name="_126__123Graph_D_CURRENT_2" localSheetId="14" hidden="1">[5]A11!#REF!</definedName>
    <definedName name="_126__123Graph_D_CURRENT_2" localSheetId="15" hidden="1">[5]A11!#REF!</definedName>
    <definedName name="_126__123Graph_D_CURRENT_2" localSheetId="18" hidden="1">[5]A11!#REF!</definedName>
    <definedName name="_126__123Graph_D_CURRENT_2" localSheetId="19" hidden="1">[5]A11!#REF!</definedName>
    <definedName name="_126__123Graph_D_CURRENT_2" localSheetId="20" hidden="1">[5]A11!#REF!</definedName>
    <definedName name="_126__123Graph_D_CURRENT_2" localSheetId="21" hidden="1">[5]A11!#REF!</definedName>
    <definedName name="_126__123Graph_D_CURRENT_2" localSheetId="22" hidden="1">[5]A11!#REF!</definedName>
    <definedName name="_126__123Graph_D_CURRENT_2" localSheetId="30" hidden="1">[5]A11!#REF!</definedName>
    <definedName name="_126__123Graph_D_CURRENT_2" localSheetId="31" hidden="1">[5]A11!#REF!</definedName>
    <definedName name="_126__123Graph_D_CURRENT_2" localSheetId="32" hidden="1">[6]A11!#REF!</definedName>
    <definedName name="_126__123Graph_D_CURRENT_2" localSheetId="37" hidden="1">[4]A11!#REF!</definedName>
    <definedName name="_126__123Graph_D_CURRENT_2" localSheetId="41" hidden="1">[4]A11!#REF!</definedName>
    <definedName name="_126__123Graph_D_CURRENT_2" localSheetId="65" hidden="1">[6]A11!#REF!</definedName>
    <definedName name="_126__123Graph_D_CURRENT_2" localSheetId="57" hidden="1">[6]A11!#REF!</definedName>
    <definedName name="_126__123Graph_D_CURRENT_2" localSheetId="16" hidden="1">[5]A11!#REF!</definedName>
    <definedName name="_126__123Graph_D_CURRENT_2" hidden="1">[4]A11!#REF!</definedName>
    <definedName name="_129__123Graph_D_CURRENT_3" localSheetId="2" hidden="1">[4]A11!#REF!</definedName>
    <definedName name="_129__123Graph_D_CURRENT_3" localSheetId="12" hidden="1">[5]A11!#REF!</definedName>
    <definedName name="_129__123Graph_D_CURRENT_3" localSheetId="23" hidden="1">[5]A11!#REF!</definedName>
    <definedName name="_129__123Graph_D_CURRENT_3" localSheetId="24" hidden="1">[5]A11!#REF!</definedName>
    <definedName name="_129__123Graph_D_CURRENT_3" localSheetId="25" hidden="1">[5]A11!#REF!</definedName>
    <definedName name="_129__123Graph_D_CURRENT_3" localSheetId="26" hidden="1">[5]A11!#REF!</definedName>
    <definedName name="_129__123Graph_D_CURRENT_3" localSheetId="27" hidden="1">[5]A11!#REF!</definedName>
    <definedName name="_129__123Graph_D_CURRENT_3" localSheetId="29" hidden="1">[5]A11!#REF!</definedName>
    <definedName name="_129__123Graph_D_CURRENT_3" localSheetId="13" hidden="1">[5]A11!#REF!</definedName>
    <definedName name="_129__123Graph_D_CURRENT_3" localSheetId="14" hidden="1">[5]A11!#REF!</definedName>
    <definedName name="_129__123Graph_D_CURRENT_3" localSheetId="15" hidden="1">[5]A11!#REF!</definedName>
    <definedName name="_129__123Graph_D_CURRENT_3" localSheetId="18" hidden="1">[5]A11!#REF!</definedName>
    <definedName name="_129__123Graph_D_CURRENT_3" localSheetId="19" hidden="1">[5]A11!#REF!</definedName>
    <definedName name="_129__123Graph_D_CURRENT_3" localSheetId="20" hidden="1">[5]A11!#REF!</definedName>
    <definedName name="_129__123Graph_D_CURRENT_3" localSheetId="21" hidden="1">[5]A11!#REF!</definedName>
    <definedName name="_129__123Graph_D_CURRENT_3" localSheetId="22" hidden="1">[5]A11!#REF!</definedName>
    <definedName name="_129__123Graph_D_CURRENT_3" localSheetId="30" hidden="1">[5]A11!#REF!</definedName>
    <definedName name="_129__123Graph_D_CURRENT_3" localSheetId="31" hidden="1">[5]A11!#REF!</definedName>
    <definedName name="_129__123Graph_D_CURRENT_3" localSheetId="32" hidden="1">[6]A11!#REF!</definedName>
    <definedName name="_129__123Graph_D_CURRENT_3" localSheetId="37" hidden="1">[4]A11!#REF!</definedName>
    <definedName name="_129__123Graph_D_CURRENT_3" localSheetId="41" hidden="1">[4]A11!#REF!</definedName>
    <definedName name="_129__123Graph_D_CURRENT_3" localSheetId="65" hidden="1">[6]A11!#REF!</definedName>
    <definedName name="_129__123Graph_D_CURRENT_3" localSheetId="57" hidden="1">[6]A11!#REF!</definedName>
    <definedName name="_129__123Graph_D_CURRENT_3" localSheetId="16" hidden="1">[5]A11!#REF!</definedName>
    <definedName name="_129__123Graph_D_CURRENT_3" hidden="1">[4]A11!#REF!</definedName>
    <definedName name="_132__123Graph_D_CURRENT_4" localSheetId="2" hidden="1">[4]A11!#REF!</definedName>
    <definedName name="_132__123Graph_D_CURRENT_4" localSheetId="12" hidden="1">[5]A11!#REF!</definedName>
    <definedName name="_132__123Graph_D_CURRENT_4" localSheetId="23" hidden="1">[5]A11!#REF!</definedName>
    <definedName name="_132__123Graph_D_CURRENT_4" localSheetId="24" hidden="1">[5]A11!#REF!</definedName>
    <definedName name="_132__123Graph_D_CURRENT_4" localSheetId="25" hidden="1">[5]A11!#REF!</definedName>
    <definedName name="_132__123Graph_D_CURRENT_4" localSheetId="26" hidden="1">[5]A11!#REF!</definedName>
    <definedName name="_132__123Graph_D_CURRENT_4" localSheetId="27" hidden="1">[5]A11!#REF!</definedName>
    <definedName name="_132__123Graph_D_CURRENT_4" localSheetId="29" hidden="1">[5]A11!#REF!</definedName>
    <definedName name="_132__123Graph_D_CURRENT_4" localSheetId="13" hidden="1">[5]A11!#REF!</definedName>
    <definedName name="_132__123Graph_D_CURRENT_4" localSheetId="14" hidden="1">[5]A11!#REF!</definedName>
    <definedName name="_132__123Graph_D_CURRENT_4" localSheetId="15" hidden="1">[5]A11!#REF!</definedName>
    <definedName name="_132__123Graph_D_CURRENT_4" localSheetId="18" hidden="1">[5]A11!#REF!</definedName>
    <definedName name="_132__123Graph_D_CURRENT_4" localSheetId="19" hidden="1">[5]A11!#REF!</definedName>
    <definedName name="_132__123Graph_D_CURRENT_4" localSheetId="20" hidden="1">[5]A11!#REF!</definedName>
    <definedName name="_132__123Graph_D_CURRENT_4" localSheetId="21" hidden="1">[5]A11!#REF!</definedName>
    <definedName name="_132__123Graph_D_CURRENT_4" localSheetId="22" hidden="1">[5]A11!#REF!</definedName>
    <definedName name="_132__123Graph_D_CURRENT_4" localSheetId="30" hidden="1">[5]A11!#REF!</definedName>
    <definedName name="_132__123Graph_D_CURRENT_4" localSheetId="31" hidden="1">[5]A11!#REF!</definedName>
    <definedName name="_132__123Graph_D_CURRENT_4" localSheetId="32" hidden="1">[6]A11!#REF!</definedName>
    <definedName name="_132__123Graph_D_CURRENT_4" localSheetId="37" hidden="1">[4]A11!#REF!</definedName>
    <definedName name="_132__123Graph_D_CURRENT_4" localSheetId="41" hidden="1">[4]A11!#REF!</definedName>
    <definedName name="_132__123Graph_D_CURRENT_4" localSheetId="65" hidden="1">[6]A11!#REF!</definedName>
    <definedName name="_132__123Graph_D_CURRENT_4" localSheetId="57" hidden="1">[6]A11!#REF!</definedName>
    <definedName name="_132__123Graph_D_CURRENT_4" localSheetId="16" hidden="1">[5]A11!#REF!</definedName>
    <definedName name="_132__123Graph_D_CURRENT_4" hidden="1">[4]A11!#REF!</definedName>
    <definedName name="_135__123Graph_D_CURRENT_5" localSheetId="2" hidden="1">[4]A11!#REF!</definedName>
    <definedName name="_135__123Graph_D_CURRENT_5" localSheetId="12" hidden="1">[5]A11!#REF!</definedName>
    <definedName name="_135__123Graph_D_CURRENT_5" localSheetId="23" hidden="1">[5]A11!#REF!</definedName>
    <definedName name="_135__123Graph_D_CURRENT_5" localSheetId="24" hidden="1">[5]A11!#REF!</definedName>
    <definedName name="_135__123Graph_D_CURRENT_5" localSheetId="25" hidden="1">[5]A11!#REF!</definedName>
    <definedName name="_135__123Graph_D_CURRENT_5" localSheetId="26" hidden="1">[5]A11!#REF!</definedName>
    <definedName name="_135__123Graph_D_CURRENT_5" localSheetId="27" hidden="1">[5]A11!#REF!</definedName>
    <definedName name="_135__123Graph_D_CURRENT_5" localSheetId="29" hidden="1">[5]A11!#REF!</definedName>
    <definedName name="_135__123Graph_D_CURRENT_5" localSheetId="13" hidden="1">[5]A11!#REF!</definedName>
    <definedName name="_135__123Graph_D_CURRENT_5" localSheetId="14" hidden="1">[5]A11!#REF!</definedName>
    <definedName name="_135__123Graph_D_CURRENT_5" localSheetId="15" hidden="1">[5]A11!#REF!</definedName>
    <definedName name="_135__123Graph_D_CURRENT_5" localSheetId="18" hidden="1">[5]A11!#REF!</definedName>
    <definedName name="_135__123Graph_D_CURRENT_5" localSheetId="19" hidden="1">[5]A11!#REF!</definedName>
    <definedName name="_135__123Graph_D_CURRENT_5" localSheetId="20" hidden="1">[5]A11!#REF!</definedName>
    <definedName name="_135__123Graph_D_CURRENT_5" localSheetId="21" hidden="1">[5]A11!#REF!</definedName>
    <definedName name="_135__123Graph_D_CURRENT_5" localSheetId="22" hidden="1">[5]A11!#REF!</definedName>
    <definedName name="_135__123Graph_D_CURRENT_5" localSheetId="30" hidden="1">[5]A11!#REF!</definedName>
    <definedName name="_135__123Graph_D_CURRENT_5" localSheetId="31" hidden="1">[5]A11!#REF!</definedName>
    <definedName name="_135__123Graph_D_CURRENT_5" localSheetId="32" hidden="1">[6]A11!#REF!</definedName>
    <definedName name="_135__123Graph_D_CURRENT_5" localSheetId="37" hidden="1">[4]A11!#REF!</definedName>
    <definedName name="_135__123Graph_D_CURRENT_5" localSheetId="41" hidden="1">[4]A11!#REF!</definedName>
    <definedName name="_135__123Graph_D_CURRENT_5" localSheetId="65" hidden="1">[6]A11!#REF!</definedName>
    <definedName name="_135__123Graph_D_CURRENT_5" localSheetId="57" hidden="1">[6]A11!#REF!</definedName>
    <definedName name="_135__123Graph_D_CURRENT_5" localSheetId="16" hidden="1">[5]A11!#REF!</definedName>
    <definedName name="_135__123Graph_D_CURRENT_5" hidden="1">[4]A11!#REF!</definedName>
    <definedName name="_138__123Graph_D_CURRENT_6" localSheetId="2" hidden="1">[4]A11!#REF!</definedName>
    <definedName name="_138__123Graph_D_CURRENT_6" localSheetId="12" hidden="1">[5]A11!#REF!</definedName>
    <definedName name="_138__123Graph_D_CURRENT_6" localSheetId="23" hidden="1">[5]A11!#REF!</definedName>
    <definedName name="_138__123Graph_D_CURRENT_6" localSheetId="24" hidden="1">[5]A11!#REF!</definedName>
    <definedName name="_138__123Graph_D_CURRENT_6" localSheetId="25" hidden="1">[5]A11!#REF!</definedName>
    <definedName name="_138__123Graph_D_CURRENT_6" localSheetId="26" hidden="1">[5]A11!#REF!</definedName>
    <definedName name="_138__123Graph_D_CURRENT_6" localSheetId="27" hidden="1">[5]A11!#REF!</definedName>
    <definedName name="_138__123Graph_D_CURRENT_6" localSheetId="29" hidden="1">[5]A11!#REF!</definedName>
    <definedName name="_138__123Graph_D_CURRENT_6" localSheetId="13" hidden="1">[5]A11!#REF!</definedName>
    <definedName name="_138__123Graph_D_CURRENT_6" localSheetId="14" hidden="1">[5]A11!#REF!</definedName>
    <definedName name="_138__123Graph_D_CURRENT_6" localSheetId="15" hidden="1">[5]A11!#REF!</definedName>
    <definedName name="_138__123Graph_D_CURRENT_6" localSheetId="18" hidden="1">[5]A11!#REF!</definedName>
    <definedName name="_138__123Graph_D_CURRENT_6" localSheetId="19" hidden="1">[5]A11!#REF!</definedName>
    <definedName name="_138__123Graph_D_CURRENT_6" localSheetId="20" hidden="1">[5]A11!#REF!</definedName>
    <definedName name="_138__123Graph_D_CURRENT_6" localSheetId="21" hidden="1">[5]A11!#REF!</definedName>
    <definedName name="_138__123Graph_D_CURRENT_6" localSheetId="22" hidden="1">[5]A11!#REF!</definedName>
    <definedName name="_138__123Graph_D_CURRENT_6" localSheetId="30" hidden="1">[5]A11!#REF!</definedName>
    <definedName name="_138__123Graph_D_CURRENT_6" localSheetId="31" hidden="1">[5]A11!#REF!</definedName>
    <definedName name="_138__123Graph_D_CURRENT_6" localSheetId="32" hidden="1">[6]A11!#REF!</definedName>
    <definedName name="_138__123Graph_D_CURRENT_6" localSheetId="37" hidden="1">[4]A11!#REF!</definedName>
    <definedName name="_138__123Graph_D_CURRENT_6" localSheetId="41" hidden="1">[4]A11!#REF!</definedName>
    <definedName name="_138__123Graph_D_CURRENT_6" localSheetId="65" hidden="1">[6]A11!#REF!</definedName>
    <definedName name="_138__123Graph_D_CURRENT_6" localSheetId="57" hidden="1">[6]A11!#REF!</definedName>
    <definedName name="_138__123Graph_D_CURRENT_6" localSheetId="16" hidden="1">[5]A11!#REF!</definedName>
    <definedName name="_138__123Graph_D_CURRENT_6" hidden="1">[4]A11!#REF!</definedName>
    <definedName name="_141__123Graph_D_CURRENT_7" localSheetId="2" hidden="1">[4]A11!#REF!</definedName>
    <definedName name="_141__123Graph_D_CURRENT_7" localSheetId="12" hidden="1">[5]A11!#REF!</definedName>
    <definedName name="_141__123Graph_D_CURRENT_7" localSheetId="23" hidden="1">[5]A11!#REF!</definedName>
    <definedName name="_141__123Graph_D_CURRENT_7" localSheetId="24" hidden="1">[5]A11!#REF!</definedName>
    <definedName name="_141__123Graph_D_CURRENT_7" localSheetId="25" hidden="1">[5]A11!#REF!</definedName>
    <definedName name="_141__123Graph_D_CURRENT_7" localSheetId="26" hidden="1">[5]A11!#REF!</definedName>
    <definedName name="_141__123Graph_D_CURRENT_7" localSheetId="27" hidden="1">[5]A11!#REF!</definedName>
    <definedName name="_141__123Graph_D_CURRENT_7" localSheetId="29" hidden="1">[5]A11!#REF!</definedName>
    <definedName name="_141__123Graph_D_CURRENT_7" localSheetId="13" hidden="1">[5]A11!#REF!</definedName>
    <definedName name="_141__123Graph_D_CURRENT_7" localSheetId="14" hidden="1">[5]A11!#REF!</definedName>
    <definedName name="_141__123Graph_D_CURRENT_7" localSheetId="15" hidden="1">[5]A11!#REF!</definedName>
    <definedName name="_141__123Graph_D_CURRENT_7" localSheetId="18" hidden="1">[5]A11!#REF!</definedName>
    <definedName name="_141__123Graph_D_CURRENT_7" localSheetId="19" hidden="1">[5]A11!#REF!</definedName>
    <definedName name="_141__123Graph_D_CURRENT_7" localSheetId="20" hidden="1">[5]A11!#REF!</definedName>
    <definedName name="_141__123Graph_D_CURRENT_7" localSheetId="21" hidden="1">[5]A11!#REF!</definedName>
    <definedName name="_141__123Graph_D_CURRENT_7" localSheetId="22" hidden="1">[5]A11!#REF!</definedName>
    <definedName name="_141__123Graph_D_CURRENT_7" localSheetId="30" hidden="1">[5]A11!#REF!</definedName>
    <definedName name="_141__123Graph_D_CURRENT_7" localSheetId="31" hidden="1">[5]A11!#REF!</definedName>
    <definedName name="_141__123Graph_D_CURRENT_7" localSheetId="32" hidden="1">[6]A11!#REF!</definedName>
    <definedName name="_141__123Graph_D_CURRENT_7" localSheetId="37" hidden="1">[4]A11!#REF!</definedName>
    <definedName name="_141__123Graph_D_CURRENT_7" localSheetId="41" hidden="1">[4]A11!#REF!</definedName>
    <definedName name="_141__123Graph_D_CURRENT_7" localSheetId="65" hidden="1">[6]A11!#REF!</definedName>
    <definedName name="_141__123Graph_D_CURRENT_7" localSheetId="57" hidden="1">[6]A11!#REF!</definedName>
    <definedName name="_141__123Graph_D_CURRENT_7" localSheetId="16" hidden="1">[5]A11!#REF!</definedName>
    <definedName name="_141__123Graph_D_CURRENT_7" hidden="1">[4]A11!#REF!</definedName>
    <definedName name="_144__123Graph_D_CURRENT_8" localSheetId="2" hidden="1">[4]A11!#REF!</definedName>
    <definedName name="_144__123Graph_D_CURRENT_8" localSheetId="12" hidden="1">[5]A11!#REF!</definedName>
    <definedName name="_144__123Graph_D_CURRENT_8" localSheetId="23" hidden="1">[5]A11!#REF!</definedName>
    <definedName name="_144__123Graph_D_CURRENT_8" localSheetId="24" hidden="1">[5]A11!#REF!</definedName>
    <definedName name="_144__123Graph_D_CURRENT_8" localSheetId="25" hidden="1">[5]A11!#REF!</definedName>
    <definedName name="_144__123Graph_D_CURRENT_8" localSheetId="26" hidden="1">[5]A11!#REF!</definedName>
    <definedName name="_144__123Graph_D_CURRENT_8" localSheetId="27" hidden="1">[5]A11!#REF!</definedName>
    <definedName name="_144__123Graph_D_CURRENT_8" localSheetId="29" hidden="1">[5]A11!#REF!</definedName>
    <definedName name="_144__123Graph_D_CURRENT_8" localSheetId="13" hidden="1">[5]A11!#REF!</definedName>
    <definedName name="_144__123Graph_D_CURRENT_8" localSheetId="14" hidden="1">[5]A11!#REF!</definedName>
    <definedName name="_144__123Graph_D_CURRENT_8" localSheetId="15" hidden="1">[5]A11!#REF!</definedName>
    <definedName name="_144__123Graph_D_CURRENT_8" localSheetId="18" hidden="1">[5]A11!#REF!</definedName>
    <definedName name="_144__123Graph_D_CURRENT_8" localSheetId="19" hidden="1">[5]A11!#REF!</definedName>
    <definedName name="_144__123Graph_D_CURRENT_8" localSheetId="20" hidden="1">[5]A11!#REF!</definedName>
    <definedName name="_144__123Graph_D_CURRENT_8" localSheetId="21" hidden="1">[5]A11!#REF!</definedName>
    <definedName name="_144__123Graph_D_CURRENT_8" localSheetId="22" hidden="1">[5]A11!#REF!</definedName>
    <definedName name="_144__123Graph_D_CURRENT_8" localSheetId="30" hidden="1">[5]A11!#REF!</definedName>
    <definedName name="_144__123Graph_D_CURRENT_8" localSheetId="31" hidden="1">[5]A11!#REF!</definedName>
    <definedName name="_144__123Graph_D_CURRENT_8" localSheetId="32" hidden="1">[6]A11!#REF!</definedName>
    <definedName name="_144__123Graph_D_CURRENT_8" localSheetId="37" hidden="1">[4]A11!#REF!</definedName>
    <definedName name="_144__123Graph_D_CURRENT_8" localSheetId="41" hidden="1">[4]A11!#REF!</definedName>
    <definedName name="_144__123Graph_D_CURRENT_8" localSheetId="65" hidden="1">[6]A11!#REF!</definedName>
    <definedName name="_144__123Graph_D_CURRENT_8" localSheetId="57" hidden="1">[6]A11!#REF!</definedName>
    <definedName name="_144__123Graph_D_CURRENT_8" localSheetId="16" hidden="1">[5]A11!#REF!</definedName>
    <definedName name="_144__123Graph_D_CURRENT_8" hidden="1">[4]A11!#REF!</definedName>
    <definedName name="_147__123Graph_D_CURRENT_9" localSheetId="2" hidden="1">[4]A11!#REF!</definedName>
    <definedName name="_147__123Graph_D_CURRENT_9" localSheetId="12" hidden="1">[5]A11!#REF!</definedName>
    <definedName name="_147__123Graph_D_CURRENT_9" localSheetId="23" hidden="1">[5]A11!#REF!</definedName>
    <definedName name="_147__123Graph_D_CURRENT_9" localSheetId="24" hidden="1">[5]A11!#REF!</definedName>
    <definedName name="_147__123Graph_D_CURRENT_9" localSheetId="25" hidden="1">[5]A11!#REF!</definedName>
    <definedName name="_147__123Graph_D_CURRENT_9" localSheetId="26" hidden="1">[5]A11!#REF!</definedName>
    <definedName name="_147__123Graph_D_CURRENT_9" localSheetId="27" hidden="1">[5]A11!#REF!</definedName>
    <definedName name="_147__123Graph_D_CURRENT_9" localSheetId="29" hidden="1">[5]A11!#REF!</definedName>
    <definedName name="_147__123Graph_D_CURRENT_9" localSheetId="13" hidden="1">[5]A11!#REF!</definedName>
    <definedName name="_147__123Graph_D_CURRENT_9" localSheetId="14" hidden="1">[5]A11!#REF!</definedName>
    <definedName name="_147__123Graph_D_CURRENT_9" localSheetId="15" hidden="1">[5]A11!#REF!</definedName>
    <definedName name="_147__123Graph_D_CURRENT_9" localSheetId="18" hidden="1">[5]A11!#REF!</definedName>
    <definedName name="_147__123Graph_D_CURRENT_9" localSheetId="19" hidden="1">[5]A11!#REF!</definedName>
    <definedName name="_147__123Graph_D_CURRENT_9" localSheetId="20" hidden="1">[5]A11!#REF!</definedName>
    <definedName name="_147__123Graph_D_CURRENT_9" localSheetId="21" hidden="1">[5]A11!#REF!</definedName>
    <definedName name="_147__123Graph_D_CURRENT_9" localSheetId="22" hidden="1">[5]A11!#REF!</definedName>
    <definedName name="_147__123Graph_D_CURRENT_9" localSheetId="30" hidden="1">[5]A11!#REF!</definedName>
    <definedName name="_147__123Graph_D_CURRENT_9" localSheetId="31" hidden="1">[5]A11!#REF!</definedName>
    <definedName name="_147__123Graph_D_CURRENT_9" localSheetId="32" hidden="1">[6]A11!#REF!</definedName>
    <definedName name="_147__123Graph_D_CURRENT_9" localSheetId="37" hidden="1">[4]A11!#REF!</definedName>
    <definedName name="_147__123Graph_D_CURRENT_9" localSheetId="41" hidden="1">[4]A11!#REF!</definedName>
    <definedName name="_147__123Graph_D_CURRENT_9" localSheetId="65" hidden="1">[6]A11!#REF!</definedName>
    <definedName name="_147__123Graph_D_CURRENT_9" localSheetId="57" hidden="1">[6]A11!#REF!</definedName>
    <definedName name="_147__123Graph_D_CURRENT_9" localSheetId="16" hidden="1">[5]A11!#REF!</definedName>
    <definedName name="_147__123Graph_D_CURRENT_9" hidden="1">[4]A11!#REF!</definedName>
    <definedName name="_15__123Graph_A_CURRENT_3" localSheetId="2" hidden="1">[4]A11!#REF!</definedName>
    <definedName name="_15__123Graph_A_CURRENT_3" localSheetId="12" hidden="1">[5]A11!#REF!</definedName>
    <definedName name="_15__123Graph_A_CURRENT_3" localSheetId="23" hidden="1">[5]A11!#REF!</definedName>
    <definedName name="_15__123Graph_A_CURRENT_3" localSheetId="24" hidden="1">[5]A11!#REF!</definedName>
    <definedName name="_15__123Graph_A_CURRENT_3" localSheetId="25" hidden="1">[5]A11!#REF!</definedName>
    <definedName name="_15__123Graph_A_CURRENT_3" localSheetId="26" hidden="1">[5]A11!#REF!</definedName>
    <definedName name="_15__123Graph_A_CURRENT_3" localSheetId="27" hidden="1">[5]A11!#REF!</definedName>
    <definedName name="_15__123Graph_A_CURRENT_3" localSheetId="29" hidden="1">[5]A11!#REF!</definedName>
    <definedName name="_15__123Graph_A_CURRENT_3" localSheetId="13" hidden="1">[5]A11!#REF!</definedName>
    <definedName name="_15__123Graph_A_CURRENT_3" localSheetId="14" hidden="1">[5]A11!#REF!</definedName>
    <definedName name="_15__123Graph_A_CURRENT_3" localSheetId="15" hidden="1">[5]A11!#REF!</definedName>
    <definedName name="_15__123Graph_A_CURRENT_3" localSheetId="18" hidden="1">[5]A11!#REF!</definedName>
    <definedName name="_15__123Graph_A_CURRENT_3" localSheetId="19" hidden="1">[5]A11!#REF!</definedName>
    <definedName name="_15__123Graph_A_CURRENT_3" localSheetId="20" hidden="1">[5]A11!#REF!</definedName>
    <definedName name="_15__123Graph_A_CURRENT_3" localSheetId="21" hidden="1">[5]A11!#REF!</definedName>
    <definedName name="_15__123Graph_A_CURRENT_3" localSheetId="22" hidden="1">[5]A11!#REF!</definedName>
    <definedName name="_15__123Graph_A_CURRENT_3" localSheetId="30" hidden="1">[5]A11!#REF!</definedName>
    <definedName name="_15__123Graph_A_CURRENT_3" localSheetId="31" hidden="1">[5]A11!#REF!</definedName>
    <definedName name="_15__123Graph_A_CURRENT_3" localSheetId="32" hidden="1">[6]A11!#REF!</definedName>
    <definedName name="_15__123Graph_A_CURRENT_3" localSheetId="37" hidden="1">[4]A11!#REF!</definedName>
    <definedName name="_15__123Graph_A_CURRENT_3" localSheetId="41" hidden="1">[4]A11!#REF!</definedName>
    <definedName name="_15__123Graph_A_CURRENT_3" localSheetId="65" hidden="1">[6]A11!#REF!</definedName>
    <definedName name="_15__123Graph_A_CURRENT_3" localSheetId="57" hidden="1">[6]A11!#REF!</definedName>
    <definedName name="_15__123Graph_A_CURRENT_3" localSheetId="16" hidden="1">[5]A11!#REF!</definedName>
    <definedName name="_15__123Graph_A_CURRENT_3" hidden="1">[4]A11!#REF!</definedName>
    <definedName name="_150__123Graph_E_CURRENT" localSheetId="2" hidden="1">[4]A11!#REF!</definedName>
    <definedName name="_150__123Graph_E_CURRENT" localSheetId="12" hidden="1">[5]A11!#REF!</definedName>
    <definedName name="_150__123Graph_E_CURRENT" localSheetId="23" hidden="1">[5]A11!#REF!</definedName>
    <definedName name="_150__123Graph_E_CURRENT" localSheetId="24" hidden="1">[5]A11!#REF!</definedName>
    <definedName name="_150__123Graph_E_CURRENT" localSheetId="25" hidden="1">[5]A11!#REF!</definedName>
    <definedName name="_150__123Graph_E_CURRENT" localSheetId="26" hidden="1">[5]A11!#REF!</definedName>
    <definedName name="_150__123Graph_E_CURRENT" localSheetId="27" hidden="1">[5]A11!#REF!</definedName>
    <definedName name="_150__123Graph_E_CURRENT" localSheetId="29" hidden="1">[5]A11!#REF!</definedName>
    <definedName name="_150__123Graph_E_CURRENT" localSheetId="13" hidden="1">[5]A11!#REF!</definedName>
    <definedName name="_150__123Graph_E_CURRENT" localSheetId="14" hidden="1">[5]A11!#REF!</definedName>
    <definedName name="_150__123Graph_E_CURRENT" localSheetId="15" hidden="1">[5]A11!#REF!</definedName>
    <definedName name="_150__123Graph_E_CURRENT" localSheetId="18" hidden="1">[5]A11!#REF!</definedName>
    <definedName name="_150__123Graph_E_CURRENT" localSheetId="19" hidden="1">[5]A11!#REF!</definedName>
    <definedName name="_150__123Graph_E_CURRENT" localSheetId="20" hidden="1">[5]A11!#REF!</definedName>
    <definedName name="_150__123Graph_E_CURRENT" localSheetId="21" hidden="1">[5]A11!#REF!</definedName>
    <definedName name="_150__123Graph_E_CURRENT" localSheetId="22" hidden="1">[5]A11!#REF!</definedName>
    <definedName name="_150__123Graph_E_CURRENT" localSheetId="30" hidden="1">[5]A11!#REF!</definedName>
    <definedName name="_150__123Graph_E_CURRENT" localSheetId="31" hidden="1">[5]A11!#REF!</definedName>
    <definedName name="_150__123Graph_E_CURRENT" localSheetId="32" hidden="1">[6]A11!#REF!</definedName>
    <definedName name="_150__123Graph_E_CURRENT" localSheetId="37" hidden="1">[4]A11!#REF!</definedName>
    <definedName name="_150__123Graph_E_CURRENT" localSheetId="41" hidden="1">[4]A11!#REF!</definedName>
    <definedName name="_150__123Graph_E_CURRENT" localSheetId="65" hidden="1">[6]A11!#REF!</definedName>
    <definedName name="_150__123Graph_E_CURRENT" localSheetId="57" hidden="1">[6]A11!#REF!</definedName>
    <definedName name="_150__123Graph_E_CURRENT" localSheetId="16" hidden="1">[5]A11!#REF!</definedName>
    <definedName name="_150__123Graph_E_CURRENT" hidden="1">[4]A11!#REF!</definedName>
    <definedName name="_153__123Graph_E_CURRENT_1" localSheetId="2" hidden="1">[4]A11!#REF!</definedName>
    <definedName name="_153__123Graph_E_CURRENT_1" localSheetId="12" hidden="1">[5]A11!#REF!</definedName>
    <definedName name="_153__123Graph_E_CURRENT_1" localSheetId="23" hidden="1">[5]A11!#REF!</definedName>
    <definedName name="_153__123Graph_E_CURRENT_1" localSheetId="24" hidden="1">[5]A11!#REF!</definedName>
    <definedName name="_153__123Graph_E_CURRENT_1" localSheetId="25" hidden="1">[5]A11!#REF!</definedName>
    <definedName name="_153__123Graph_E_CURRENT_1" localSheetId="26" hidden="1">[5]A11!#REF!</definedName>
    <definedName name="_153__123Graph_E_CURRENT_1" localSheetId="27" hidden="1">[5]A11!#REF!</definedName>
    <definedName name="_153__123Graph_E_CURRENT_1" localSheetId="29" hidden="1">[5]A11!#REF!</definedName>
    <definedName name="_153__123Graph_E_CURRENT_1" localSheetId="13" hidden="1">[5]A11!#REF!</definedName>
    <definedName name="_153__123Graph_E_CURRENT_1" localSheetId="14" hidden="1">[5]A11!#REF!</definedName>
    <definedName name="_153__123Graph_E_CURRENT_1" localSheetId="15" hidden="1">[5]A11!#REF!</definedName>
    <definedName name="_153__123Graph_E_CURRENT_1" localSheetId="18" hidden="1">[5]A11!#REF!</definedName>
    <definedName name="_153__123Graph_E_CURRENT_1" localSheetId="19" hidden="1">[5]A11!#REF!</definedName>
    <definedName name="_153__123Graph_E_CURRENT_1" localSheetId="20" hidden="1">[5]A11!#REF!</definedName>
    <definedName name="_153__123Graph_E_CURRENT_1" localSheetId="21" hidden="1">[5]A11!#REF!</definedName>
    <definedName name="_153__123Graph_E_CURRENT_1" localSheetId="22" hidden="1">[5]A11!#REF!</definedName>
    <definedName name="_153__123Graph_E_CURRENT_1" localSheetId="30" hidden="1">[5]A11!#REF!</definedName>
    <definedName name="_153__123Graph_E_CURRENT_1" localSheetId="31" hidden="1">[5]A11!#REF!</definedName>
    <definedName name="_153__123Graph_E_CURRENT_1" localSheetId="32" hidden="1">[6]A11!#REF!</definedName>
    <definedName name="_153__123Graph_E_CURRENT_1" localSheetId="37" hidden="1">[4]A11!#REF!</definedName>
    <definedName name="_153__123Graph_E_CURRENT_1" localSheetId="41" hidden="1">[4]A11!#REF!</definedName>
    <definedName name="_153__123Graph_E_CURRENT_1" localSheetId="65" hidden="1">[6]A11!#REF!</definedName>
    <definedName name="_153__123Graph_E_CURRENT_1" localSheetId="57" hidden="1">[6]A11!#REF!</definedName>
    <definedName name="_153__123Graph_E_CURRENT_1" localSheetId="16" hidden="1">[5]A11!#REF!</definedName>
    <definedName name="_153__123Graph_E_CURRENT_1" hidden="1">[4]A11!#REF!</definedName>
    <definedName name="_156__123Graph_E_CURRENT_10" localSheetId="2" hidden="1">[4]A11!#REF!</definedName>
    <definedName name="_156__123Graph_E_CURRENT_10" localSheetId="12" hidden="1">[5]A11!#REF!</definedName>
    <definedName name="_156__123Graph_E_CURRENT_10" localSheetId="23" hidden="1">[5]A11!#REF!</definedName>
    <definedName name="_156__123Graph_E_CURRENT_10" localSheetId="24" hidden="1">[5]A11!#REF!</definedName>
    <definedName name="_156__123Graph_E_CURRENT_10" localSheetId="25" hidden="1">[5]A11!#REF!</definedName>
    <definedName name="_156__123Graph_E_CURRENT_10" localSheetId="26" hidden="1">[5]A11!#REF!</definedName>
    <definedName name="_156__123Graph_E_CURRENT_10" localSheetId="27" hidden="1">[5]A11!#REF!</definedName>
    <definedName name="_156__123Graph_E_CURRENT_10" localSheetId="29" hidden="1">[5]A11!#REF!</definedName>
    <definedName name="_156__123Graph_E_CURRENT_10" localSheetId="13" hidden="1">[5]A11!#REF!</definedName>
    <definedName name="_156__123Graph_E_CURRENT_10" localSheetId="14" hidden="1">[5]A11!#REF!</definedName>
    <definedName name="_156__123Graph_E_CURRENT_10" localSheetId="15" hidden="1">[5]A11!#REF!</definedName>
    <definedName name="_156__123Graph_E_CURRENT_10" localSheetId="18" hidden="1">[5]A11!#REF!</definedName>
    <definedName name="_156__123Graph_E_CURRENT_10" localSheetId="19" hidden="1">[5]A11!#REF!</definedName>
    <definedName name="_156__123Graph_E_CURRENT_10" localSheetId="20" hidden="1">[5]A11!#REF!</definedName>
    <definedName name="_156__123Graph_E_CURRENT_10" localSheetId="21" hidden="1">[5]A11!#REF!</definedName>
    <definedName name="_156__123Graph_E_CURRENT_10" localSheetId="22" hidden="1">[5]A11!#REF!</definedName>
    <definedName name="_156__123Graph_E_CURRENT_10" localSheetId="30" hidden="1">[5]A11!#REF!</definedName>
    <definedName name="_156__123Graph_E_CURRENT_10" localSheetId="31" hidden="1">[5]A11!#REF!</definedName>
    <definedName name="_156__123Graph_E_CURRENT_10" localSheetId="32" hidden="1">[6]A11!#REF!</definedName>
    <definedName name="_156__123Graph_E_CURRENT_10" localSheetId="37" hidden="1">[4]A11!#REF!</definedName>
    <definedName name="_156__123Graph_E_CURRENT_10" localSheetId="41" hidden="1">[4]A11!#REF!</definedName>
    <definedName name="_156__123Graph_E_CURRENT_10" localSheetId="65" hidden="1">[6]A11!#REF!</definedName>
    <definedName name="_156__123Graph_E_CURRENT_10" localSheetId="57" hidden="1">[6]A11!#REF!</definedName>
    <definedName name="_156__123Graph_E_CURRENT_10" localSheetId="16" hidden="1">[5]A11!#REF!</definedName>
    <definedName name="_156__123Graph_E_CURRENT_10" hidden="1">[4]A11!#REF!</definedName>
    <definedName name="_159__123Graph_E_CURRENT_2" localSheetId="2" hidden="1">[4]A11!#REF!</definedName>
    <definedName name="_159__123Graph_E_CURRENT_2" localSheetId="12" hidden="1">[5]A11!#REF!</definedName>
    <definedName name="_159__123Graph_E_CURRENT_2" localSheetId="23" hidden="1">[5]A11!#REF!</definedName>
    <definedName name="_159__123Graph_E_CURRENT_2" localSheetId="24" hidden="1">[5]A11!#REF!</definedName>
    <definedName name="_159__123Graph_E_CURRENT_2" localSheetId="25" hidden="1">[5]A11!#REF!</definedName>
    <definedName name="_159__123Graph_E_CURRENT_2" localSheetId="26" hidden="1">[5]A11!#REF!</definedName>
    <definedName name="_159__123Graph_E_CURRENT_2" localSheetId="27" hidden="1">[5]A11!#REF!</definedName>
    <definedName name="_159__123Graph_E_CURRENT_2" localSheetId="29" hidden="1">[5]A11!#REF!</definedName>
    <definedName name="_159__123Graph_E_CURRENT_2" localSheetId="13" hidden="1">[5]A11!#REF!</definedName>
    <definedName name="_159__123Graph_E_CURRENT_2" localSheetId="14" hidden="1">[5]A11!#REF!</definedName>
    <definedName name="_159__123Graph_E_CURRENT_2" localSheetId="15" hidden="1">[5]A11!#REF!</definedName>
    <definedName name="_159__123Graph_E_CURRENT_2" localSheetId="18" hidden="1">[5]A11!#REF!</definedName>
    <definedName name="_159__123Graph_E_CURRENT_2" localSheetId="19" hidden="1">[5]A11!#REF!</definedName>
    <definedName name="_159__123Graph_E_CURRENT_2" localSheetId="20" hidden="1">[5]A11!#REF!</definedName>
    <definedName name="_159__123Graph_E_CURRENT_2" localSheetId="21" hidden="1">[5]A11!#REF!</definedName>
    <definedName name="_159__123Graph_E_CURRENT_2" localSheetId="22" hidden="1">[5]A11!#REF!</definedName>
    <definedName name="_159__123Graph_E_CURRENT_2" localSheetId="30" hidden="1">[5]A11!#REF!</definedName>
    <definedName name="_159__123Graph_E_CURRENT_2" localSheetId="31" hidden="1">[5]A11!#REF!</definedName>
    <definedName name="_159__123Graph_E_CURRENT_2" localSheetId="32" hidden="1">[6]A11!#REF!</definedName>
    <definedName name="_159__123Graph_E_CURRENT_2" localSheetId="37" hidden="1">[4]A11!#REF!</definedName>
    <definedName name="_159__123Graph_E_CURRENT_2" localSheetId="41" hidden="1">[4]A11!#REF!</definedName>
    <definedName name="_159__123Graph_E_CURRENT_2" localSheetId="65" hidden="1">[6]A11!#REF!</definedName>
    <definedName name="_159__123Graph_E_CURRENT_2" localSheetId="57" hidden="1">[6]A11!#REF!</definedName>
    <definedName name="_159__123Graph_E_CURRENT_2" localSheetId="16" hidden="1">[5]A11!#REF!</definedName>
    <definedName name="_159__123Graph_E_CURRENT_2" hidden="1">[4]A11!#REF!</definedName>
    <definedName name="_162__123Graph_E_CURRENT_3" localSheetId="2" hidden="1">[4]A11!#REF!</definedName>
    <definedName name="_162__123Graph_E_CURRENT_3" localSheetId="12" hidden="1">[5]A11!#REF!</definedName>
    <definedName name="_162__123Graph_E_CURRENT_3" localSheetId="23" hidden="1">[5]A11!#REF!</definedName>
    <definedName name="_162__123Graph_E_CURRENT_3" localSheetId="24" hidden="1">[5]A11!#REF!</definedName>
    <definedName name="_162__123Graph_E_CURRENT_3" localSheetId="25" hidden="1">[5]A11!#REF!</definedName>
    <definedName name="_162__123Graph_E_CURRENT_3" localSheetId="26" hidden="1">[5]A11!#REF!</definedName>
    <definedName name="_162__123Graph_E_CURRENT_3" localSheetId="27" hidden="1">[5]A11!#REF!</definedName>
    <definedName name="_162__123Graph_E_CURRENT_3" localSheetId="29" hidden="1">[5]A11!#REF!</definedName>
    <definedName name="_162__123Graph_E_CURRENT_3" localSheetId="13" hidden="1">[5]A11!#REF!</definedName>
    <definedName name="_162__123Graph_E_CURRENT_3" localSheetId="14" hidden="1">[5]A11!#REF!</definedName>
    <definedName name="_162__123Graph_E_CURRENT_3" localSheetId="15" hidden="1">[5]A11!#REF!</definedName>
    <definedName name="_162__123Graph_E_CURRENT_3" localSheetId="18" hidden="1">[5]A11!#REF!</definedName>
    <definedName name="_162__123Graph_E_CURRENT_3" localSheetId="19" hidden="1">[5]A11!#REF!</definedName>
    <definedName name="_162__123Graph_E_CURRENT_3" localSheetId="20" hidden="1">[5]A11!#REF!</definedName>
    <definedName name="_162__123Graph_E_CURRENT_3" localSheetId="21" hidden="1">[5]A11!#REF!</definedName>
    <definedName name="_162__123Graph_E_CURRENT_3" localSheetId="22" hidden="1">[5]A11!#REF!</definedName>
    <definedName name="_162__123Graph_E_CURRENT_3" localSheetId="30" hidden="1">[5]A11!#REF!</definedName>
    <definedName name="_162__123Graph_E_CURRENT_3" localSheetId="31" hidden="1">[5]A11!#REF!</definedName>
    <definedName name="_162__123Graph_E_CURRENT_3" localSheetId="32" hidden="1">[6]A11!#REF!</definedName>
    <definedName name="_162__123Graph_E_CURRENT_3" localSheetId="37" hidden="1">[4]A11!#REF!</definedName>
    <definedName name="_162__123Graph_E_CURRENT_3" localSheetId="41" hidden="1">[4]A11!#REF!</definedName>
    <definedName name="_162__123Graph_E_CURRENT_3" localSheetId="65" hidden="1">[6]A11!#REF!</definedName>
    <definedName name="_162__123Graph_E_CURRENT_3" localSheetId="57" hidden="1">[6]A11!#REF!</definedName>
    <definedName name="_162__123Graph_E_CURRENT_3" localSheetId="16" hidden="1">[5]A11!#REF!</definedName>
    <definedName name="_162__123Graph_E_CURRENT_3" hidden="1">[4]A11!#REF!</definedName>
    <definedName name="_165__123Graph_E_CURRENT_4" localSheetId="2" hidden="1">[4]A11!#REF!</definedName>
    <definedName name="_165__123Graph_E_CURRENT_4" localSheetId="12" hidden="1">[5]A11!#REF!</definedName>
    <definedName name="_165__123Graph_E_CURRENT_4" localSheetId="23" hidden="1">[5]A11!#REF!</definedName>
    <definedName name="_165__123Graph_E_CURRENT_4" localSheetId="24" hidden="1">[5]A11!#REF!</definedName>
    <definedName name="_165__123Graph_E_CURRENT_4" localSheetId="25" hidden="1">[5]A11!#REF!</definedName>
    <definedName name="_165__123Graph_E_CURRENT_4" localSheetId="26" hidden="1">[5]A11!#REF!</definedName>
    <definedName name="_165__123Graph_E_CURRENT_4" localSheetId="27" hidden="1">[5]A11!#REF!</definedName>
    <definedName name="_165__123Graph_E_CURRENT_4" localSheetId="29" hidden="1">[5]A11!#REF!</definedName>
    <definedName name="_165__123Graph_E_CURRENT_4" localSheetId="13" hidden="1">[5]A11!#REF!</definedName>
    <definedName name="_165__123Graph_E_CURRENT_4" localSheetId="14" hidden="1">[5]A11!#REF!</definedName>
    <definedName name="_165__123Graph_E_CURRENT_4" localSheetId="15" hidden="1">[5]A11!#REF!</definedName>
    <definedName name="_165__123Graph_E_CURRENT_4" localSheetId="18" hidden="1">[5]A11!#REF!</definedName>
    <definedName name="_165__123Graph_E_CURRENT_4" localSheetId="19" hidden="1">[5]A11!#REF!</definedName>
    <definedName name="_165__123Graph_E_CURRENT_4" localSheetId="20" hidden="1">[5]A11!#REF!</definedName>
    <definedName name="_165__123Graph_E_CURRENT_4" localSheetId="21" hidden="1">[5]A11!#REF!</definedName>
    <definedName name="_165__123Graph_E_CURRENT_4" localSheetId="22" hidden="1">[5]A11!#REF!</definedName>
    <definedName name="_165__123Graph_E_CURRENT_4" localSheetId="30" hidden="1">[5]A11!#REF!</definedName>
    <definedName name="_165__123Graph_E_CURRENT_4" localSheetId="31" hidden="1">[5]A11!#REF!</definedName>
    <definedName name="_165__123Graph_E_CURRENT_4" localSheetId="32" hidden="1">[6]A11!#REF!</definedName>
    <definedName name="_165__123Graph_E_CURRENT_4" localSheetId="37" hidden="1">[4]A11!#REF!</definedName>
    <definedName name="_165__123Graph_E_CURRENT_4" localSheetId="41" hidden="1">[4]A11!#REF!</definedName>
    <definedName name="_165__123Graph_E_CURRENT_4" localSheetId="65" hidden="1">[6]A11!#REF!</definedName>
    <definedName name="_165__123Graph_E_CURRENT_4" localSheetId="57" hidden="1">[6]A11!#REF!</definedName>
    <definedName name="_165__123Graph_E_CURRENT_4" localSheetId="16" hidden="1">[5]A11!#REF!</definedName>
    <definedName name="_165__123Graph_E_CURRENT_4" hidden="1">[4]A11!#REF!</definedName>
    <definedName name="_168__123Graph_E_CURRENT_5" localSheetId="2" hidden="1">[4]A11!#REF!</definedName>
    <definedName name="_168__123Graph_E_CURRENT_5" localSheetId="12" hidden="1">[5]A11!#REF!</definedName>
    <definedName name="_168__123Graph_E_CURRENT_5" localSheetId="23" hidden="1">[5]A11!#REF!</definedName>
    <definedName name="_168__123Graph_E_CURRENT_5" localSheetId="24" hidden="1">[5]A11!#REF!</definedName>
    <definedName name="_168__123Graph_E_CURRENT_5" localSheetId="25" hidden="1">[5]A11!#REF!</definedName>
    <definedName name="_168__123Graph_E_CURRENT_5" localSheetId="26" hidden="1">[5]A11!#REF!</definedName>
    <definedName name="_168__123Graph_E_CURRENT_5" localSheetId="27" hidden="1">[5]A11!#REF!</definedName>
    <definedName name="_168__123Graph_E_CURRENT_5" localSheetId="29" hidden="1">[5]A11!#REF!</definedName>
    <definedName name="_168__123Graph_E_CURRENT_5" localSheetId="13" hidden="1">[5]A11!#REF!</definedName>
    <definedName name="_168__123Graph_E_CURRENT_5" localSheetId="14" hidden="1">[5]A11!#REF!</definedName>
    <definedName name="_168__123Graph_E_CURRENT_5" localSheetId="15" hidden="1">[5]A11!#REF!</definedName>
    <definedName name="_168__123Graph_E_CURRENT_5" localSheetId="18" hidden="1">[5]A11!#REF!</definedName>
    <definedName name="_168__123Graph_E_CURRENT_5" localSheetId="19" hidden="1">[5]A11!#REF!</definedName>
    <definedName name="_168__123Graph_E_CURRENT_5" localSheetId="20" hidden="1">[5]A11!#REF!</definedName>
    <definedName name="_168__123Graph_E_CURRENT_5" localSheetId="21" hidden="1">[5]A11!#REF!</definedName>
    <definedName name="_168__123Graph_E_CURRENT_5" localSheetId="22" hidden="1">[5]A11!#REF!</definedName>
    <definedName name="_168__123Graph_E_CURRENT_5" localSheetId="30" hidden="1">[5]A11!#REF!</definedName>
    <definedName name="_168__123Graph_E_CURRENT_5" localSheetId="31" hidden="1">[5]A11!#REF!</definedName>
    <definedName name="_168__123Graph_E_CURRENT_5" localSheetId="32" hidden="1">[6]A11!#REF!</definedName>
    <definedName name="_168__123Graph_E_CURRENT_5" localSheetId="37" hidden="1">[4]A11!#REF!</definedName>
    <definedName name="_168__123Graph_E_CURRENT_5" localSheetId="41" hidden="1">[4]A11!#REF!</definedName>
    <definedName name="_168__123Graph_E_CURRENT_5" localSheetId="65" hidden="1">[6]A11!#REF!</definedName>
    <definedName name="_168__123Graph_E_CURRENT_5" localSheetId="57" hidden="1">[6]A11!#REF!</definedName>
    <definedName name="_168__123Graph_E_CURRENT_5" localSheetId="16" hidden="1">[5]A11!#REF!</definedName>
    <definedName name="_168__123Graph_E_CURRENT_5" hidden="1">[4]A11!#REF!</definedName>
    <definedName name="_171__123Graph_E_CURRENT_6" localSheetId="2" hidden="1">[4]A11!#REF!</definedName>
    <definedName name="_171__123Graph_E_CURRENT_6" localSheetId="12" hidden="1">[5]A11!#REF!</definedName>
    <definedName name="_171__123Graph_E_CURRENT_6" localSheetId="23" hidden="1">[5]A11!#REF!</definedName>
    <definedName name="_171__123Graph_E_CURRENT_6" localSheetId="24" hidden="1">[5]A11!#REF!</definedName>
    <definedName name="_171__123Graph_E_CURRENT_6" localSheetId="25" hidden="1">[5]A11!#REF!</definedName>
    <definedName name="_171__123Graph_E_CURRENT_6" localSheetId="26" hidden="1">[5]A11!#REF!</definedName>
    <definedName name="_171__123Graph_E_CURRENT_6" localSheetId="27" hidden="1">[5]A11!#REF!</definedName>
    <definedName name="_171__123Graph_E_CURRENT_6" localSheetId="29" hidden="1">[5]A11!#REF!</definedName>
    <definedName name="_171__123Graph_E_CURRENT_6" localSheetId="13" hidden="1">[5]A11!#REF!</definedName>
    <definedName name="_171__123Graph_E_CURRENT_6" localSheetId="14" hidden="1">[5]A11!#REF!</definedName>
    <definedName name="_171__123Graph_E_CURRENT_6" localSheetId="15" hidden="1">[5]A11!#REF!</definedName>
    <definedName name="_171__123Graph_E_CURRENT_6" localSheetId="18" hidden="1">[5]A11!#REF!</definedName>
    <definedName name="_171__123Graph_E_CURRENT_6" localSheetId="19" hidden="1">[5]A11!#REF!</definedName>
    <definedName name="_171__123Graph_E_CURRENT_6" localSheetId="20" hidden="1">[5]A11!#REF!</definedName>
    <definedName name="_171__123Graph_E_CURRENT_6" localSheetId="21" hidden="1">[5]A11!#REF!</definedName>
    <definedName name="_171__123Graph_E_CURRENT_6" localSheetId="22" hidden="1">[5]A11!#REF!</definedName>
    <definedName name="_171__123Graph_E_CURRENT_6" localSheetId="30" hidden="1">[5]A11!#REF!</definedName>
    <definedName name="_171__123Graph_E_CURRENT_6" localSheetId="31" hidden="1">[5]A11!#REF!</definedName>
    <definedName name="_171__123Graph_E_CURRENT_6" localSheetId="32" hidden="1">[6]A11!#REF!</definedName>
    <definedName name="_171__123Graph_E_CURRENT_6" localSheetId="37" hidden="1">[4]A11!#REF!</definedName>
    <definedName name="_171__123Graph_E_CURRENT_6" localSheetId="41" hidden="1">[4]A11!#REF!</definedName>
    <definedName name="_171__123Graph_E_CURRENT_6" localSheetId="65" hidden="1">[6]A11!#REF!</definedName>
    <definedName name="_171__123Graph_E_CURRENT_6" localSheetId="57" hidden="1">[6]A11!#REF!</definedName>
    <definedName name="_171__123Graph_E_CURRENT_6" localSheetId="16" hidden="1">[5]A11!#REF!</definedName>
    <definedName name="_171__123Graph_E_CURRENT_6" hidden="1">[4]A11!#REF!</definedName>
    <definedName name="_174__123Graph_E_CURRENT_7" localSheetId="2" hidden="1">[4]A11!#REF!</definedName>
    <definedName name="_174__123Graph_E_CURRENT_7" localSheetId="12" hidden="1">[5]A11!#REF!</definedName>
    <definedName name="_174__123Graph_E_CURRENT_7" localSheetId="23" hidden="1">[5]A11!#REF!</definedName>
    <definedName name="_174__123Graph_E_CURRENT_7" localSheetId="24" hidden="1">[5]A11!#REF!</definedName>
    <definedName name="_174__123Graph_E_CURRENT_7" localSheetId="25" hidden="1">[5]A11!#REF!</definedName>
    <definedName name="_174__123Graph_E_CURRENT_7" localSheetId="26" hidden="1">[5]A11!#REF!</definedName>
    <definedName name="_174__123Graph_E_CURRENT_7" localSheetId="27" hidden="1">[5]A11!#REF!</definedName>
    <definedName name="_174__123Graph_E_CURRENT_7" localSheetId="29" hidden="1">[5]A11!#REF!</definedName>
    <definedName name="_174__123Graph_E_CURRENT_7" localSheetId="13" hidden="1">[5]A11!#REF!</definedName>
    <definedName name="_174__123Graph_E_CURRENT_7" localSheetId="14" hidden="1">[5]A11!#REF!</definedName>
    <definedName name="_174__123Graph_E_CURRENT_7" localSheetId="15" hidden="1">[5]A11!#REF!</definedName>
    <definedName name="_174__123Graph_E_CURRENT_7" localSheetId="18" hidden="1">[5]A11!#REF!</definedName>
    <definedName name="_174__123Graph_E_CURRENT_7" localSheetId="19" hidden="1">[5]A11!#REF!</definedName>
    <definedName name="_174__123Graph_E_CURRENT_7" localSheetId="20" hidden="1">[5]A11!#REF!</definedName>
    <definedName name="_174__123Graph_E_CURRENT_7" localSheetId="21" hidden="1">[5]A11!#REF!</definedName>
    <definedName name="_174__123Graph_E_CURRENT_7" localSheetId="22" hidden="1">[5]A11!#REF!</definedName>
    <definedName name="_174__123Graph_E_CURRENT_7" localSheetId="30" hidden="1">[5]A11!#REF!</definedName>
    <definedName name="_174__123Graph_E_CURRENT_7" localSheetId="31" hidden="1">[5]A11!#REF!</definedName>
    <definedName name="_174__123Graph_E_CURRENT_7" localSheetId="32" hidden="1">[6]A11!#REF!</definedName>
    <definedName name="_174__123Graph_E_CURRENT_7" localSheetId="37" hidden="1">[4]A11!#REF!</definedName>
    <definedName name="_174__123Graph_E_CURRENT_7" localSheetId="41" hidden="1">[4]A11!#REF!</definedName>
    <definedName name="_174__123Graph_E_CURRENT_7" localSheetId="65" hidden="1">[6]A11!#REF!</definedName>
    <definedName name="_174__123Graph_E_CURRENT_7" localSheetId="57" hidden="1">[6]A11!#REF!</definedName>
    <definedName name="_174__123Graph_E_CURRENT_7" localSheetId="16" hidden="1">[5]A11!#REF!</definedName>
    <definedName name="_174__123Graph_E_CURRENT_7" hidden="1">[4]A11!#REF!</definedName>
    <definedName name="_177__123Graph_E_CURRENT_8" localSheetId="2" hidden="1">[4]A11!#REF!</definedName>
    <definedName name="_177__123Graph_E_CURRENT_8" localSheetId="12" hidden="1">[5]A11!#REF!</definedName>
    <definedName name="_177__123Graph_E_CURRENT_8" localSheetId="23" hidden="1">[5]A11!#REF!</definedName>
    <definedName name="_177__123Graph_E_CURRENT_8" localSheetId="24" hidden="1">[5]A11!#REF!</definedName>
    <definedName name="_177__123Graph_E_CURRENT_8" localSheetId="25" hidden="1">[5]A11!#REF!</definedName>
    <definedName name="_177__123Graph_E_CURRENT_8" localSheetId="26" hidden="1">[5]A11!#REF!</definedName>
    <definedName name="_177__123Graph_E_CURRENT_8" localSheetId="27" hidden="1">[5]A11!#REF!</definedName>
    <definedName name="_177__123Graph_E_CURRENT_8" localSheetId="29" hidden="1">[5]A11!#REF!</definedName>
    <definedName name="_177__123Graph_E_CURRENT_8" localSheetId="13" hidden="1">[5]A11!#REF!</definedName>
    <definedName name="_177__123Graph_E_CURRENT_8" localSheetId="14" hidden="1">[5]A11!#REF!</definedName>
    <definedName name="_177__123Graph_E_CURRENT_8" localSheetId="15" hidden="1">[5]A11!#REF!</definedName>
    <definedName name="_177__123Graph_E_CURRENT_8" localSheetId="18" hidden="1">[5]A11!#REF!</definedName>
    <definedName name="_177__123Graph_E_CURRENT_8" localSheetId="19" hidden="1">[5]A11!#REF!</definedName>
    <definedName name="_177__123Graph_E_CURRENT_8" localSheetId="20" hidden="1">[5]A11!#REF!</definedName>
    <definedName name="_177__123Graph_E_CURRENT_8" localSheetId="21" hidden="1">[5]A11!#REF!</definedName>
    <definedName name="_177__123Graph_E_CURRENT_8" localSheetId="22" hidden="1">[5]A11!#REF!</definedName>
    <definedName name="_177__123Graph_E_CURRENT_8" localSheetId="30" hidden="1">[5]A11!#REF!</definedName>
    <definedName name="_177__123Graph_E_CURRENT_8" localSheetId="31" hidden="1">[5]A11!#REF!</definedName>
    <definedName name="_177__123Graph_E_CURRENT_8" localSheetId="32" hidden="1">[6]A11!#REF!</definedName>
    <definedName name="_177__123Graph_E_CURRENT_8" localSheetId="37" hidden="1">[4]A11!#REF!</definedName>
    <definedName name="_177__123Graph_E_CURRENT_8" localSheetId="41" hidden="1">[4]A11!#REF!</definedName>
    <definedName name="_177__123Graph_E_CURRENT_8" localSheetId="65" hidden="1">[6]A11!#REF!</definedName>
    <definedName name="_177__123Graph_E_CURRENT_8" localSheetId="57" hidden="1">[6]A11!#REF!</definedName>
    <definedName name="_177__123Graph_E_CURRENT_8" localSheetId="16" hidden="1">[5]A11!#REF!</definedName>
    <definedName name="_177__123Graph_E_CURRENT_8" hidden="1">[4]A11!#REF!</definedName>
    <definedName name="_18__123Graph_A_CURRENT_4" localSheetId="2" hidden="1">[4]A11!#REF!</definedName>
    <definedName name="_18__123Graph_A_CURRENT_4" localSheetId="12" hidden="1">[5]A11!#REF!</definedName>
    <definedName name="_18__123Graph_A_CURRENT_4" localSheetId="23" hidden="1">[5]A11!#REF!</definedName>
    <definedName name="_18__123Graph_A_CURRENT_4" localSheetId="24" hidden="1">[5]A11!#REF!</definedName>
    <definedName name="_18__123Graph_A_CURRENT_4" localSheetId="25" hidden="1">[5]A11!#REF!</definedName>
    <definedName name="_18__123Graph_A_CURRENT_4" localSheetId="26" hidden="1">[5]A11!#REF!</definedName>
    <definedName name="_18__123Graph_A_CURRENT_4" localSheetId="27" hidden="1">[5]A11!#REF!</definedName>
    <definedName name="_18__123Graph_A_CURRENT_4" localSheetId="29" hidden="1">[5]A11!#REF!</definedName>
    <definedName name="_18__123Graph_A_CURRENT_4" localSheetId="13" hidden="1">[5]A11!#REF!</definedName>
    <definedName name="_18__123Graph_A_CURRENT_4" localSheetId="14" hidden="1">[5]A11!#REF!</definedName>
    <definedName name="_18__123Graph_A_CURRENT_4" localSheetId="15" hidden="1">[5]A11!#REF!</definedName>
    <definedName name="_18__123Graph_A_CURRENT_4" localSheetId="18" hidden="1">[5]A11!#REF!</definedName>
    <definedName name="_18__123Graph_A_CURRENT_4" localSheetId="19" hidden="1">[5]A11!#REF!</definedName>
    <definedName name="_18__123Graph_A_CURRENT_4" localSheetId="20" hidden="1">[5]A11!#REF!</definedName>
    <definedName name="_18__123Graph_A_CURRENT_4" localSheetId="21" hidden="1">[5]A11!#REF!</definedName>
    <definedName name="_18__123Graph_A_CURRENT_4" localSheetId="22" hidden="1">[5]A11!#REF!</definedName>
    <definedName name="_18__123Graph_A_CURRENT_4" localSheetId="30" hidden="1">[5]A11!#REF!</definedName>
    <definedName name="_18__123Graph_A_CURRENT_4" localSheetId="31" hidden="1">[5]A11!#REF!</definedName>
    <definedName name="_18__123Graph_A_CURRENT_4" localSheetId="32" hidden="1">[6]A11!#REF!</definedName>
    <definedName name="_18__123Graph_A_CURRENT_4" localSheetId="37" hidden="1">[4]A11!#REF!</definedName>
    <definedName name="_18__123Graph_A_CURRENT_4" localSheetId="41" hidden="1">[4]A11!#REF!</definedName>
    <definedName name="_18__123Graph_A_CURRENT_4" localSheetId="65" hidden="1">[6]A11!#REF!</definedName>
    <definedName name="_18__123Graph_A_CURRENT_4" localSheetId="57" hidden="1">[6]A11!#REF!</definedName>
    <definedName name="_18__123Graph_A_CURRENT_4" localSheetId="16" hidden="1">[5]A11!#REF!</definedName>
    <definedName name="_18__123Graph_A_CURRENT_4" hidden="1">[4]A11!#REF!</definedName>
    <definedName name="_180__123Graph_E_CURRENT_9" localSheetId="2" hidden="1">[4]A11!#REF!</definedName>
    <definedName name="_180__123Graph_E_CURRENT_9" localSheetId="12" hidden="1">[5]A11!#REF!</definedName>
    <definedName name="_180__123Graph_E_CURRENT_9" localSheetId="23" hidden="1">[5]A11!#REF!</definedName>
    <definedName name="_180__123Graph_E_CURRENT_9" localSheetId="24" hidden="1">[5]A11!#REF!</definedName>
    <definedName name="_180__123Graph_E_CURRENT_9" localSheetId="25" hidden="1">[5]A11!#REF!</definedName>
    <definedName name="_180__123Graph_E_CURRENT_9" localSheetId="26" hidden="1">[5]A11!#REF!</definedName>
    <definedName name="_180__123Graph_E_CURRENT_9" localSheetId="27" hidden="1">[5]A11!#REF!</definedName>
    <definedName name="_180__123Graph_E_CURRENT_9" localSheetId="29" hidden="1">[5]A11!#REF!</definedName>
    <definedName name="_180__123Graph_E_CURRENT_9" localSheetId="13" hidden="1">[5]A11!#REF!</definedName>
    <definedName name="_180__123Graph_E_CURRENT_9" localSheetId="14" hidden="1">[5]A11!#REF!</definedName>
    <definedName name="_180__123Graph_E_CURRENT_9" localSheetId="15" hidden="1">[5]A11!#REF!</definedName>
    <definedName name="_180__123Graph_E_CURRENT_9" localSheetId="18" hidden="1">[5]A11!#REF!</definedName>
    <definedName name="_180__123Graph_E_CURRENT_9" localSheetId="19" hidden="1">[5]A11!#REF!</definedName>
    <definedName name="_180__123Graph_E_CURRENT_9" localSheetId="20" hidden="1">[5]A11!#REF!</definedName>
    <definedName name="_180__123Graph_E_CURRENT_9" localSheetId="21" hidden="1">[5]A11!#REF!</definedName>
    <definedName name="_180__123Graph_E_CURRENT_9" localSheetId="22" hidden="1">[5]A11!#REF!</definedName>
    <definedName name="_180__123Graph_E_CURRENT_9" localSheetId="30" hidden="1">[5]A11!#REF!</definedName>
    <definedName name="_180__123Graph_E_CURRENT_9" localSheetId="31" hidden="1">[5]A11!#REF!</definedName>
    <definedName name="_180__123Graph_E_CURRENT_9" localSheetId="32" hidden="1">[6]A11!#REF!</definedName>
    <definedName name="_180__123Graph_E_CURRENT_9" localSheetId="37" hidden="1">[4]A11!#REF!</definedName>
    <definedName name="_180__123Graph_E_CURRENT_9" localSheetId="41" hidden="1">[4]A11!#REF!</definedName>
    <definedName name="_180__123Graph_E_CURRENT_9" localSheetId="65" hidden="1">[6]A11!#REF!</definedName>
    <definedName name="_180__123Graph_E_CURRENT_9" localSheetId="57" hidden="1">[6]A11!#REF!</definedName>
    <definedName name="_180__123Graph_E_CURRENT_9" localSheetId="16" hidden="1">[5]A11!#REF!</definedName>
    <definedName name="_180__123Graph_E_CURRENT_9" hidden="1">[4]A11!#REF!</definedName>
    <definedName name="_183__123Graph_F_CURRENT" localSheetId="2" hidden="1">[4]A11!#REF!</definedName>
    <definedName name="_183__123Graph_F_CURRENT" localSheetId="12" hidden="1">[5]A11!#REF!</definedName>
    <definedName name="_183__123Graph_F_CURRENT" localSheetId="23" hidden="1">[5]A11!#REF!</definedName>
    <definedName name="_183__123Graph_F_CURRENT" localSheetId="24" hidden="1">[5]A11!#REF!</definedName>
    <definedName name="_183__123Graph_F_CURRENT" localSheetId="25" hidden="1">[5]A11!#REF!</definedName>
    <definedName name="_183__123Graph_F_CURRENT" localSheetId="26" hidden="1">[5]A11!#REF!</definedName>
    <definedName name="_183__123Graph_F_CURRENT" localSheetId="27" hidden="1">[5]A11!#REF!</definedName>
    <definedName name="_183__123Graph_F_CURRENT" localSheetId="29" hidden="1">[5]A11!#REF!</definedName>
    <definedName name="_183__123Graph_F_CURRENT" localSheetId="13" hidden="1">[5]A11!#REF!</definedName>
    <definedName name="_183__123Graph_F_CURRENT" localSheetId="14" hidden="1">[5]A11!#REF!</definedName>
    <definedName name="_183__123Graph_F_CURRENT" localSheetId="15" hidden="1">[5]A11!#REF!</definedName>
    <definedName name="_183__123Graph_F_CURRENT" localSheetId="18" hidden="1">[5]A11!#REF!</definedName>
    <definedName name="_183__123Graph_F_CURRENT" localSheetId="19" hidden="1">[5]A11!#REF!</definedName>
    <definedName name="_183__123Graph_F_CURRENT" localSheetId="20" hidden="1">[5]A11!#REF!</definedName>
    <definedName name="_183__123Graph_F_CURRENT" localSheetId="21" hidden="1">[5]A11!#REF!</definedName>
    <definedName name="_183__123Graph_F_CURRENT" localSheetId="22" hidden="1">[5]A11!#REF!</definedName>
    <definedName name="_183__123Graph_F_CURRENT" localSheetId="30" hidden="1">[5]A11!#REF!</definedName>
    <definedName name="_183__123Graph_F_CURRENT" localSheetId="31" hidden="1">[5]A11!#REF!</definedName>
    <definedName name="_183__123Graph_F_CURRENT" localSheetId="32" hidden="1">[6]A11!#REF!</definedName>
    <definedName name="_183__123Graph_F_CURRENT" localSheetId="37" hidden="1">[4]A11!#REF!</definedName>
    <definedName name="_183__123Graph_F_CURRENT" localSheetId="41" hidden="1">[4]A11!#REF!</definedName>
    <definedName name="_183__123Graph_F_CURRENT" localSheetId="65" hidden="1">[6]A11!#REF!</definedName>
    <definedName name="_183__123Graph_F_CURRENT" localSheetId="57" hidden="1">[6]A11!#REF!</definedName>
    <definedName name="_183__123Graph_F_CURRENT" localSheetId="16" hidden="1">[5]A11!#REF!</definedName>
    <definedName name="_183__123Graph_F_CURRENT" hidden="1">[4]A11!#REF!</definedName>
    <definedName name="_186__123Graph_F_CURRENT_1" localSheetId="2" hidden="1">[4]A11!#REF!</definedName>
    <definedName name="_186__123Graph_F_CURRENT_1" localSheetId="12" hidden="1">[5]A11!#REF!</definedName>
    <definedName name="_186__123Graph_F_CURRENT_1" localSheetId="23" hidden="1">[5]A11!#REF!</definedName>
    <definedName name="_186__123Graph_F_CURRENT_1" localSheetId="24" hidden="1">[5]A11!#REF!</definedName>
    <definedName name="_186__123Graph_F_CURRENT_1" localSheetId="25" hidden="1">[5]A11!#REF!</definedName>
    <definedName name="_186__123Graph_F_CURRENT_1" localSheetId="26" hidden="1">[5]A11!#REF!</definedName>
    <definedName name="_186__123Graph_F_CURRENT_1" localSheetId="27" hidden="1">[5]A11!#REF!</definedName>
    <definedName name="_186__123Graph_F_CURRENT_1" localSheetId="29" hidden="1">[5]A11!#REF!</definedName>
    <definedName name="_186__123Graph_F_CURRENT_1" localSheetId="13" hidden="1">[5]A11!#REF!</definedName>
    <definedName name="_186__123Graph_F_CURRENT_1" localSheetId="14" hidden="1">[5]A11!#REF!</definedName>
    <definedName name="_186__123Graph_F_CURRENT_1" localSheetId="15" hidden="1">[5]A11!#REF!</definedName>
    <definedName name="_186__123Graph_F_CURRENT_1" localSheetId="18" hidden="1">[5]A11!#REF!</definedName>
    <definedName name="_186__123Graph_F_CURRENT_1" localSheetId="19" hidden="1">[5]A11!#REF!</definedName>
    <definedName name="_186__123Graph_F_CURRENT_1" localSheetId="20" hidden="1">[5]A11!#REF!</definedName>
    <definedName name="_186__123Graph_F_CURRENT_1" localSheetId="21" hidden="1">[5]A11!#REF!</definedName>
    <definedName name="_186__123Graph_F_CURRENT_1" localSheetId="22" hidden="1">[5]A11!#REF!</definedName>
    <definedName name="_186__123Graph_F_CURRENT_1" localSheetId="30" hidden="1">[5]A11!#REF!</definedName>
    <definedName name="_186__123Graph_F_CURRENT_1" localSheetId="31" hidden="1">[5]A11!#REF!</definedName>
    <definedName name="_186__123Graph_F_CURRENT_1" localSheetId="32" hidden="1">[6]A11!#REF!</definedName>
    <definedName name="_186__123Graph_F_CURRENT_1" localSheetId="37" hidden="1">[4]A11!#REF!</definedName>
    <definedName name="_186__123Graph_F_CURRENT_1" localSheetId="41" hidden="1">[4]A11!#REF!</definedName>
    <definedName name="_186__123Graph_F_CURRENT_1" localSheetId="65" hidden="1">[6]A11!#REF!</definedName>
    <definedName name="_186__123Graph_F_CURRENT_1" localSheetId="57" hidden="1">[6]A11!#REF!</definedName>
    <definedName name="_186__123Graph_F_CURRENT_1" localSheetId="16" hidden="1">[5]A11!#REF!</definedName>
    <definedName name="_186__123Graph_F_CURRENT_1" hidden="1">[4]A11!#REF!</definedName>
    <definedName name="_189__123Graph_F_CURRENT_10" localSheetId="2" hidden="1">[4]A11!#REF!</definedName>
    <definedName name="_189__123Graph_F_CURRENT_10" localSheetId="12" hidden="1">[5]A11!#REF!</definedName>
    <definedName name="_189__123Graph_F_CURRENT_10" localSheetId="23" hidden="1">[5]A11!#REF!</definedName>
    <definedName name="_189__123Graph_F_CURRENT_10" localSheetId="24" hidden="1">[5]A11!#REF!</definedName>
    <definedName name="_189__123Graph_F_CURRENT_10" localSheetId="25" hidden="1">[5]A11!#REF!</definedName>
    <definedName name="_189__123Graph_F_CURRENT_10" localSheetId="26" hidden="1">[5]A11!#REF!</definedName>
    <definedName name="_189__123Graph_F_CURRENT_10" localSheetId="27" hidden="1">[5]A11!#REF!</definedName>
    <definedName name="_189__123Graph_F_CURRENT_10" localSheetId="29" hidden="1">[5]A11!#REF!</definedName>
    <definedName name="_189__123Graph_F_CURRENT_10" localSheetId="13" hidden="1">[5]A11!#REF!</definedName>
    <definedName name="_189__123Graph_F_CURRENT_10" localSheetId="14" hidden="1">[5]A11!#REF!</definedName>
    <definedName name="_189__123Graph_F_CURRENT_10" localSheetId="15" hidden="1">[5]A11!#REF!</definedName>
    <definedName name="_189__123Graph_F_CURRENT_10" localSheetId="18" hidden="1">[5]A11!#REF!</definedName>
    <definedName name="_189__123Graph_F_CURRENT_10" localSheetId="19" hidden="1">[5]A11!#REF!</definedName>
    <definedName name="_189__123Graph_F_CURRENT_10" localSheetId="20" hidden="1">[5]A11!#REF!</definedName>
    <definedName name="_189__123Graph_F_CURRENT_10" localSheetId="21" hidden="1">[5]A11!#REF!</definedName>
    <definedName name="_189__123Graph_F_CURRENT_10" localSheetId="22" hidden="1">[5]A11!#REF!</definedName>
    <definedName name="_189__123Graph_F_CURRENT_10" localSheetId="30" hidden="1">[5]A11!#REF!</definedName>
    <definedName name="_189__123Graph_F_CURRENT_10" localSheetId="31" hidden="1">[5]A11!#REF!</definedName>
    <definedName name="_189__123Graph_F_CURRENT_10" localSheetId="32" hidden="1">[6]A11!#REF!</definedName>
    <definedName name="_189__123Graph_F_CURRENT_10" localSheetId="37" hidden="1">[4]A11!#REF!</definedName>
    <definedName name="_189__123Graph_F_CURRENT_10" localSheetId="41" hidden="1">[4]A11!#REF!</definedName>
    <definedName name="_189__123Graph_F_CURRENT_10" localSheetId="65" hidden="1">[6]A11!#REF!</definedName>
    <definedName name="_189__123Graph_F_CURRENT_10" localSheetId="57" hidden="1">[6]A11!#REF!</definedName>
    <definedName name="_189__123Graph_F_CURRENT_10" localSheetId="16" hidden="1">[5]A11!#REF!</definedName>
    <definedName name="_189__123Graph_F_CURRENT_10" hidden="1">[4]A11!#REF!</definedName>
    <definedName name="_192__123Graph_F_CURRENT_2" localSheetId="2" hidden="1">[4]A11!#REF!</definedName>
    <definedName name="_192__123Graph_F_CURRENT_2" localSheetId="12" hidden="1">[5]A11!#REF!</definedName>
    <definedName name="_192__123Graph_F_CURRENT_2" localSheetId="23" hidden="1">[5]A11!#REF!</definedName>
    <definedName name="_192__123Graph_F_CURRENT_2" localSheetId="24" hidden="1">[5]A11!#REF!</definedName>
    <definedName name="_192__123Graph_F_CURRENT_2" localSheetId="25" hidden="1">[5]A11!#REF!</definedName>
    <definedName name="_192__123Graph_F_CURRENT_2" localSheetId="26" hidden="1">[5]A11!#REF!</definedName>
    <definedName name="_192__123Graph_F_CURRENT_2" localSheetId="27" hidden="1">[5]A11!#REF!</definedName>
    <definedName name="_192__123Graph_F_CURRENT_2" localSheetId="29" hidden="1">[5]A11!#REF!</definedName>
    <definedName name="_192__123Graph_F_CURRENT_2" localSheetId="13" hidden="1">[5]A11!#REF!</definedName>
    <definedName name="_192__123Graph_F_CURRENT_2" localSheetId="14" hidden="1">[5]A11!#REF!</definedName>
    <definedName name="_192__123Graph_F_CURRENT_2" localSheetId="15" hidden="1">[5]A11!#REF!</definedName>
    <definedName name="_192__123Graph_F_CURRENT_2" localSheetId="18" hidden="1">[5]A11!#REF!</definedName>
    <definedName name="_192__123Graph_F_CURRENT_2" localSheetId="19" hidden="1">[5]A11!#REF!</definedName>
    <definedName name="_192__123Graph_F_CURRENT_2" localSheetId="20" hidden="1">[5]A11!#REF!</definedName>
    <definedName name="_192__123Graph_F_CURRENT_2" localSheetId="21" hidden="1">[5]A11!#REF!</definedName>
    <definedName name="_192__123Graph_F_CURRENT_2" localSheetId="22" hidden="1">[5]A11!#REF!</definedName>
    <definedName name="_192__123Graph_F_CURRENT_2" localSheetId="30" hidden="1">[5]A11!#REF!</definedName>
    <definedName name="_192__123Graph_F_CURRENT_2" localSheetId="31" hidden="1">[5]A11!#REF!</definedName>
    <definedName name="_192__123Graph_F_CURRENT_2" localSheetId="32" hidden="1">[6]A11!#REF!</definedName>
    <definedName name="_192__123Graph_F_CURRENT_2" localSheetId="37" hidden="1">[4]A11!#REF!</definedName>
    <definedName name="_192__123Graph_F_CURRENT_2" localSheetId="41" hidden="1">[4]A11!#REF!</definedName>
    <definedName name="_192__123Graph_F_CURRENT_2" localSheetId="65" hidden="1">[6]A11!#REF!</definedName>
    <definedName name="_192__123Graph_F_CURRENT_2" localSheetId="57" hidden="1">[6]A11!#REF!</definedName>
    <definedName name="_192__123Graph_F_CURRENT_2" localSheetId="16" hidden="1">[5]A11!#REF!</definedName>
    <definedName name="_192__123Graph_F_CURRENT_2" hidden="1">[4]A11!#REF!</definedName>
    <definedName name="_195__123Graph_F_CURRENT_3" localSheetId="2" hidden="1">[4]A11!#REF!</definedName>
    <definedName name="_195__123Graph_F_CURRENT_3" localSheetId="12" hidden="1">[5]A11!#REF!</definedName>
    <definedName name="_195__123Graph_F_CURRENT_3" localSheetId="23" hidden="1">[5]A11!#REF!</definedName>
    <definedName name="_195__123Graph_F_CURRENT_3" localSheetId="24" hidden="1">[5]A11!#REF!</definedName>
    <definedName name="_195__123Graph_F_CURRENT_3" localSheetId="25" hidden="1">[5]A11!#REF!</definedName>
    <definedName name="_195__123Graph_F_CURRENT_3" localSheetId="26" hidden="1">[5]A11!#REF!</definedName>
    <definedName name="_195__123Graph_F_CURRENT_3" localSheetId="27" hidden="1">[5]A11!#REF!</definedName>
    <definedName name="_195__123Graph_F_CURRENT_3" localSheetId="29" hidden="1">[5]A11!#REF!</definedName>
    <definedName name="_195__123Graph_F_CURRENT_3" localSheetId="13" hidden="1">[5]A11!#REF!</definedName>
    <definedName name="_195__123Graph_F_CURRENT_3" localSheetId="14" hidden="1">[5]A11!#REF!</definedName>
    <definedName name="_195__123Graph_F_CURRENT_3" localSheetId="15" hidden="1">[5]A11!#REF!</definedName>
    <definedName name="_195__123Graph_F_CURRENT_3" localSheetId="18" hidden="1">[5]A11!#REF!</definedName>
    <definedName name="_195__123Graph_F_CURRENT_3" localSheetId="19" hidden="1">[5]A11!#REF!</definedName>
    <definedName name="_195__123Graph_F_CURRENT_3" localSheetId="20" hidden="1">[5]A11!#REF!</definedName>
    <definedName name="_195__123Graph_F_CURRENT_3" localSheetId="21" hidden="1">[5]A11!#REF!</definedName>
    <definedName name="_195__123Graph_F_CURRENT_3" localSheetId="22" hidden="1">[5]A11!#REF!</definedName>
    <definedName name="_195__123Graph_F_CURRENT_3" localSheetId="30" hidden="1">[5]A11!#REF!</definedName>
    <definedName name="_195__123Graph_F_CURRENT_3" localSheetId="31" hidden="1">[5]A11!#REF!</definedName>
    <definedName name="_195__123Graph_F_CURRENT_3" localSheetId="32" hidden="1">[6]A11!#REF!</definedName>
    <definedName name="_195__123Graph_F_CURRENT_3" localSheetId="37" hidden="1">[4]A11!#REF!</definedName>
    <definedName name="_195__123Graph_F_CURRENT_3" localSheetId="41" hidden="1">[4]A11!#REF!</definedName>
    <definedName name="_195__123Graph_F_CURRENT_3" localSheetId="65" hidden="1">[6]A11!#REF!</definedName>
    <definedName name="_195__123Graph_F_CURRENT_3" localSheetId="57" hidden="1">[6]A11!#REF!</definedName>
    <definedName name="_195__123Graph_F_CURRENT_3" localSheetId="16" hidden="1">[5]A11!#REF!</definedName>
    <definedName name="_195__123Graph_F_CURRENT_3" hidden="1">[4]A11!#REF!</definedName>
    <definedName name="_198__123Graph_F_CURRENT_4" localSheetId="2" hidden="1">[4]A11!#REF!</definedName>
    <definedName name="_198__123Graph_F_CURRENT_4" localSheetId="12" hidden="1">[5]A11!#REF!</definedName>
    <definedName name="_198__123Graph_F_CURRENT_4" localSheetId="23" hidden="1">[5]A11!#REF!</definedName>
    <definedName name="_198__123Graph_F_CURRENT_4" localSheetId="24" hidden="1">[5]A11!#REF!</definedName>
    <definedName name="_198__123Graph_F_CURRENT_4" localSheetId="25" hidden="1">[5]A11!#REF!</definedName>
    <definedName name="_198__123Graph_F_CURRENT_4" localSheetId="26" hidden="1">[5]A11!#REF!</definedName>
    <definedName name="_198__123Graph_F_CURRENT_4" localSheetId="27" hidden="1">[5]A11!#REF!</definedName>
    <definedName name="_198__123Graph_F_CURRENT_4" localSheetId="29" hidden="1">[5]A11!#REF!</definedName>
    <definedName name="_198__123Graph_F_CURRENT_4" localSheetId="13" hidden="1">[5]A11!#REF!</definedName>
    <definedName name="_198__123Graph_F_CURRENT_4" localSheetId="14" hidden="1">[5]A11!#REF!</definedName>
    <definedName name="_198__123Graph_F_CURRENT_4" localSheetId="15" hidden="1">[5]A11!#REF!</definedName>
    <definedName name="_198__123Graph_F_CURRENT_4" localSheetId="18" hidden="1">[5]A11!#REF!</definedName>
    <definedName name="_198__123Graph_F_CURRENT_4" localSheetId="19" hidden="1">[5]A11!#REF!</definedName>
    <definedName name="_198__123Graph_F_CURRENT_4" localSheetId="20" hidden="1">[5]A11!#REF!</definedName>
    <definedName name="_198__123Graph_F_CURRENT_4" localSheetId="21" hidden="1">[5]A11!#REF!</definedName>
    <definedName name="_198__123Graph_F_CURRENT_4" localSheetId="22" hidden="1">[5]A11!#REF!</definedName>
    <definedName name="_198__123Graph_F_CURRENT_4" localSheetId="30" hidden="1">[5]A11!#REF!</definedName>
    <definedName name="_198__123Graph_F_CURRENT_4" localSheetId="31" hidden="1">[5]A11!#REF!</definedName>
    <definedName name="_198__123Graph_F_CURRENT_4" localSheetId="32" hidden="1">[6]A11!#REF!</definedName>
    <definedName name="_198__123Graph_F_CURRENT_4" localSheetId="37" hidden="1">[4]A11!#REF!</definedName>
    <definedName name="_198__123Graph_F_CURRENT_4" localSheetId="41" hidden="1">[4]A11!#REF!</definedName>
    <definedName name="_198__123Graph_F_CURRENT_4" localSheetId="65" hidden="1">[6]A11!#REF!</definedName>
    <definedName name="_198__123Graph_F_CURRENT_4" localSheetId="57" hidden="1">[6]A11!#REF!</definedName>
    <definedName name="_198__123Graph_F_CURRENT_4" localSheetId="16" hidden="1">[5]A11!#REF!</definedName>
    <definedName name="_198__123Graph_F_CURRENT_4" hidden="1">[4]A11!#REF!</definedName>
    <definedName name="_2__123Graph_AChart_1" hidden="1">'[52]Table 1'!#REF!</definedName>
    <definedName name="_2__123Graph_BDEV_EMPL" localSheetId="2" hidden="1">'[7]Time series'!#REF!</definedName>
    <definedName name="_2__123Graph_BDEV_EMPL" localSheetId="12" hidden="1">'[8]Time series'!#REF!</definedName>
    <definedName name="_2__123Graph_BDEV_EMPL" localSheetId="23" hidden="1">'[8]Time series'!#REF!</definedName>
    <definedName name="_2__123Graph_BDEV_EMPL" localSheetId="24" hidden="1">'[8]Time series'!#REF!</definedName>
    <definedName name="_2__123Graph_BDEV_EMPL" localSheetId="25" hidden="1">'[8]Time series'!#REF!</definedName>
    <definedName name="_2__123Graph_BDEV_EMPL" localSheetId="26" hidden="1">'[8]Time series'!#REF!</definedName>
    <definedName name="_2__123Graph_BDEV_EMPL" localSheetId="27" hidden="1">'[8]Time series'!#REF!</definedName>
    <definedName name="_2__123Graph_BDEV_EMPL" localSheetId="29" hidden="1">'[8]Time series'!#REF!</definedName>
    <definedName name="_2__123Graph_BDEV_EMPL" localSheetId="13" hidden="1">'[8]Time series'!#REF!</definedName>
    <definedName name="_2__123Graph_BDEV_EMPL" localSheetId="14" hidden="1">'[8]Time series'!#REF!</definedName>
    <definedName name="_2__123Graph_BDEV_EMPL" localSheetId="15" hidden="1">'[8]Time series'!#REF!</definedName>
    <definedName name="_2__123Graph_BDEV_EMPL" localSheetId="18" hidden="1">'[8]Time series'!#REF!</definedName>
    <definedName name="_2__123Graph_BDEV_EMPL" localSheetId="19" hidden="1">'[8]Time series'!#REF!</definedName>
    <definedName name="_2__123Graph_BDEV_EMPL" localSheetId="20" hidden="1">'[8]Time series'!#REF!</definedName>
    <definedName name="_2__123Graph_BDEV_EMPL" localSheetId="21" hidden="1">'[8]Time series'!#REF!</definedName>
    <definedName name="_2__123Graph_BDEV_EMPL" localSheetId="22" hidden="1">'[8]Time series'!#REF!</definedName>
    <definedName name="_2__123Graph_BDEV_EMPL" localSheetId="30" hidden="1">'[8]Time series'!#REF!</definedName>
    <definedName name="_2__123Graph_BDEV_EMPL" localSheetId="31" hidden="1">'[8]Time series'!#REF!</definedName>
    <definedName name="_2__123Graph_BDEV_EMPL" localSheetId="32" hidden="1">'[9]Time series'!#REF!</definedName>
    <definedName name="_2__123Graph_BDEV_EMPL" localSheetId="36" hidden="1">'[7]Time series'!#REF!</definedName>
    <definedName name="_2__123Graph_BDEV_EMPL" localSheetId="37" hidden="1">'[7]Time series'!#REF!</definedName>
    <definedName name="_2__123Graph_BDEV_EMPL" localSheetId="43" hidden="1">'[7]Time series'!#REF!</definedName>
    <definedName name="_2__123Graph_BDEV_EMPL" localSheetId="41" hidden="1">'[7]Time series'!#REF!</definedName>
    <definedName name="_2__123Graph_BDEV_EMPL" localSheetId="65" hidden="1">'[9]Time series'!#REF!</definedName>
    <definedName name="_2__123Graph_BDEV_EMPL" localSheetId="57" hidden="1">'[9]Time series'!#REF!</definedName>
    <definedName name="_2__123Graph_BDEV_EMPL" localSheetId="16" hidden="1">'[8]Time series'!#REF!</definedName>
    <definedName name="_2__123Graph_BDEV_EMPL" localSheetId="17" hidden="1">'[8]Time series'!#REF!</definedName>
    <definedName name="_2__123Graph_BDEV_EMPL" hidden="1">'[7]Time series'!#REF!</definedName>
    <definedName name="_201__123Graph_F_CURRENT_5" localSheetId="2" hidden="1">[4]A11!#REF!</definedName>
    <definedName name="_201__123Graph_F_CURRENT_5" localSheetId="12" hidden="1">[5]A11!#REF!</definedName>
    <definedName name="_201__123Graph_F_CURRENT_5" localSheetId="23" hidden="1">[5]A11!#REF!</definedName>
    <definedName name="_201__123Graph_F_CURRENT_5" localSheetId="24" hidden="1">[5]A11!#REF!</definedName>
    <definedName name="_201__123Graph_F_CURRENT_5" localSheetId="25" hidden="1">[5]A11!#REF!</definedName>
    <definedName name="_201__123Graph_F_CURRENT_5" localSheetId="26" hidden="1">[5]A11!#REF!</definedName>
    <definedName name="_201__123Graph_F_CURRENT_5" localSheetId="27" hidden="1">[5]A11!#REF!</definedName>
    <definedName name="_201__123Graph_F_CURRENT_5" localSheetId="29" hidden="1">[5]A11!#REF!</definedName>
    <definedName name="_201__123Graph_F_CURRENT_5" localSheetId="13" hidden="1">[5]A11!#REF!</definedName>
    <definedName name="_201__123Graph_F_CURRENT_5" localSheetId="14" hidden="1">[5]A11!#REF!</definedName>
    <definedName name="_201__123Graph_F_CURRENT_5" localSheetId="15" hidden="1">[5]A11!#REF!</definedName>
    <definedName name="_201__123Graph_F_CURRENT_5" localSheetId="18" hidden="1">[5]A11!#REF!</definedName>
    <definedName name="_201__123Graph_F_CURRENT_5" localSheetId="19" hidden="1">[5]A11!#REF!</definedName>
    <definedName name="_201__123Graph_F_CURRENT_5" localSheetId="20" hidden="1">[5]A11!#REF!</definedName>
    <definedName name="_201__123Graph_F_CURRENT_5" localSheetId="21" hidden="1">[5]A11!#REF!</definedName>
    <definedName name="_201__123Graph_F_CURRENT_5" localSheetId="22" hidden="1">[5]A11!#REF!</definedName>
    <definedName name="_201__123Graph_F_CURRENT_5" localSheetId="30" hidden="1">[5]A11!#REF!</definedName>
    <definedName name="_201__123Graph_F_CURRENT_5" localSheetId="31" hidden="1">[5]A11!#REF!</definedName>
    <definedName name="_201__123Graph_F_CURRENT_5" localSheetId="32" hidden="1">[6]A11!#REF!</definedName>
    <definedName name="_201__123Graph_F_CURRENT_5" localSheetId="36" hidden="1">[4]A11!#REF!</definedName>
    <definedName name="_201__123Graph_F_CURRENT_5" localSheetId="37" hidden="1">[4]A11!#REF!</definedName>
    <definedName name="_201__123Graph_F_CURRENT_5" localSheetId="43" hidden="1">[4]A11!#REF!</definedName>
    <definedName name="_201__123Graph_F_CURRENT_5" localSheetId="41" hidden="1">[4]A11!#REF!</definedName>
    <definedName name="_201__123Graph_F_CURRENT_5" localSheetId="65" hidden="1">[6]A11!#REF!</definedName>
    <definedName name="_201__123Graph_F_CURRENT_5" localSheetId="57" hidden="1">[6]A11!#REF!</definedName>
    <definedName name="_201__123Graph_F_CURRENT_5" localSheetId="16" hidden="1">[5]A11!#REF!</definedName>
    <definedName name="_201__123Graph_F_CURRENT_5" localSheetId="17" hidden="1">[5]A11!#REF!</definedName>
    <definedName name="_201__123Graph_F_CURRENT_5" hidden="1">[4]A11!#REF!</definedName>
    <definedName name="_204__123Graph_F_CURRENT_6" localSheetId="2" hidden="1">[4]A11!#REF!</definedName>
    <definedName name="_204__123Graph_F_CURRENT_6" localSheetId="12" hidden="1">[5]A11!#REF!</definedName>
    <definedName name="_204__123Graph_F_CURRENT_6" localSheetId="23" hidden="1">[5]A11!#REF!</definedName>
    <definedName name="_204__123Graph_F_CURRENT_6" localSheetId="24" hidden="1">[5]A11!#REF!</definedName>
    <definedName name="_204__123Graph_F_CURRENT_6" localSheetId="25" hidden="1">[5]A11!#REF!</definedName>
    <definedName name="_204__123Graph_F_CURRENT_6" localSheetId="26" hidden="1">[5]A11!#REF!</definedName>
    <definedName name="_204__123Graph_F_CURRENT_6" localSheetId="27" hidden="1">[5]A11!#REF!</definedName>
    <definedName name="_204__123Graph_F_CURRENT_6" localSheetId="29" hidden="1">[5]A11!#REF!</definedName>
    <definedName name="_204__123Graph_F_CURRENT_6" localSheetId="13" hidden="1">[5]A11!#REF!</definedName>
    <definedName name="_204__123Graph_F_CURRENT_6" localSheetId="14" hidden="1">[5]A11!#REF!</definedName>
    <definedName name="_204__123Graph_F_CURRENT_6" localSheetId="15" hidden="1">[5]A11!#REF!</definedName>
    <definedName name="_204__123Graph_F_CURRENT_6" localSheetId="18" hidden="1">[5]A11!#REF!</definedName>
    <definedName name="_204__123Graph_F_CURRENT_6" localSheetId="19" hidden="1">[5]A11!#REF!</definedName>
    <definedName name="_204__123Graph_F_CURRENT_6" localSheetId="20" hidden="1">[5]A11!#REF!</definedName>
    <definedName name="_204__123Graph_F_CURRENT_6" localSheetId="21" hidden="1">[5]A11!#REF!</definedName>
    <definedName name="_204__123Graph_F_CURRENT_6" localSheetId="22" hidden="1">[5]A11!#REF!</definedName>
    <definedName name="_204__123Graph_F_CURRENT_6" localSheetId="30" hidden="1">[5]A11!#REF!</definedName>
    <definedName name="_204__123Graph_F_CURRENT_6" localSheetId="31" hidden="1">[5]A11!#REF!</definedName>
    <definedName name="_204__123Graph_F_CURRENT_6" localSheetId="32" hidden="1">[6]A11!#REF!</definedName>
    <definedName name="_204__123Graph_F_CURRENT_6" localSheetId="36" hidden="1">[4]A11!#REF!</definedName>
    <definedName name="_204__123Graph_F_CURRENT_6" localSheetId="37" hidden="1">[4]A11!#REF!</definedName>
    <definedName name="_204__123Graph_F_CURRENT_6" localSheetId="41" hidden="1">[4]A11!#REF!</definedName>
    <definedName name="_204__123Graph_F_CURRENT_6" localSheetId="65" hidden="1">[6]A11!#REF!</definedName>
    <definedName name="_204__123Graph_F_CURRENT_6" localSheetId="57" hidden="1">[6]A11!#REF!</definedName>
    <definedName name="_204__123Graph_F_CURRENT_6" localSheetId="16" hidden="1">[5]A11!#REF!</definedName>
    <definedName name="_204__123Graph_F_CURRENT_6" localSheetId="17" hidden="1">[5]A11!#REF!</definedName>
    <definedName name="_204__123Graph_F_CURRENT_6" hidden="1">[4]A11!#REF!</definedName>
    <definedName name="_207__123Graph_F_CURRENT_7" localSheetId="2" hidden="1">[4]A11!#REF!</definedName>
    <definedName name="_207__123Graph_F_CURRENT_7" localSheetId="12" hidden="1">[5]A11!#REF!</definedName>
    <definedName name="_207__123Graph_F_CURRENT_7" localSheetId="23" hidden="1">[5]A11!#REF!</definedName>
    <definedName name="_207__123Graph_F_CURRENT_7" localSheetId="24" hidden="1">[5]A11!#REF!</definedName>
    <definedName name="_207__123Graph_F_CURRENT_7" localSheetId="25" hidden="1">[5]A11!#REF!</definedName>
    <definedName name="_207__123Graph_F_CURRENT_7" localSheetId="26" hidden="1">[5]A11!#REF!</definedName>
    <definedName name="_207__123Graph_F_CURRENT_7" localSheetId="27" hidden="1">[5]A11!#REF!</definedName>
    <definedName name="_207__123Graph_F_CURRENT_7" localSheetId="29" hidden="1">[5]A11!#REF!</definedName>
    <definedName name="_207__123Graph_F_CURRENT_7" localSheetId="13" hidden="1">[5]A11!#REF!</definedName>
    <definedName name="_207__123Graph_F_CURRENT_7" localSheetId="14" hidden="1">[5]A11!#REF!</definedName>
    <definedName name="_207__123Graph_F_CURRENT_7" localSheetId="15" hidden="1">[5]A11!#REF!</definedName>
    <definedName name="_207__123Graph_F_CURRENT_7" localSheetId="18" hidden="1">[5]A11!#REF!</definedName>
    <definedName name="_207__123Graph_F_CURRENT_7" localSheetId="19" hidden="1">[5]A11!#REF!</definedName>
    <definedName name="_207__123Graph_F_CURRENT_7" localSheetId="20" hidden="1">[5]A11!#REF!</definedName>
    <definedName name="_207__123Graph_F_CURRENT_7" localSheetId="21" hidden="1">[5]A11!#REF!</definedName>
    <definedName name="_207__123Graph_F_CURRENT_7" localSheetId="22" hidden="1">[5]A11!#REF!</definedName>
    <definedName name="_207__123Graph_F_CURRENT_7" localSheetId="30" hidden="1">[5]A11!#REF!</definedName>
    <definedName name="_207__123Graph_F_CURRENT_7" localSheetId="31" hidden="1">[5]A11!#REF!</definedName>
    <definedName name="_207__123Graph_F_CURRENT_7" localSheetId="32" hidden="1">[6]A11!#REF!</definedName>
    <definedName name="_207__123Graph_F_CURRENT_7" localSheetId="36" hidden="1">[4]A11!#REF!</definedName>
    <definedName name="_207__123Graph_F_CURRENT_7" localSheetId="37" hidden="1">[4]A11!#REF!</definedName>
    <definedName name="_207__123Graph_F_CURRENT_7" localSheetId="41" hidden="1">[4]A11!#REF!</definedName>
    <definedName name="_207__123Graph_F_CURRENT_7" localSheetId="65" hidden="1">[6]A11!#REF!</definedName>
    <definedName name="_207__123Graph_F_CURRENT_7" localSheetId="57" hidden="1">[6]A11!#REF!</definedName>
    <definedName name="_207__123Graph_F_CURRENT_7" localSheetId="16" hidden="1">[5]A11!#REF!</definedName>
    <definedName name="_207__123Graph_F_CURRENT_7" localSheetId="17" hidden="1">[5]A11!#REF!</definedName>
    <definedName name="_207__123Graph_F_CURRENT_7" hidden="1">[4]A11!#REF!</definedName>
    <definedName name="_21__123Graph_A_CURRENT_5" localSheetId="2" hidden="1">[4]A11!#REF!</definedName>
    <definedName name="_21__123Graph_A_CURRENT_5" localSheetId="12" hidden="1">[5]A11!#REF!</definedName>
    <definedName name="_21__123Graph_A_CURRENT_5" localSheetId="23" hidden="1">[5]A11!#REF!</definedName>
    <definedName name="_21__123Graph_A_CURRENT_5" localSheetId="24" hidden="1">[5]A11!#REF!</definedName>
    <definedName name="_21__123Graph_A_CURRENT_5" localSheetId="25" hidden="1">[5]A11!#REF!</definedName>
    <definedName name="_21__123Graph_A_CURRENT_5" localSheetId="26" hidden="1">[5]A11!#REF!</definedName>
    <definedName name="_21__123Graph_A_CURRENT_5" localSheetId="27" hidden="1">[5]A11!#REF!</definedName>
    <definedName name="_21__123Graph_A_CURRENT_5" localSheetId="29" hidden="1">[5]A11!#REF!</definedName>
    <definedName name="_21__123Graph_A_CURRENT_5" localSheetId="13" hidden="1">[5]A11!#REF!</definedName>
    <definedName name="_21__123Graph_A_CURRENT_5" localSheetId="14" hidden="1">[5]A11!#REF!</definedName>
    <definedName name="_21__123Graph_A_CURRENT_5" localSheetId="15" hidden="1">[5]A11!#REF!</definedName>
    <definedName name="_21__123Graph_A_CURRENT_5" localSheetId="18" hidden="1">[5]A11!#REF!</definedName>
    <definedName name="_21__123Graph_A_CURRENT_5" localSheetId="19" hidden="1">[5]A11!#REF!</definedName>
    <definedName name="_21__123Graph_A_CURRENT_5" localSheetId="20" hidden="1">[5]A11!#REF!</definedName>
    <definedName name="_21__123Graph_A_CURRENT_5" localSheetId="21" hidden="1">[5]A11!#REF!</definedName>
    <definedName name="_21__123Graph_A_CURRENT_5" localSheetId="22" hidden="1">[5]A11!#REF!</definedName>
    <definedName name="_21__123Graph_A_CURRENT_5" localSheetId="30" hidden="1">[5]A11!#REF!</definedName>
    <definedName name="_21__123Graph_A_CURRENT_5" localSheetId="31" hidden="1">[5]A11!#REF!</definedName>
    <definedName name="_21__123Graph_A_CURRENT_5" localSheetId="32" hidden="1">[6]A11!#REF!</definedName>
    <definedName name="_21__123Graph_A_CURRENT_5" localSheetId="37" hidden="1">[4]A11!#REF!</definedName>
    <definedName name="_21__123Graph_A_CURRENT_5" localSheetId="41" hidden="1">[4]A11!#REF!</definedName>
    <definedName name="_21__123Graph_A_CURRENT_5" localSheetId="65" hidden="1">[6]A11!#REF!</definedName>
    <definedName name="_21__123Graph_A_CURRENT_5" localSheetId="57" hidden="1">[6]A11!#REF!</definedName>
    <definedName name="_21__123Graph_A_CURRENT_5" localSheetId="16" hidden="1">[5]A11!#REF!</definedName>
    <definedName name="_21__123Graph_A_CURRENT_5" hidden="1">[4]A11!#REF!</definedName>
    <definedName name="_210__123Graph_F_CURRENT_8" localSheetId="2" hidden="1">[4]A11!#REF!</definedName>
    <definedName name="_210__123Graph_F_CURRENT_8" localSheetId="12" hidden="1">[5]A11!#REF!</definedName>
    <definedName name="_210__123Graph_F_CURRENT_8" localSheetId="23" hidden="1">[5]A11!#REF!</definedName>
    <definedName name="_210__123Graph_F_CURRENT_8" localSheetId="24" hidden="1">[5]A11!#REF!</definedName>
    <definedName name="_210__123Graph_F_CURRENT_8" localSheetId="25" hidden="1">[5]A11!#REF!</definedName>
    <definedName name="_210__123Graph_F_CURRENT_8" localSheetId="26" hidden="1">[5]A11!#REF!</definedName>
    <definedName name="_210__123Graph_F_CURRENT_8" localSheetId="27" hidden="1">[5]A11!#REF!</definedName>
    <definedName name="_210__123Graph_F_CURRENT_8" localSheetId="29" hidden="1">[5]A11!#REF!</definedName>
    <definedName name="_210__123Graph_F_CURRENT_8" localSheetId="13" hidden="1">[5]A11!#REF!</definedName>
    <definedName name="_210__123Graph_F_CURRENT_8" localSheetId="14" hidden="1">[5]A11!#REF!</definedName>
    <definedName name="_210__123Graph_F_CURRENT_8" localSheetId="15" hidden="1">[5]A11!#REF!</definedName>
    <definedName name="_210__123Graph_F_CURRENT_8" localSheetId="18" hidden="1">[5]A11!#REF!</definedName>
    <definedName name="_210__123Graph_F_CURRENT_8" localSheetId="19" hidden="1">[5]A11!#REF!</definedName>
    <definedName name="_210__123Graph_F_CURRENT_8" localSheetId="20" hidden="1">[5]A11!#REF!</definedName>
    <definedName name="_210__123Graph_F_CURRENT_8" localSheetId="21" hidden="1">[5]A11!#REF!</definedName>
    <definedName name="_210__123Graph_F_CURRENT_8" localSheetId="22" hidden="1">[5]A11!#REF!</definedName>
    <definedName name="_210__123Graph_F_CURRENT_8" localSheetId="30" hidden="1">[5]A11!#REF!</definedName>
    <definedName name="_210__123Graph_F_CURRENT_8" localSheetId="31" hidden="1">[5]A11!#REF!</definedName>
    <definedName name="_210__123Graph_F_CURRENT_8" localSheetId="32" hidden="1">[6]A11!#REF!</definedName>
    <definedName name="_210__123Graph_F_CURRENT_8" localSheetId="37" hidden="1">[4]A11!#REF!</definedName>
    <definedName name="_210__123Graph_F_CURRENT_8" localSheetId="41" hidden="1">[4]A11!#REF!</definedName>
    <definedName name="_210__123Graph_F_CURRENT_8" localSheetId="65" hidden="1">[6]A11!#REF!</definedName>
    <definedName name="_210__123Graph_F_CURRENT_8" localSheetId="57" hidden="1">[6]A11!#REF!</definedName>
    <definedName name="_210__123Graph_F_CURRENT_8" localSheetId="16" hidden="1">[5]A11!#REF!</definedName>
    <definedName name="_210__123Graph_F_CURRENT_8" hidden="1">[4]A11!#REF!</definedName>
    <definedName name="_213__123Graph_F_CURRENT_9" localSheetId="2" hidden="1">[4]A11!#REF!</definedName>
    <definedName name="_213__123Graph_F_CURRENT_9" localSheetId="12" hidden="1">[5]A11!#REF!</definedName>
    <definedName name="_213__123Graph_F_CURRENT_9" localSheetId="23" hidden="1">[5]A11!#REF!</definedName>
    <definedName name="_213__123Graph_F_CURRENT_9" localSheetId="24" hidden="1">[5]A11!#REF!</definedName>
    <definedName name="_213__123Graph_F_CURRENT_9" localSheetId="25" hidden="1">[5]A11!#REF!</definedName>
    <definedName name="_213__123Graph_F_CURRENT_9" localSheetId="26" hidden="1">[5]A11!#REF!</definedName>
    <definedName name="_213__123Graph_F_CURRENT_9" localSheetId="27" hidden="1">[5]A11!#REF!</definedName>
    <definedName name="_213__123Graph_F_CURRENT_9" localSheetId="29" hidden="1">[5]A11!#REF!</definedName>
    <definedName name="_213__123Graph_F_CURRENT_9" localSheetId="13" hidden="1">[5]A11!#REF!</definedName>
    <definedName name="_213__123Graph_F_CURRENT_9" localSheetId="14" hidden="1">[5]A11!#REF!</definedName>
    <definedName name="_213__123Graph_F_CURRENT_9" localSheetId="15" hidden="1">[5]A11!#REF!</definedName>
    <definedName name="_213__123Graph_F_CURRENT_9" localSheetId="18" hidden="1">[5]A11!#REF!</definedName>
    <definedName name="_213__123Graph_F_CURRENT_9" localSheetId="19" hidden="1">[5]A11!#REF!</definedName>
    <definedName name="_213__123Graph_F_CURRENT_9" localSheetId="20" hidden="1">[5]A11!#REF!</definedName>
    <definedName name="_213__123Graph_F_CURRENT_9" localSheetId="21" hidden="1">[5]A11!#REF!</definedName>
    <definedName name="_213__123Graph_F_CURRENT_9" localSheetId="22" hidden="1">[5]A11!#REF!</definedName>
    <definedName name="_213__123Graph_F_CURRENT_9" localSheetId="30" hidden="1">[5]A11!#REF!</definedName>
    <definedName name="_213__123Graph_F_CURRENT_9" localSheetId="31" hidden="1">[5]A11!#REF!</definedName>
    <definedName name="_213__123Graph_F_CURRENT_9" localSheetId="32" hidden="1">[6]A11!#REF!</definedName>
    <definedName name="_213__123Graph_F_CURRENT_9" localSheetId="37" hidden="1">[4]A11!#REF!</definedName>
    <definedName name="_213__123Graph_F_CURRENT_9" localSheetId="41" hidden="1">[4]A11!#REF!</definedName>
    <definedName name="_213__123Graph_F_CURRENT_9" localSheetId="65" hidden="1">[6]A11!#REF!</definedName>
    <definedName name="_213__123Graph_F_CURRENT_9" localSheetId="57" hidden="1">[6]A11!#REF!</definedName>
    <definedName name="_213__123Graph_F_CURRENT_9" localSheetId="16" hidden="1">[5]A11!#REF!</definedName>
    <definedName name="_213__123Graph_F_CURRENT_9" hidden="1">[4]A11!#REF!</definedName>
    <definedName name="_24__123Graph_A_CURRENT_6" localSheetId="2" hidden="1">[4]A11!#REF!</definedName>
    <definedName name="_24__123Graph_A_CURRENT_6" localSheetId="12" hidden="1">[5]A11!#REF!</definedName>
    <definedName name="_24__123Graph_A_CURRENT_6" localSheetId="23" hidden="1">[5]A11!#REF!</definedName>
    <definedName name="_24__123Graph_A_CURRENT_6" localSheetId="24" hidden="1">[5]A11!#REF!</definedName>
    <definedName name="_24__123Graph_A_CURRENT_6" localSheetId="25" hidden="1">[5]A11!#REF!</definedName>
    <definedName name="_24__123Graph_A_CURRENT_6" localSheetId="26" hidden="1">[5]A11!#REF!</definedName>
    <definedName name="_24__123Graph_A_CURRENT_6" localSheetId="27" hidden="1">[5]A11!#REF!</definedName>
    <definedName name="_24__123Graph_A_CURRENT_6" localSheetId="29" hidden="1">[5]A11!#REF!</definedName>
    <definedName name="_24__123Graph_A_CURRENT_6" localSheetId="13" hidden="1">[5]A11!#REF!</definedName>
    <definedName name="_24__123Graph_A_CURRENT_6" localSheetId="14" hidden="1">[5]A11!#REF!</definedName>
    <definedName name="_24__123Graph_A_CURRENT_6" localSheetId="15" hidden="1">[5]A11!#REF!</definedName>
    <definedName name="_24__123Graph_A_CURRENT_6" localSheetId="18" hidden="1">[5]A11!#REF!</definedName>
    <definedName name="_24__123Graph_A_CURRENT_6" localSheetId="19" hidden="1">[5]A11!#REF!</definedName>
    <definedName name="_24__123Graph_A_CURRENT_6" localSheetId="20" hidden="1">[5]A11!#REF!</definedName>
    <definedName name="_24__123Graph_A_CURRENT_6" localSheetId="21" hidden="1">[5]A11!#REF!</definedName>
    <definedName name="_24__123Graph_A_CURRENT_6" localSheetId="22" hidden="1">[5]A11!#REF!</definedName>
    <definedName name="_24__123Graph_A_CURRENT_6" localSheetId="30" hidden="1">[5]A11!#REF!</definedName>
    <definedName name="_24__123Graph_A_CURRENT_6" localSheetId="31" hidden="1">[5]A11!#REF!</definedName>
    <definedName name="_24__123Graph_A_CURRENT_6" localSheetId="32" hidden="1">[6]A11!#REF!</definedName>
    <definedName name="_24__123Graph_A_CURRENT_6" localSheetId="36" hidden="1">[4]A11!#REF!</definedName>
    <definedName name="_24__123Graph_A_CURRENT_6" localSheetId="37" hidden="1">[4]A11!#REF!</definedName>
    <definedName name="_24__123Graph_A_CURRENT_6" localSheetId="43" hidden="1">[4]A11!#REF!</definedName>
    <definedName name="_24__123Graph_A_CURRENT_6" localSheetId="41" hidden="1">[4]A11!#REF!</definedName>
    <definedName name="_24__123Graph_A_CURRENT_6" localSheetId="65" hidden="1">[6]A11!#REF!</definedName>
    <definedName name="_24__123Graph_A_CURRENT_6" localSheetId="57" hidden="1">[6]A11!#REF!</definedName>
    <definedName name="_24__123Graph_A_CURRENT_6" localSheetId="16" hidden="1">[5]A11!#REF!</definedName>
    <definedName name="_24__123Graph_A_CURRENT_6" hidden="1">[4]A11!#REF!</definedName>
    <definedName name="_27__123Graph_A_CURRENT_7" localSheetId="2" hidden="1">[4]A11!#REF!</definedName>
    <definedName name="_27__123Graph_A_CURRENT_7" localSheetId="12" hidden="1">[5]A11!#REF!</definedName>
    <definedName name="_27__123Graph_A_CURRENT_7" localSheetId="23" hidden="1">[5]A11!#REF!</definedName>
    <definedName name="_27__123Graph_A_CURRENT_7" localSheetId="24" hidden="1">[5]A11!#REF!</definedName>
    <definedName name="_27__123Graph_A_CURRENT_7" localSheetId="25" hidden="1">[5]A11!#REF!</definedName>
    <definedName name="_27__123Graph_A_CURRENT_7" localSheetId="26" hidden="1">[5]A11!#REF!</definedName>
    <definedName name="_27__123Graph_A_CURRENT_7" localSheetId="27" hidden="1">[5]A11!#REF!</definedName>
    <definedName name="_27__123Graph_A_CURRENT_7" localSheetId="29" hidden="1">[5]A11!#REF!</definedName>
    <definedName name="_27__123Graph_A_CURRENT_7" localSheetId="13" hidden="1">[5]A11!#REF!</definedName>
    <definedName name="_27__123Graph_A_CURRENT_7" localSheetId="14" hidden="1">[5]A11!#REF!</definedName>
    <definedName name="_27__123Graph_A_CURRENT_7" localSheetId="15" hidden="1">[5]A11!#REF!</definedName>
    <definedName name="_27__123Graph_A_CURRENT_7" localSheetId="18" hidden="1">[5]A11!#REF!</definedName>
    <definedName name="_27__123Graph_A_CURRENT_7" localSheetId="19" hidden="1">[5]A11!#REF!</definedName>
    <definedName name="_27__123Graph_A_CURRENT_7" localSheetId="20" hidden="1">[5]A11!#REF!</definedName>
    <definedName name="_27__123Graph_A_CURRENT_7" localSheetId="21" hidden="1">[5]A11!#REF!</definedName>
    <definedName name="_27__123Graph_A_CURRENT_7" localSheetId="22" hidden="1">[5]A11!#REF!</definedName>
    <definedName name="_27__123Graph_A_CURRENT_7" localSheetId="30" hidden="1">[5]A11!#REF!</definedName>
    <definedName name="_27__123Graph_A_CURRENT_7" localSheetId="31" hidden="1">[5]A11!#REF!</definedName>
    <definedName name="_27__123Graph_A_CURRENT_7" localSheetId="32" hidden="1">[6]A11!#REF!</definedName>
    <definedName name="_27__123Graph_A_CURRENT_7" localSheetId="36" hidden="1">[4]A11!#REF!</definedName>
    <definedName name="_27__123Graph_A_CURRENT_7" localSheetId="37" hidden="1">[4]A11!#REF!</definedName>
    <definedName name="_27__123Graph_A_CURRENT_7" localSheetId="41" hidden="1">[4]A11!#REF!</definedName>
    <definedName name="_27__123Graph_A_CURRENT_7" localSheetId="65" hidden="1">[6]A11!#REF!</definedName>
    <definedName name="_27__123Graph_A_CURRENT_7" localSheetId="57" hidden="1">[6]A11!#REF!</definedName>
    <definedName name="_27__123Graph_A_CURRENT_7" localSheetId="16" hidden="1">[5]A11!#REF!</definedName>
    <definedName name="_27__123Graph_A_CURRENT_7" hidden="1">[4]A11!#REF!</definedName>
    <definedName name="_3__123Graph_A_CURRENT" localSheetId="2" hidden="1">[4]A11!#REF!</definedName>
    <definedName name="_3__123Graph_A_CURRENT" localSheetId="12" hidden="1">[5]A11!#REF!</definedName>
    <definedName name="_3__123Graph_A_CURRENT" localSheetId="23" hidden="1">[5]A11!#REF!</definedName>
    <definedName name="_3__123Graph_A_CURRENT" localSheetId="24" hidden="1">[5]A11!#REF!</definedName>
    <definedName name="_3__123Graph_A_CURRENT" localSheetId="25" hidden="1">[5]A11!#REF!</definedName>
    <definedName name="_3__123Graph_A_CURRENT" localSheetId="26" hidden="1">[5]A11!#REF!</definedName>
    <definedName name="_3__123Graph_A_CURRENT" localSheetId="27" hidden="1">[5]A11!#REF!</definedName>
    <definedName name="_3__123Graph_A_CURRENT" localSheetId="29" hidden="1">[5]A11!#REF!</definedName>
    <definedName name="_3__123Graph_A_CURRENT" localSheetId="13" hidden="1">[5]A11!#REF!</definedName>
    <definedName name="_3__123Graph_A_CURRENT" localSheetId="14" hidden="1">[5]A11!#REF!</definedName>
    <definedName name="_3__123Graph_A_CURRENT" localSheetId="15" hidden="1">[5]A11!#REF!</definedName>
    <definedName name="_3__123Graph_A_CURRENT" localSheetId="18" hidden="1">[5]A11!#REF!</definedName>
    <definedName name="_3__123Graph_A_CURRENT" localSheetId="19" hidden="1">[5]A11!#REF!</definedName>
    <definedName name="_3__123Graph_A_CURRENT" localSheetId="20" hidden="1">[5]A11!#REF!</definedName>
    <definedName name="_3__123Graph_A_CURRENT" localSheetId="21" hidden="1">[5]A11!#REF!</definedName>
    <definedName name="_3__123Graph_A_CURRENT" localSheetId="22" hidden="1">[5]A11!#REF!</definedName>
    <definedName name="_3__123Graph_A_CURRENT" localSheetId="30" hidden="1">[5]A11!#REF!</definedName>
    <definedName name="_3__123Graph_A_CURRENT" localSheetId="31" hidden="1">[5]A11!#REF!</definedName>
    <definedName name="_3__123Graph_A_CURRENT" localSheetId="32" hidden="1">[6]A11!#REF!</definedName>
    <definedName name="_3__123Graph_A_CURRENT" localSheetId="36" hidden="1">[4]A11!#REF!</definedName>
    <definedName name="_3__123Graph_A_CURRENT" localSheetId="37" hidden="1">[4]A11!#REF!</definedName>
    <definedName name="_3__123Graph_A_CURRENT" localSheetId="43" hidden="1">[4]A11!#REF!</definedName>
    <definedName name="_3__123Graph_A_CURRENT" localSheetId="41" hidden="1">[4]A11!#REF!</definedName>
    <definedName name="_3__123Graph_A_CURRENT" localSheetId="65" hidden="1">[6]A11!#REF!</definedName>
    <definedName name="_3__123Graph_A_CURRENT" localSheetId="57" hidden="1">[6]A11!#REF!</definedName>
    <definedName name="_3__123Graph_A_CURRENT" localSheetId="16" hidden="1">[5]A11!#REF!</definedName>
    <definedName name="_3__123Graph_A_CURRENT" hidden="1">[4]A11!#REF!</definedName>
    <definedName name="_3__123Graph_CDEV_EMPL" localSheetId="2" hidden="1">'[7]Time series'!#REF!</definedName>
    <definedName name="_3__123Graph_CDEV_EMPL" localSheetId="12" hidden="1">'[8]Time series'!#REF!</definedName>
    <definedName name="_3__123Graph_CDEV_EMPL" localSheetId="23" hidden="1">'[8]Time series'!#REF!</definedName>
    <definedName name="_3__123Graph_CDEV_EMPL" localSheetId="24" hidden="1">'[8]Time series'!#REF!</definedName>
    <definedName name="_3__123Graph_CDEV_EMPL" localSheetId="25" hidden="1">'[8]Time series'!#REF!</definedName>
    <definedName name="_3__123Graph_CDEV_EMPL" localSheetId="26" hidden="1">'[8]Time series'!#REF!</definedName>
    <definedName name="_3__123Graph_CDEV_EMPL" localSheetId="27" hidden="1">'[8]Time series'!#REF!</definedName>
    <definedName name="_3__123Graph_CDEV_EMPL" localSheetId="29" hidden="1">'[8]Time series'!#REF!</definedName>
    <definedName name="_3__123Graph_CDEV_EMPL" localSheetId="13" hidden="1">'[8]Time series'!#REF!</definedName>
    <definedName name="_3__123Graph_CDEV_EMPL" localSheetId="14" hidden="1">'[8]Time series'!#REF!</definedName>
    <definedName name="_3__123Graph_CDEV_EMPL" localSheetId="15" hidden="1">'[8]Time series'!#REF!</definedName>
    <definedName name="_3__123Graph_CDEV_EMPL" localSheetId="18" hidden="1">'[8]Time series'!#REF!</definedName>
    <definedName name="_3__123Graph_CDEV_EMPL" localSheetId="19" hidden="1">'[8]Time series'!#REF!</definedName>
    <definedName name="_3__123Graph_CDEV_EMPL" localSheetId="20" hidden="1">'[8]Time series'!#REF!</definedName>
    <definedName name="_3__123Graph_CDEV_EMPL" localSheetId="21" hidden="1">'[8]Time series'!#REF!</definedName>
    <definedName name="_3__123Graph_CDEV_EMPL" localSheetId="22" hidden="1">'[8]Time series'!#REF!</definedName>
    <definedName name="_3__123Graph_CDEV_EMPL" localSheetId="30" hidden="1">'[8]Time series'!#REF!</definedName>
    <definedName name="_3__123Graph_CDEV_EMPL" localSheetId="31" hidden="1">'[8]Time series'!#REF!</definedName>
    <definedName name="_3__123Graph_CDEV_EMPL" localSheetId="32" hidden="1">'[9]Time series'!#REF!</definedName>
    <definedName name="_3__123Graph_CDEV_EMPL" localSheetId="36" hidden="1">'[7]Time series'!#REF!</definedName>
    <definedName name="_3__123Graph_CDEV_EMPL" localSheetId="37" hidden="1">'[7]Time series'!#REF!</definedName>
    <definedName name="_3__123Graph_CDEV_EMPL" localSheetId="41" hidden="1">'[7]Time series'!#REF!</definedName>
    <definedName name="_3__123Graph_CDEV_EMPL" localSheetId="65" hidden="1">'[9]Time series'!#REF!</definedName>
    <definedName name="_3__123Graph_CDEV_EMPL" localSheetId="57" hidden="1">'[9]Time series'!#REF!</definedName>
    <definedName name="_3__123Graph_CDEV_EMPL" localSheetId="16" hidden="1">'[8]Time series'!#REF!</definedName>
    <definedName name="_3__123Graph_CDEV_EMPL" hidden="1">'[7]Time series'!#REF!</definedName>
    <definedName name="_30__123Graph_A_CURRENT_8" localSheetId="2" hidden="1">[4]A11!#REF!</definedName>
    <definedName name="_30__123Graph_A_CURRENT_8" localSheetId="12" hidden="1">[5]A11!#REF!</definedName>
    <definedName name="_30__123Graph_A_CURRENT_8" localSheetId="23" hidden="1">[5]A11!#REF!</definedName>
    <definedName name="_30__123Graph_A_CURRENT_8" localSheetId="24" hidden="1">[5]A11!#REF!</definedName>
    <definedName name="_30__123Graph_A_CURRENT_8" localSheetId="25" hidden="1">[5]A11!#REF!</definedName>
    <definedName name="_30__123Graph_A_CURRENT_8" localSheetId="26" hidden="1">[5]A11!#REF!</definedName>
    <definedName name="_30__123Graph_A_CURRENT_8" localSheetId="27" hidden="1">[5]A11!#REF!</definedName>
    <definedName name="_30__123Graph_A_CURRENT_8" localSheetId="29" hidden="1">[5]A11!#REF!</definedName>
    <definedName name="_30__123Graph_A_CURRENT_8" localSheetId="13" hidden="1">[5]A11!#REF!</definedName>
    <definedName name="_30__123Graph_A_CURRENT_8" localSheetId="14" hidden="1">[5]A11!#REF!</definedName>
    <definedName name="_30__123Graph_A_CURRENT_8" localSheetId="15" hidden="1">[5]A11!#REF!</definedName>
    <definedName name="_30__123Graph_A_CURRENT_8" localSheetId="18" hidden="1">[5]A11!#REF!</definedName>
    <definedName name="_30__123Graph_A_CURRENT_8" localSheetId="19" hidden="1">[5]A11!#REF!</definedName>
    <definedName name="_30__123Graph_A_CURRENT_8" localSheetId="20" hidden="1">[5]A11!#REF!</definedName>
    <definedName name="_30__123Graph_A_CURRENT_8" localSheetId="21" hidden="1">[5]A11!#REF!</definedName>
    <definedName name="_30__123Graph_A_CURRENT_8" localSheetId="22" hidden="1">[5]A11!#REF!</definedName>
    <definedName name="_30__123Graph_A_CURRENT_8" localSheetId="30" hidden="1">[5]A11!#REF!</definedName>
    <definedName name="_30__123Graph_A_CURRENT_8" localSheetId="31" hidden="1">[5]A11!#REF!</definedName>
    <definedName name="_30__123Graph_A_CURRENT_8" localSheetId="32" hidden="1">[6]A11!#REF!</definedName>
    <definedName name="_30__123Graph_A_CURRENT_8" localSheetId="36" hidden="1">[4]A11!#REF!</definedName>
    <definedName name="_30__123Graph_A_CURRENT_8" localSheetId="37" hidden="1">[4]A11!#REF!</definedName>
    <definedName name="_30__123Graph_A_CURRENT_8" localSheetId="41" hidden="1">[4]A11!#REF!</definedName>
    <definedName name="_30__123Graph_A_CURRENT_8" localSheetId="65" hidden="1">[6]A11!#REF!</definedName>
    <definedName name="_30__123Graph_A_CURRENT_8" localSheetId="57" hidden="1">[6]A11!#REF!</definedName>
    <definedName name="_30__123Graph_A_CURRENT_8" localSheetId="16" hidden="1">[5]A11!#REF!</definedName>
    <definedName name="_30__123Graph_A_CURRENT_8" hidden="1">[4]A11!#REF!</definedName>
    <definedName name="_33__123Graph_A_CURRENT_9" localSheetId="2" hidden="1">[4]A11!#REF!</definedName>
    <definedName name="_33__123Graph_A_CURRENT_9" localSheetId="12" hidden="1">[5]A11!#REF!</definedName>
    <definedName name="_33__123Graph_A_CURRENT_9" localSheetId="23" hidden="1">[5]A11!#REF!</definedName>
    <definedName name="_33__123Graph_A_CURRENT_9" localSheetId="24" hidden="1">[5]A11!#REF!</definedName>
    <definedName name="_33__123Graph_A_CURRENT_9" localSheetId="25" hidden="1">[5]A11!#REF!</definedName>
    <definedName name="_33__123Graph_A_CURRENT_9" localSheetId="26" hidden="1">[5]A11!#REF!</definedName>
    <definedName name="_33__123Graph_A_CURRENT_9" localSheetId="27" hidden="1">[5]A11!#REF!</definedName>
    <definedName name="_33__123Graph_A_CURRENT_9" localSheetId="29" hidden="1">[5]A11!#REF!</definedName>
    <definedName name="_33__123Graph_A_CURRENT_9" localSheetId="13" hidden="1">[5]A11!#REF!</definedName>
    <definedName name="_33__123Graph_A_CURRENT_9" localSheetId="14" hidden="1">[5]A11!#REF!</definedName>
    <definedName name="_33__123Graph_A_CURRENT_9" localSheetId="15" hidden="1">[5]A11!#REF!</definedName>
    <definedName name="_33__123Graph_A_CURRENT_9" localSheetId="18" hidden="1">[5]A11!#REF!</definedName>
    <definedName name="_33__123Graph_A_CURRENT_9" localSheetId="19" hidden="1">[5]A11!#REF!</definedName>
    <definedName name="_33__123Graph_A_CURRENT_9" localSheetId="20" hidden="1">[5]A11!#REF!</definedName>
    <definedName name="_33__123Graph_A_CURRENT_9" localSheetId="21" hidden="1">[5]A11!#REF!</definedName>
    <definedName name="_33__123Graph_A_CURRENT_9" localSheetId="22" hidden="1">[5]A11!#REF!</definedName>
    <definedName name="_33__123Graph_A_CURRENT_9" localSheetId="30" hidden="1">[5]A11!#REF!</definedName>
    <definedName name="_33__123Graph_A_CURRENT_9" localSheetId="31" hidden="1">[5]A11!#REF!</definedName>
    <definedName name="_33__123Graph_A_CURRENT_9" localSheetId="32" hidden="1">[6]A11!#REF!</definedName>
    <definedName name="_33__123Graph_A_CURRENT_9" localSheetId="37" hidden="1">[4]A11!#REF!</definedName>
    <definedName name="_33__123Graph_A_CURRENT_9" localSheetId="41" hidden="1">[4]A11!#REF!</definedName>
    <definedName name="_33__123Graph_A_CURRENT_9" localSheetId="65" hidden="1">[6]A11!#REF!</definedName>
    <definedName name="_33__123Graph_A_CURRENT_9" localSheetId="57" hidden="1">[6]A11!#REF!</definedName>
    <definedName name="_33__123Graph_A_CURRENT_9" localSheetId="16" hidden="1">[5]A11!#REF!</definedName>
    <definedName name="_33__123Graph_A_CURRENT_9" hidden="1">[4]A11!#REF!</definedName>
    <definedName name="_36__123Graph_AChart_1" localSheetId="2" hidden="1">'[10]Table 1'!#REF!</definedName>
    <definedName name="_36__123Graph_AChart_1" localSheetId="12" hidden="1">'[11]Table 1'!#REF!</definedName>
    <definedName name="_36__123Graph_AChart_1" localSheetId="23" hidden="1">'[11]Table 1'!#REF!</definedName>
    <definedName name="_36__123Graph_AChart_1" localSheetId="24" hidden="1">'[11]Table 1'!#REF!</definedName>
    <definedName name="_36__123Graph_AChart_1" localSheetId="25" hidden="1">'[11]Table 1'!#REF!</definedName>
    <definedName name="_36__123Graph_AChart_1" localSheetId="26" hidden="1">'[11]Table 1'!#REF!</definedName>
    <definedName name="_36__123Graph_AChart_1" localSheetId="27" hidden="1">'[11]Table 1'!#REF!</definedName>
    <definedName name="_36__123Graph_AChart_1" localSheetId="29" hidden="1">'[11]Table 1'!#REF!</definedName>
    <definedName name="_36__123Graph_AChart_1" localSheetId="13" hidden="1">'[11]Table 1'!#REF!</definedName>
    <definedName name="_36__123Graph_AChart_1" localSheetId="14" hidden="1">'[11]Table 1'!#REF!</definedName>
    <definedName name="_36__123Graph_AChart_1" localSheetId="15" hidden="1">'[11]Table 1'!#REF!</definedName>
    <definedName name="_36__123Graph_AChart_1" localSheetId="18" hidden="1">'[11]Table 1'!#REF!</definedName>
    <definedName name="_36__123Graph_AChart_1" localSheetId="19" hidden="1">'[11]Table 1'!#REF!</definedName>
    <definedName name="_36__123Graph_AChart_1" localSheetId="20" hidden="1">'[11]Table 1'!#REF!</definedName>
    <definedName name="_36__123Graph_AChart_1" localSheetId="21" hidden="1">'[11]Table 1'!#REF!</definedName>
    <definedName name="_36__123Graph_AChart_1" localSheetId="22" hidden="1">'[11]Table 1'!#REF!</definedName>
    <definedName name="_36__123Graph_AChart_1" localSheetId="30" hidden="1">'[11]Table 1'!#REF!</definedName>
    <definedName name="_36__123Graph_AChart_1" localSheetId="31" hidden="1">'[11]Table 1'!#REF!</definedName>
    <definedName name="_36__123Graph_AChart_1" localSheetId="32" hidden="1">'[12]Table 1'!#REF!</definedName>
    <definedName name="_36__123Graph_AChart_1" localSheetId="37" hidden="1">'[10]Table 1'!#REF!</definedName>
    <definedName name="_36__123Graph_AChart_1" localSheetId="41" hidden="1">'[10]Table 1'!#REF!</definedName>
    <definedName name="_36__123Graph_AChart_1" localSheetId="65" hidden="1">'[12]Table 1'!#REF!</definedName>
    <definedName name="_36__123Graph_AChart_1" localSheetId="57" hidden="1">'[12]Table 1'!#REF!</definedName>
    <definedName name="_36__123Graph_AChart_1" localSheetId="16" hidden="1">'[11]Table 1'!#REF!</definedName>
    <definedName name="_36__123Graph_AChart_1" hidden="1">'[10]Table 1'!#REF!</definedName>
    <definedName name="_39__123Graph_ADEV_EMPL" localSheetId="2" hidden="1">'[1]Time series'!#REF!</definedName>
    <definedName name="_39__123Graph_ADEV_EMPL" localSheetId="12" hidden="1">'[2]Time series'!#REF!</definedName>
    <definedName name="_39__123Graph_ADEV_EMPL" localSheetId="23" hidden="1">'[2]Time series'!#REF!</definedName>
    <definedName name="_39__123Graph_ADEV_EMPL" localSheetId="24" hidden="1">'[2]Time series'!#REF!</definedName>
    <definedName name="_39__123Graph_ADEV_EMPL" localSheetId="25" hidden="1">'[2]Time series'!#REF!</definedName>
    <definedName name="_39__123Graph_ADEV_EMPL" localSheetId="26" hidden="1">'[2]Time series'!#REF!</definedName>
    <definedName name="_39__123Graph_ADEV_EMPL" localSheetId="27" hidden="1">'[2]Time series'!#REF!</definedName>
    <definedName name="_39__123Graph_ADEV_EMPL" localSheetId="29" hidden="1">'[2]Time series'!#REF!</definedName>
    <definedName name="_39__123Graph_ADEV_EMPL" localSheetId="13" hidden="1">'[2]Time series'!#REF!</definedName>
    <definedName name="_39__123Graph_ADEV_EMPL" localSheetId="14" hidden="1">'[2]Time series'!#REF!</definedName>
    <definedName name="_39__123Graph_ADEV_EMPL" localSheetId="15" hidden="1">'[2]Time series'!#REF!</definedName>
    <definedName name="_39__123Graph_ADEV_EMPL" localSheetId="18" hidden="1">'[2]Time series'!#REF!</definedName>
    <definedName name="_39__123Graph_ADEV_EMPL" localSheetId="19" hidden="1">'[2]Time series'!#REF!</definedName>
    <definedName name="_39__123Graph_ADEV_EMPL" localSheetId="20" hidden="1">'[2]Time series'!#REF!</definedName>
    <definedName name="_39__123Graph_ADEV_EMPL" localSheetId="21" hidden="1">'[2]Time series'!#REF!</definedName>
    <definedName name="_39__123Graph_ADEV_EMPL" localSheetId="22" hidden="1">'[2]Time series'!#REF!</definedName>
    <definedName name="_39__123Graph_ADEV_EMPL" localSheetId="30" hidden="1">'[2]Time series'!#REF!</definedName>
    <definedName name="_39__123Graph_ADEV_EMPL" localSheetId="31" hidden="1">'[2]Time series'!#REF!</definedName>
    <definedName name="_39__123Graph_ADEV_EMPL" localSheetId="32" hidden="1">'[3]Time series'!#REF!</definedName>
    <definedName name="_39__123Graph_ADEV_EMPL" localSheetId="37" hidden="1">'[1]Time series'!#REF!</definedName>
    <definedName name="_39__123Graph_ADEV_EMPL" localSheetId="41" hidden="1">'[1]Time series'!#REF!</definedName>
    <definedName name="_39__123Graph_ADEV_EMPL" localSheetId="65" hidden="1">'[3]Time series'!#REF!</definedName>
    <definedName name="_39__123Graph_ADEV_EMPL" localSheetId="57" hidden="1">'[3]Time series'!#REF!</definedName>
    <definedName name="_39__123Graph_ADEV_EMPL" localSheetId="16" hidden="1">'[2]Time series'!#REF!</definedName>
    <definedName name="_39__123Graph_ADEV_EMPL" hidden="1">'[1]Time series'!#REF!</definedName>
    <definedName name="_4__123Graph_ADEV_EMPL" hidden="1">'[51]Time series'!#REF!</definedName>
    <definedName name="_4__123Graph_CSWE_EMPL" localSheetId="2" hidden="1">'[7]Time series'!#REF!</definedName>
    <definedName name="_4__123Graph_CSWE_EMPL" localSheetId="12" hidden="1">'[8]Time series'!#REF!</definedName>
    <definedName name="_4__123Graph_CSWE_EMPL" localSheetId="23" hidden="1">'[8]Time series'!#REF!</definedName>
    <definedName name="_4__123Graph_CSWE_EMPL" localSheetId="24" hidden="1">'[8]Time series'!#REF!</definedName>
    <definedName name="_4__123Graph_CSWE_EMPL" localSheetId="25" hidden="1">'[8]Time series'!#REF!</definedName>
    <definedName name="_4__123Graph_CSWE_EMPL" localSheetId="26" hidden="1">'[8]Time series'!#REF!</definedName>
    <definedName name="_4__123Graph_CSWE_EMPL" localSheetId="27" hidden="1">'[8]Time series'!#REF!</definedName>
    <definedName name="_4__123Graph_CSWE_EMPL" localSheetId="29" hidden="1">'[8]Time series'!#REF!</definedName>
    <definedName name="_4__123Graph_CSWE_EMPL" localSheetId="13" hidden="1">'[8]Time series'!#REF!</definedName>
    <definedName name="_4__123Graph_CSWE_EMPL" localSheetId="14" hidden="1">'[8]Time series'!#REF!</definedName>
    <definedName name="_4__123Graph_CSWE_EMPL" localSheetId="15" hidden="1">'[8]Time series'!#REF!</definedName>
    <definedName name="_4__123Graph_CSWE_EMPL" localSheetId="18" hidden="1">'[8]Time series'!#REF!</definedName>
    <definedName name="_4__123Graph_CSWE_EMPL" localSheetId="19" hidden="1">'[8]Time series'!#REF!</definedName>
    <definedName name="_4__123Graph_CSWE_EMPL" localSheetId="20" hidden="1">'[8]Time series'!#REF!</definedName>
    <definedName name="_4__123Graph_CSWE_EMPL" localSheetId="21" hidden="1">'[8]Time series'!#REF!</definedName>
    <definedName name="_4__123Graph_CSWE_EMPL" localSheetId="22" hidden="1">'[8]Time series'!#REF!</definedName>
    <definedName name="_4__123Graph_CSWE_EMPL" localSheetId="30" hidden="1">'[8]Time series'!#REF!</definedName>
    <definedName name="_4__123Graph_CSWE_EMPL" localSheetId="31" hidden="1">'[8]Time series'!#REF!</definedName>
    <definedName name="_4__123Graph_CSWE_EMPL" localSheetId="32" hidden="1">'[9]Time series'!#REF!</definedName>
    <definedName name="_4__123Graph_CSWE_EMPL" localSheetId="37" hidden="1">'[7]Time series'!#REF!</definedName>
    <definedName name="_4__123Graph_CSWE_EMPL" localSheetId="41" hidden="1">'[7]Time series'!#REF!</definedName>
    <definedName name="_4__123Graph_CSWE_EMPL" localSheetId="65" hidden="1">'[9]Time series'!#REF!</definedName>
    <definedName name="_4__123Graph_CSWE_EMPL" localSheetId="57" hidden="1">'[9]Time series'!#REF!</definedName>
    <definedName name="_4__123Graph_CSWE_EMPL" localSheetId="16" hidden="1">'[8]Time series'!#REF!</definedName>
    <definedName name="_4__123Graph_CSWE_EMPL" hidden="1">'[7]Time series'!#REF!</definedName>
    <definedName name="_42__123Graph_B_CURRENT" localSheetId="2" hidden="1">[4]A11!#REF!</definedName>
    <definedName name="_42__123Graph_B_CURRENT" localSheetId="12" hidden="1">[5]A11!#REF!</definedName>
    <definedName name="_42__123Graph_B_CURRENT" localSheetId="23" hidden="1">[5]A11!#REF!</definedName>
    <definedName name="_42__123Graph_B_CURRENT" localSheetId="24" hidden="1">[5]A11!#REF!</definedName>
    <definedName name="_42__123Graph_B_CURRENT" localSheetId="25" hidden="1">[5]A11!#REF!</definedName>
    <definedName name="_42__123Graph_B_CURRENT" localSheetId="26" hidden="1">[5]A11!#REF!</definedName>
    <definedName name="_42__123Graph_B_CURRENT" localSheetId="27" hidden="1">[5]A11!#REF!</definedName>
    <definedName name="_42__123Graph_B_CURRENT" localSheetId="29" hidden="1">[5]A11!#REF!</definedName>
    <definedName name="_42__123Graph_B_CURRENT" localSheetId="13" hidden="1">[5]A11!#REF!</definedName>
    <definedName name="_42__123Graph_B_CURRENT" localSheetId="14" hidden="1">[5]A11!#REF!</definedName>
    <definedName name="_42__123Graph_B_CURRENT" localSheetId="15" hidden="1">[5]A11!#REF!</definedName>
    <definedName name="_42__123Graph_B_CURRENT" localSheetId="18" hidden="1">[5]A11!#REF!</definedName>
    <definedName name="_42__123Graph_B_CURRENT" localSheetId="19" hidden="1">[5]A11!#REF!</definedName>
    <definedName name="_42__123Graph_B_CURRENT" localSheetId="20" hidden="1">[5]A11!#REF!</definedName>
    <definedName name="_42__123Graph_B_CURRENT" localSheetId="21" hidden="1">[5]A11!#REF!</definedName>
    <definedName name="_42__123Graph_B_CURRENT" localSheetId="22" hidden="1">[5]A11!#REF!</definedName>
    <definedName name="_42__123Graph_B_CURRENT" localSheetId="30" hidden="1">[5]A11!#REF!</definedName>
    <definedName name="_42__123Graph_B_CURRENT" localSheetId="31" hidden="1">[5]A11!#REF!</definedName>
    <definedName name="_42__123Graph_B_CURRENT" localSheetId="32" hidden="1">[6]A11!#REF!</definedName>
    <definedName name="_42__123Graph_B_CURRENT" localSheetId="37" hidden="1">[4]A11!#REF!</definedName>
    <definedName name="_42__123Graph_B_CURRENT" localSheetId="41" hidden="1">[4]A11!#REF!</definedName>
    <definedName name="_42__123Graph_B_CURRENT" localSheetId="65" hidden="1">[6]A11!#REF!</definedName>
    <definedName name="_42__123Graph_B_CURRENT" localSheetId="57" hidden="1">[6]A11!#REF!</definedName>
    <definedName name="_42__123Graph_B_CURRENT" localSheetId="16" hidden="1">[5]A11!#REF!</definedName>
    <definedName name="_42__123Graph_B_CURRENT" hidden="1">[4]A11!#REF!</definedName>
    <definedName name="_45__123Graph_B_CURRENT_1" localSheetId="2" hidden="1">[4]A11!#REF!</definedName>
    <definedName name="_45__123Graph_B_CURRENT_1" localSheetId="12" hidden="1">[5]A11!#REF!</definedName>
    <definedName name="_45__123Graph_B_CURRENT_1" localSheetId="23" hidden="1">[5]A11!#REF!</definedName>
    <definedName name="_45__123Graph_B_CURRENT_1" localSheetId="24" hidden="1">[5]A11!#REF!</definedName>
    <definedName name="_45__123Graph_B_CURRENT_1" localSheetId="25" hidden="1">[5]A11!#REF!</definedName>
    <definedName name="_45__123Graph_B_CURRENT_1" localSheetId="26" hidden="1">[5]A11!#REF!</definedName>
    <definedName name="_45__123Graph_B_CURRENT_1" localSheetId="27" hidden="1">[5]A11!#REF!</definedName>
    <definedName name="_45__123Graph_B_CURRENT_1" localSheetId="29" hidden="1">[5]A11!#REF!</definedName>
    <definedName name="_45__123Graph_B_CURRENT_1" localSheetId="13" hidden="1">[5]A11!#REF!</definedName>
    <definedName name="_45__123Graph_B_CURRENT_1" localSheetId="14" hidden="1">[5]A11!#REF!</definedName>
    <definedName name="_45__123Graph_B_CURRENT_1" localSheetId="15" hidden="1">[5]A11!#REF!</definedName>
    <definedName name="_45__123Graph_B_CURRENT_1" localSheetId="18" hidden="1">[5]A11!#REF!</definedName>
    <definedName name="_45__123Graph_B_CURRENT_1" localSheetId="19" hidden="1">[5]A11!#REF!</definedName>
    <definedName name="_45__123Graph_B_CURRENT_1" localSheetId="20" hidden="1">[5]A11!#REF!</definedName>
    <definedName name="_45__123Graph_B_CURRENT_1" localSheetId="21" hidden="1">[5]A11!#REF!</definedName>
    <definedName name="_45__123Graph_B_CURRENT_1" localSheetId="22" hidden="1">[5]A11!#REF!</definedName>
    <definedName name="_45__123Graph_B_CURRENT_1" localSheetId="30" hidden="1">[5]A11!#REF!</definedName>
    <definedName name="_45__123Graph_B_CURRENT_1" localSheetId="31" hidden="1">[5]A11!#REF!</definedName>
    <definedName name="_45__123Graph_B_CURRENT_1" localSheetId="32" hidden="1">[6]A11!#REF!</definedName>
    <definedName name="_45__123Graph_B_CURRENT_1" localSheetId="37" hidden="1">[4]A11!#REF!</definedName>
    <definedName name="_45__123Graph_B_CURRENT_1" localSheetId="41" hidden="1">[4]A11!#REF!</definedName>
    <definedName name="_45__123Graph_B_CURRENT_1" localSheetId="65" hidden="1">[6]A11!#REF!</definedName>
    <definedName name="_45__123Graph_B_CURRENT_1" localSheetId="57" hidden="1">[6]A11!#REF!</definedName>
    <definedName name="_45__123Graph_B_CURRENT_1" localSheetId="16" hidden="1">[5]A11!#REF!</definedName>
    <definedName name="_45__123Graph_B_CURRENT_1" hidden="1">[4]A11!#REF!</definedName>
    <definedName name="_48__123Graph_B_CURRENT_10" localSheetId="2" hidden="1">[4]A11!#REF!</definedName>
    <definedName name="_48__123Graph_B_CURRENT_10" localSheetId="12" hidden="1">[5]A11!#REF!</definedName>
    <definedName name="_48__123Graph_B_CURRENT_10" localSheetId="23" hidden="1">[5]A11!#REF!</definedName>
    <definedName name="_48__123Graph_B_CURRENT_10" localSheetId="24" hidden="1">[5]A11!#REF!</definedName>
    <definedName name="_48__123Graph_B_CURRENT_10" localSheetId="25" hidden="1">[5]A11!#REF!</definedName>
    <definedName name="_48__123Graph_B_CURRENT_10" localSheetId="26" hidden="1">[5]A11!#REF!</definedName>
    <definedName name="_48__123Graph_B_CURRENT_10" localSheetId="27" hidden="1">[5]A11!#REF!</definedName>
    <definedName name="_48__123Graph_B_CURRENT_10" localSheetId="29" hidden="1">[5]A11!#REF!</definedName>
    <definedName name="_48__123Graph_B_CURRENT_10" localSheetId="13" hidden="1">[5]A11!#REF!</definedName>
    <definedName name="_48__123Graph_B_CURRENT_10" localSheetId="14" hidden="1">[5]A11!#REF!</definedName>
    <definedName name="_48__123Graph_B_CURRENT_10" localSheetId="15" hidden="1">[5]A11!#REF!</definedName>
    <definedName name="_48__123Graph_B_CURRENT_10" localSheetId="18" hidden="1">[5]A11!#REF!</definedName>
    <definedName name="_48__123Graph_B_CURRENT_10" localSheetId="19" hidden="1">[5]A11!#REF!</definedName>
    <definedName name="_48__123Graph_B_CURRENT_10" localSheetId="20" hidden="1">[5]A11!#REF!</definedName>
    <definedName name="_48__123Graph_B_CURRENT_10" localSheetId="21" hidden="1">[5]A11!#REF!</definedName>
    <definedName name="_48__123Graph_B_CURRENT_10" localSheetId="22" hidden="1">[5]A11!#REF!</definedName>
    <definedName name="_48__123Graph_B_CURRENT_10" localSheetId="30" hidden="1">[5]A11!#REF!</definedName>
    <definedName name="_48__123Graph_B_CURRENT_10" localSheetId="31" hidden="1">[5]A11!#REF!</definedName>
    <definedName name="_48__123Graph_B_CURRENT_10" localSheetId="32" hidden="1">[6]A11!#REF!</definedName>
    <definedName name="_48__123Graph_B_CURRENT_10" localSheetId="37" hidden="1">[4]A11!#REF!</definedName>
    <definedName name="_48__123Graph_B_CURRENT_10" localSheetId="41" hidden="1">[4]A11!#REF!</definedName>
    <definedName name="_48__123Graph_B_CURRENT_10" localSheetId="65" hidden="1">[6]A11!#REF!</definedName>
    <definedName name="_48__123Graph_B_CURRENT_10" localSheetId="57" hidden="1">[6]A11!#REF!</definedName>
    <definedName name="_48__123Graph_B_CURRENT_10" localSheetId="16" hidden="1">[5]A11!#REF!</definedName>
    <definedName name="_48__123Graph_B_CURRENT_10" hidden="1">[4]A11!#REF!</definedName>
    <definedName name="_51__123Graph_B_CURRENT_2" localSheetId="2" hidden="1">[4]A11!#REF!</definedName>
    <definedName name="_51__123Graph_B_CURRENT_2" localSheetId="12" hidden="1">[5]A11!#REF!</definedName>
    <definedName name="_51__123Graph_B_CURRENT_2" localSheetId="23" hidden="1">[5]A11!#REF!</definedName>
    <definedName name="_51__123Graph_B_CURRENT_2" localSheetId="24" hidden="1">[5]A11!#REF!</definedName>
    <definedName name="_51__123Graph_B_CURRENT_2" localSheetId="25" hidden="1">[5]A11!#REF!</definedName>
    <definedName name="_51__123Graph_B_CURRENT_2" localSheetId="26" hidden="1">[5]A11!#REF!</definedName>
    <definedName name="_51__123Graph_B_CURRENT_2" localSheetId="27" hidden="1">[5]A11!#REF!</definedName>
    <definedName name="_51__123Graph_B_CURRENT_2" localSheetId="29" hidden="1">[5]A11!#REF!</definedName>
    <definedName name="_51__123Graph_B_CURRENT_2" localSheetId="13" hidden="1">[5]A11!#REF!</definedName>
    <definedName name="_51__123Graph_B_CURRENT_2" localSheetId="14" hidden="1">[5]A11!#REF!</definedName>
    <definedName name="_51__123Graph_B_CURRENT_2" localSheetId="15" hidden="1">[5]A11!#REF!</definedName>
    <definedName name="_51__123Graph_B_CURRENT_2" localSheetId="18" hidden="1">[5]A11!#REF!</definedName>
    <definedName name="_51__123Graph_B_CURRENT_2" localSheetId="19" hidden="1">[5]A11!#REF!</definedName>
    <definedName name="_51__123Graph_B_CURRENT_2" localSheetId="20" hidden="1">[5]A11!#REF!</definedName>
    <definedName name="_51__123Graph_B_CURRENT_2" localSheetId="21" hidden="1">[5]A11!#REF!</definedName>
    <definedName name="_51__123Graph_B_CURRENT_2" localSheetId="22" hidden="1">[5]A11!#REF!</definedName>
    <definedName name="_51__123Graph_B_CURRENT_2" localSheetId="30" hidden="1">[5]A11!#REF!</definedName>
    <definedName name="_51__123Graph_B_CURRENT_2" localSheetId="31" hidden="1">[5]A11!#REF!</definedName>
    <definedName name="_51__123Graph_B_CURRENT_2" localSheetId="32" hidden="1">[6]A11!#REF!</definedName>
    <definedName name="_51__123Graph_B_CURRENT_2" localSheetId="37" hidden="1">[4]A11!#REF!</definedName>
    <definedName name="_51__123Graph_B_CURRENT_2" localSheetId="41" hidden="1">[4]A11!#REF!</definedName>
    <definedName name="_51__123Graph_B_CURRENT_2" localSheetId="65" hidden="1">[6]A11!#REF!</definedName>
    <definedName name="_51__123Graph_B_CURRENT_2" localSheetId="57" hidden="1">[6]A11!#REF!</definedName>
    <definedName name="_51__123Graph_B_CURRENT_2" localSheetId="16" hidden="1">[5]A11!#REF!</definedName>
    <definedName name="_51__123Graph_B_CURRENT_2" hidden="1">[4]A11!#REF!</definedName>
    <definedName name="_54__123Graph_B_CURRENT_3" localSheetId="2" hidden="1">[4]A11!#REF!</definedName>
    <definedName name="_54__123Graph_B_CURRENT_3" localSheetId="12" hidden="1">[5]A11!#REF!</definedName>
    <definedName name="_54__123Graph_B_CURRENT_3" localSheetId="23" hidden="1">[5]A11!#REF!</definedName>
    <definedName name="_54__123Graph_B_CURRENT_3" localSheetId="24" hidden="1">[5]A11!#REF!</definedName>
    <definedName name="_54__123Graph_B_CURRENT_3" localSheetId="25" hidden="1">[5]A11!#REF!</definedName>
    <definedName name="_54__123Graph_B_CURRENT_3" localSheetId="26" hidden="1">[5]A11!#REF!</definedName>
    <definedName name="_54__123Graph_B_CURRENT_3" localSheetId="27" hidden="1">[5]A11!#REF!</definedName>
    <definedName name="_54__123Graph_B_CURRENT_3" localSheetId="29" hidden="1">[5]A11!#REF!</definedName>
    <definedName name="_54__123Graph_B_CURRENT_3" localSheetId="13" hidden="1">[5]A11!#REF!</definedName>
    <definedName name="_54__123Graph_B_CURRENT_3" localSheetId="14" hidden="1">[5]A11!#REF!</definedName>
    <definedName name="_54__123Graph_B_CURRENT_3" localSheetId="15" hidden="1">[5]A11!#REF!</definedName>
    <definedName name="_54__123Graph_B_CURRENT_3" localSheetId="18" hidden="1">[5]A11!#REF!</definedName>
    <definedName name="_54__123Graph_B_CURRENT_3" localSheetId="19" hidden="1">[5]A11!#REF!</definedName>
    <definedName name="_54__123Graph_B_CURRENT_3" localSheetId="20" hidden="1">[5]A11!#REF!</definedName>
    <definedName name="_54__123Graph_B_CURRENT_3" localSheetId="21" hidden="1">[5]A11!#REF!</definedName>
    <definedName name="_54__123Graph_B_CURRENT_3" localSheetId="22" hidden="1">[5]A11!#REF!</definedName>
    <definedName name="_54__123Graph_B_CURRENT_3" localSheetId="30" hidden="1">[5]A11!#REF!</definedName>
    <definedName name="_54__123Graph_B_CURRENT_3" localSheetId="31" hidden="1">[5]A11!#REF!</definedName>
    <definedName name="_54__123Graph_B_CURRENT_3" localSheetId="32" hidden="1">[6]A11!#REF!</definedName>
    <definedName name="_54__123Graph_B_CURRENT_3" localSheetId="37" hidden="1">[4]A11!#REF!</definedName>
    <definedName name="_54__123Graph_B_CURRENT_3" localSheetId="41" hidden="1">[4]A11!#REF!</definedName>
    <definedName name="_54__123Graph_B_CURRENT_3" localSheetId="65" hidden="1">[6]A11!#REF!</definedName>
    <definedName name="_54__123Graph_B_CURRENT_3" localSheetId="57" hidden="1">[6]A11!#REF!</definedName>
    <definedName name="_54__123Graph_B_CURRENT_3" localSheetId="16" hidden="1">[5]A11!#REF!</definedName>
    <definedName name="_54__123Graph_B_CURRENT_3" hidden="1">[4]A11!#REF!</definedName>
    <definedName name="_57__123Graph_B_CURRENT_4" localSheetId="2" hidden="1">[4]A11!#REF!</definedName>
    <definedName name="_57__123Graph_B_CURRENT_4" localSheetId="12" hidden="1">[5]A11!#REF!</definedName>
    <definedName name="_57__123Graph_B_CURRENT_4" localSheetId="23" hidden="1">[5]A11!#REF!</definedName>
    <definedName name="_57__123Graph_B_CURRENT_4" localSheetId="24" hidden="1">[5]A11!#REF!</definedName>
    <definedName name="_57__123Graph_B_CURRENT_4" localSheetId="25" hidden="1">[5]A11!#REF!</definedName>
    <definedName name="_57__123Graph_B_CURRENT_4" localSheetId="26" hidden="1">[5]A11!#REF!</definedName>
    <definedName name="_57__123Graph_B_CURRENT_4" localSheetId="27" hidden="1">[5]A11!#REF!</definedName>
    <definedName name="_57__123Graph_B_CURRENT_4" localSheetId="29" hidden="1">[5]A11!#REF!</definedName>
    <definedName name="_57__123Graph_B_CURRENT_4" localSheetId="13" hidden="1">[5]A11!#REF!</definedName>
    <definedName name="_57__123Graph_B_CURRENT_4" localSheetId="14" hidden="1">[5]A11!#REF!</definedName>
    <definedName name="_57__123Graph_B_CURRENT_4" localSheetId="15" hidden="1">[5]A11!#REF!</definedName>
    <definedName name="_57__123Graph_B_CURRENT_4" localSheetId="18" hidden="1">[5]A11!#REF!</definedName>
    <definedName name="_57__123Graph_B_CURRENT_4" localSheetId="19" hidden="1">[5]A11!#REF!</definedName>
    <definedName name="_57__123Graph_B_CURRENT_4" localSheetId="20" hidden="1">[5]A11!#REF!</definedName>
    <definedName name="_57__123Graph_B_CURRENT_4" localSheetId="21" hidden="1">[5]A11!#REF!</definedName>
    <definedName name="_57__123Graph_B_CURRENT_4" localSheetId="22" hidden="1">[5]A11!#REF!</definedName>
    <definedName name="_57__123Graph_B_CURRENT_4" localSheetId="30" hidden="1">[5]A11!#REF!</definedName>
    <definedName name="_57__123Graph_B_CURRENT_4" localSheetId="31" hidden="1">[5]A11!#REF!</definedName>
    <definedName name="_57__123Graph_B_CURRENT_4" localSheetId="32" hidden="1">[6]A11!#REF!</definedName>
    <definedName name="_57__123Graph_B_CURRENT_4" localSheetId="37" hidden="1">[4]A11!#REF!</definedName>
    <definedName name="_57__123Graph_B_CURRENT_4" localSheetId="41" hidden="1">[4]A11!#REF!</definedName>
    <definedName name="_57__123Graph_B_CURRENT_4" localSheetId="65" hidden="1">[6]A11!#REF!</definedName>
    <definedName name="_57__123Graph_B_CURRENT_4" localSheetId="57" hidden="1">[6]A11!#REF!</definedName>
    <definedName name="_57__123Graph_B_CURRENT_4" localSheetId="16" hidden="1">[5]A11!#REF!</definedName>
    <definedName name="_57__123Graph_B_CURRENT_4" hidden="1">[4]A11!#REF!</definedName>
    <definedName name="_6__123Graph_A_CURRENT_1" localSheetId="2" hidden="1">[4]A11!#REF!</definedName>
    <definedName name="_6__123Graph_A_CURRENT_1" localSheetId="12" hidden="1">[5]A11!#REF!</definedName>
    <definedName name="_6__123Graph_A_CURRENT_1" localSheetId="23" hidden="1">[5]A11!#REF!</definedName>
    <definedName name="_6__123Graph_A_CURRENT_1" localSheetId="24" hidden="1">[5]A11!#REF!</definedName>
    <definedName name="_6__123Graph_A_CURRENT_1" localSheetId="25" hidden="1">[5]A11!#REF!</definedName>
    <definedName name="_6__123Graph_A_CURRENT_1" localSheetId="26" hidden="1">[5]A11!#REF!</definedName>
    <definedName name="_6__123Graph_A_CURRENT_1" localSheetId="27" hidden="1">[5]A11!#REF!</definedName>
    <definedName name="_6__123Graph_A_CURRENT_1" localSheetId="29" hidden="1">[5]A11!#REF!</definedName>
    <definedName name="_6__123Graph_A_CURRENT_1" localSheetId="13" hidden="1">[5]A11!#REF!</definedName>
    <definedName name="_6__123Graph_A_CURRENT_1" localSheetId="14" hidden="1">[5]A11!#REF!</definedName>
    <definedName name="_6__123Graph_A_CURRENT_1" localSheetId="15" hidden="1">[5]A11!#REF!</definedName>
    <definedName name="_6__123Graph_A_CURRENT_1" localSheetId="18" hidden="1">[5]A11!#REF!</definedName>
    <definedName name="_6__123Graph_A_CURRENT_1" localSheetId="19" hidden="1">[5]A11!#REF!</definedName>
    <definedName name="_6__123Graph_A_CURRENT_1" localSheetId="20" hidden="1">[5]A11!#REF!</definedName>
    <definedName name="_6__123Graph_A_CURRENT_1" localSheetId="21" hidden="1">[5]A11!#REF!</definedName>
    <definedName name="_6__123Graph_A_CURRENT_1" localSheetId="22" hidden="1">[5]A11!#REF!</definedName>
    <definedName name="_6__123Graph_A_CURRENT_1" localSheetId="30" hidden="1">[5]A11!#REF!</definedName>
    <definedName name="_6__123Graph_A_CURRENT_1" localSheetId="31" hidden="1">[5]A11!#REF!</definedName>
    <definedName name="_6__123Graph_A_CURRENT_1" localSheetId="32" hidden="1">[6]A11!#REF!</definedName>
    <definedName name="_6__123Graph_A_CURRENT_1" localSheetId="37" hidden="1">[4]A11!#REF!</definedName>
    <definedName name="_6__123Graph_A_CURRENT_1" localSheetId="41" hidden="1">[4]A11!#REF!</definedName>
    <definedName name="_6__123Graph_A_CURRENT_1" localSheetId="65" hidden="1">[6]A11!#REF!</definedName>
    <definedName name="_6__123Graph_A_CURRENT_1" localSheetId="57" hidden="1">[6]A11!#REF!</definedName>
    <definedName name="_6__123Graph_A_CURRENT_1" localSheetId="16" hidden="1">[5]A11!#REF!</definedName>
    <definedName name="_6__123Graph_A_CURRENT_1" hidden="1">[4]A11!#REF!</definedName>
    <definedName name="_6__123Graph_BDEV_EMPL" hidden="1">'[51]Time series'!#REF!</definedName>
    <definedName name="_60__123Graph_B_CURRENT_5" localSheetId="2" hidden="1">[4]A11!#REF!</definedName>
    <definedName name="_60__123Graph_B_CURRENT_5" localSheetId="12" hidden="1">[5]A11!#REF!</definedName>
    <definedName name="_60__123Graph_B_CURRENT_5" localSheetId="23" hidden="1">[5]A11!#REF!</definedName>
    <definedName name="_60__123Graph_B_CURRENT_5" localSheetId="24" hidden="1">[5]A11!#REF!</definedName>
    <definedName name="_60__123Graph_B_CURRENT_5" localSheetId="25" hidden="1">[5]A11!#REF!</definedName>
    <definedName name="_60__123Graph_B_CURRENT_5" localSheetId="26" hidden="1">[5]A11!#REF!</definedName>
    <definedName name="_60__123Graph_B_CURRENT_5" localSheetId="27" hidden="1">[5]A11!#REF!</definedName>
    <definedName name="_60__123Graph_B_CURRENT_5" localSheetId="29" hidden="1">[5]A11!#REF!</definedName>
    <definedName name="_60__123Graph_B_CURRENT_5" localSheetId="13" hidden="1">[5]A11!#REF!</definedName>
    <definedName name="_60__123Graph_B_CURRENT_5" localSheetId="14" hidden="1">[5]A11!#REF!</definedName>
    <definedName name="_60__123Graph_B_CURRENT_5" localSheetId="15" hidden="1">[5]A11!#REF!</definedName>
    <definedName name="_60__123Graph_B_CURRENT_5" localSheetId="18" hidden="1">[5]A11!#REF!</definedName>
    <definedName name="_60__123Graph_B_CURRENT_5" localSheetId="19" hidden="1">[5]A11!#REF!</definedName>
    <definedName name="_60__123Graph_B_CURRENT_5" localSheetId="20" hidden="1">[5]A11!#REF!</definedName>
    <definedName name="_60__123Graph_B_CURRENT_5" localSheetId="21" hidden="1">[5]A11!#REF!</definedName>
    <definedName name="_60__123Graph_B_CURRENT_5" localSheetId="22" hidden="1">[5]A11!#REF!</definedName>
    <definedName name="_60__123Graph_B_CURRENT_5" localSheetId="30" hidden="1">[5]A11!#REF!</definedName>
    <definedName name="_60__123Graph_B_CURRENT_5" localSheetId="31" hidden="1">[5]A11!#REF!</definedName>
    <definedName name="_60__123Graph_B_CURRENT_5" localSheetId="32" hidden="1">[6]A11!#REF!</definedName>
    <definedName name="_60__123Graph_B_CURRENT_5" localSheetId="37" hidden="1">[4]A11!#REF!</definedName>
    <definedName name="_60__123Graph_B_CURRENT_5" localSheetId="41" hidden="1">[4]A11!#REF!</definedName>
    <definedName name="_60__123Graph_B_CURRENT_5" localSheetId="65" hidden="1">[6]A11!#REF!</definedName>
    <definedName name="_60__123Graph_B_CURRENT_5" localSheetId="57" hidden="1">[6]A11!#REF!</definedName>
    <definedName name="_60__123Graph_B_CURRENT_5" localSheetId="16" hidden="1">[5]A11!#REF!</definedName>
    <definedName name="_60__123Graph_B_CURRENT_5" hidden="1">[4]A11!#REF!</definedName>
    <definedName name="_63__123Graph_B_CURRENT_6" localSheetId="2" hidden="1">[4]A11!#REF!</definedName>
    <definedName name="_63__123Graph_B_CURRENT_6" localSheetId="12" hidden="1">[5]A11!#REF!</definedName>
    <definedName name="_63__123Graph_B_CURRENT_6" localSheetId="23" hidden="1">[5]A11!#REF!</definedName>
    <definedName name="_63__123Graph_B_CURRENT_6" localSheetId="24" hidden="1">[5]A11!#REF!</definedName>
    <definedName name="_63__123Graph_B_CURRENT_6" localSheetId="25" hidden="1">[5]A11!#REF!</definedName>
    <definedName name="_63__123Graph_B_CURRENT_6" localSheetId="26" hidden="1">[5]A11!#REF!</definedName>
    <definedName name="_63__123Graph_B_CURRENT_6" localSheetId="27" hidden="1">[5]A11!#REF!</definedName>
    <definedName name="_63__123Graph_B_CURRENT_6" localSheetId="29" hidden="1">[5]A11!#REF!</definedName>
    <definedName name="_63__123Graph_B_CURRENT_6" localSheetId="13" hidden="1">[5]A11!#REF!</definedName>
    <definedName name="_63__123Graph_B_CURRENT_6" localSheetId="14" hidden="1">[5]A11!#REF!</definedName>
    <definedName name="_63__123Graph_B_CURRENT_6" localSheetId="15" hidden="1">[5]A11!#REF!</definedName>
    <definedName name="_63__123Graph_B_CURRENT_6" localSheetId="18" hidden="1">[5]A11!#REF!</definedName>
    <definedName name="_63__123Graph_B_CURRENT_6" localSheetId="19" hidden="1">[5]A11!#REF!</definedName>
    <definedName name="_63__123Graph_B_CURRENT_6" localSheetId="20" hidden="1">[5]A11!#REF!</definedName>
    <definedName name="_63__123Graph_B_CURRENT_6" localSheetId="21" hidden="1">[5]A11!#REF!</definedName>
    <definedName name="_63__123Graph_B_CURRENT_6" localSheetId="22" hidden="1">[5]A11!#REF!</definedName>
    <definedName name="_63__123Graph_B_CURRENT_6" localSheetId="30" hidden="1">[5]A11!#REF!</definedName>
    <definedName name="_63__123Graph_B_CURRENT_6" localSheetId="31" hidden="1">[5]A11!#REF!</definedName>
    <definedName name="_63__123Graph_B_CURRENT_6" localSheetId="32" hidden="1">[6]A11!#REF!</definedName>
    <definedName name="_63__123Graph_B_CURRENT_6" localSheetId="37" hidden="1">[4]A11!#REF!</definedName>
    <definedName name="_63__123Graph_B_CURRENT_6" localSheetId="41" hidden="1">[4]A11!#REF!</definedName>
    <definedName name="_63__123Graph_B_CURRENT_6" localSheetId="65" hidden="1">[6]A11!#REF!</definedName>
    <definedName name="_63__123Graph_B_CURRENT_6" localSheetId="57" hidden="1">[6]A11!#REF!</definedName>
    <definedName name="_63__123Graph_B_CURRENT_6" localSheetId="16" hidden="1">[5]A11!#REF!</definedName>
    <definedName name="_63__123Graph_B_CURRENT_6" hidden="1">[4]A11!#REF!</definedName>
    <definedName name="_66__123Graph_B_CURRENT_7" localSheetId="2" hidden="1">[4]A11!#REF!</definedName>
    <definedName name="_66__123Graph_B_CURRENT_7" localSheetId="12" hidden="1">[5]A11!#REF!</definedName>
    <definedName name="_66__123Graph_B_CURRENT_7" localSheetId="23" hidden="1">[5]A11!#REF!</definedName>
    <definedName name="_66__123Graph_B_CURRENT_7" localSheetId="24" hidden="1">[5]A11!#REF!</definedName>
    <definedName name="_66__123Graph_B_CURRENT_7" localSheetId="25" hidden="1">[5]A11!#REF!</definedName>
    <definedName name="_66__123Graph_B_CURRENT_7" localSheetId="26" hidden="1">[5]A11!#REF!</definedName>
    <definedName name="_66__123Graph_B_CURRENT_7" localSheetId="27" hidden="1">[5]A11!#REF!</definedName>
    <definedName name="_66__123Graph_B_CURRENT_7" localSheetId="29" hidden="1">[5]A11!#REF!</definedName>
    <definedName name="_66__123Graph_B_CURRENT_7" localSheetId="13" hidden="1">[5]A11!#REF!</definedName>
    <definedName name="_66__123Graph_B_CURRENT_7" localSheetId="14" hidden="1">[5]A11!#REF!</definedName>
    <definedName name="_66__123Graph_B_CURRENT_7" localSheetId="15" hidden="1">[5]A11!#REF!</definedName>
    <definedName name="_66__123Graph_B_CURRENT_7" localSheetId="18" hidden="1">[5]A11!#REF!</definedName>
    <definedName name="_66__123Graph_B_CURRENT_7" localSheetId="19" hidden="1">[5]A11!#REF!</definedName>
    <definedName name="_66__123Graph_B_CURRENT_7" localSheetId="20" hidden="1">[5]A11!#REF!</definedName>
    <definedName name="_66__123Graph_B_CURRENT_7" localSheetId="21" hidden="1">[5]A11!#REF!</definedName>
    <definedName name="_66__123Graph_B_CURRENT_7" localSheetId="22" hidden="1">[5]A11!#REF!</definedName>
    <definedName name="_66__123Graph_B_CURRENT_7" localSheetId="30" hidden="1">[5]A11!#REF!</definedName>
    <definedName name="_66__123Graph_B_CURRENT_7" localSheetId="31" hidden="1">[5]A11!#REF!</definedName>
    <definedName name="_66__123Graph_B_CURRENT_7" localSheetId="32" hidden="1">[6]A11!#REF!</definedName>
    <definedName name="_66__123Graph_B_CURRENT_7" localSheetId="37" hidden="1">[4]A11!#REF!</definedName>
    <definedName name="_66__123Graph_B_CURRENT_7" localSheetId="41" hidden="1">[4]A11!#REF!</definedName>
    <definedName name="_66__123Graph_B_CURRENT_7" localSheetId="65" hidden="1">[6]A11!#REF!</definedName>
    <definedName name="_66__123Graph_B_CURRENT_7" localSheetId="57" hidden="1">[6]A11!#REF!</definedName>
    <definedName name="_66__123Graph_B_CURRENT_7" localSheetId="16" hidden="1">[5]A11!#REF!</definedName>
    <definedName name="_66__123Graph_B_CURRENT_7" hidden="1">[4]A11!#REF!</definedName>
    <definedName name="_69__123Graph_B_CURRENT_8" localSheetId="2" hidden="1">[4]A11!#REF!</definedName>
    <definedName name="_69__123Graph_B_CURRENT_8" localSheetId="12" hidden="1">[5]A11!#REF!</definedName>
    <definedName name="_69__123Graph_B_CURRENT_8" localSheetId="23" hidden="1">[5]A11!#REF!</definedName>
    <definedName name="_69__123Graph_B_CURRENT_8" localSheetId="24" hidden="1">[5]A11!#REF!</definedName>
    <definedName name="_69__123Graph_B_CURRENT_8" localSheetId="25" hidden="1">[5]A11!#REF!</definedName>
    <definedName name="_69__123Graph_B_CURRENT_8" localSheetId="26" hidden="1">[5]A11!#REF!</definedName>
    <definedName name="_69__123Graph_B_CURRENT_8" localSheetId="27" hidden="1">[5]A11!#REF!</definedName>
    <definedName name="_69__123Graph_B_CURRENT_8" localSheetId="29" hidden="1">[5]A11!#REF!</definedName>
    <definedName name="_69__123Graph_B_CURRENT_8" localSheetId="13" hidden="1">[5]A11!#REF!</definedName>
    <definedName name="_69__123Graph_B_CURRENT_8" localSheetId="14" hidden="1">[5]A11!#REF!</definedName>
    <definedName name="_69__123Graph_B_CURRENT_8" localSheetId="15" hidden="1">[5]A11!#REF!</definedName>
    <definedName name="_69__123Graph_B_CURRENT_8" localSheetId="18" hidden="1">[5]A11!#REF!</definedName>
    <definedName name="_69__123Graph_B_CURRENT_8" localSheetId="19" hidden="1">[5]A11!#REF!</definedName>
    <definedName name="_69__123Graph_B_CURRENT_8" localSheetId="20" hidden="1">[5]A11!#REF!</definedName>
    <definedName name="_69__123Graph_B_CURRENT_8" localSheetId="21" hidden="1">[5]A11!#REF!</definedName>
    <definedName name="_69__123Graph_B_CURRENT_8" localSheetId="22" hidden="1">[5]A11!#REF!</definedName>
    <definedName name="_69__123Graph_B_CURRENT_8" localSheetId="30" hidden="1">[5]A11!#REF!</definedName>
    <definedName name="_69__123Graph_B_CURRENT_8" localSheetId="31" hidden="1">[5]A11!#REF!</definedName>
    <definedName name="_69__123Graph_B_CURRENT_8" localSheetId="32" hidden="1">[6]A11!#REF!</definedName>
    <definedName name="_69__123Graph_B_CURRENT_8" localSheetId="37" hidden="1">[4]A11!#REF!</definedName>
    <definedName name="_69__123Graph_B_CURRENT_8" localSheetId="41" hidden="1">[4]A11!#REF!</definedName>
    <definedName name="_69__123Graph_B_CURRENT_8" localSheetId="65" hidden="1">[6]A11!#REF!</definedName>
    <definedName name="_69__123Graph_B_CURRENT_8" localSheetId="57" hidden="1">[6]A11!#REF!</definedName>
    <definedName name="_69__123Graph_B_CURRENT_8" localSheetId="16" hidden="1">[5]A11!#REF!</definedName>
    <definedName name="_69__123Graph_B_CURRENT_8" hidden="1">[4]A11!#REF!</definedName>
    <definedName name="_72__123Graph_B_CURRENT_9" localSheetId="2" hidden="1">[4]A11!#REF!</definedName>
    <definedName name="_72__123Graph_B_CURRENT_9" localSheetId="12" hidden="1">[5]A11!#REF!</definedName>
    <definedName name="_72__123Graph_B_CURRENT_9" localSheetId="23" hidden="1">[5]A11!#REF!</definedName>
    <definedName name="_72__123Graph_B_CURRENT_9" localSheetId="24" hidden="1">[5]A11!#REF!</definedName>
    <definedName name="_72__123Graph_B_CURRENT_9" localSheetId="25" hidden="1">[5]A11!#REF!</definedName>
    <definedName name="_72__123Graph_B_CURRENT_9" localSheetId="26" hidden="1">[5]A11!#REF!</definedName>
    <definedName name="_72__123Graph_B_CURRENT_9" localSheetId="27" hidden="1">[5]A11!#REF!</definedName>
    <definedName name="_72__123Graph_B_CURRENT_9" localSheetId="29" hidden="1">[5]A11!#REF!</definedName>
    <definedName name="_72__123Graph_B_CURRENT_9" localSheetId="13" hidden="1">[5]A11!#REF!</definedName>
    <definedName name="_72__123Graph_B_CURRENT_9" localSheetId="14" hidden="1">[5]A11!#REF!</definedName>
    <definedName name="_72__123Graph_B_CURRENT_9" localSheetId="15" hidden="1">[5]A11!#REF!</definedName>
    <definedName name="_72__123Graph_B_CURRENT_9" localSheetId="18" hidden="1">[5]A11!#REF!</definedName>
    <definedName name="_72__123Graph_B_CURRENT_9" localSheetId="19" hidden="1">[5]A11!#REF!</definedName>
    <definedName name="_72__123Graph_B_CURRENT_9" localSheetId="20" hidden="1">[5]A11!#REF!</definedName>
    <definedName name="_72__123Graph_B_CURRENT_9" localSheetId="21" hidden="1">[5]A11!#REF!</definedName>
    <definedName name="_72__123Graph_B_CURRENT_9" localSheetId="22" hidden="1">[5]A11!#REF!</definedName>
    <definedName name="_72__123Graph_B_CURRENT_9" localSheetId="30" hidden="1">[5]A11!#REF!</definedName>
    <definedName name="_72__123Graph_B_CURRENT_9" localSheetId="31" hidden="1">[5]A11!#REF!</definedName>
    <definedName name="_72__123Graph_B_CURRENT_9" localSheetId="32" hidden="1">[6]A11!#REF!</definedName>
    <definedName name="_72__123Graph_B_CURRENT_9" localSheetId="37" hidden="1">[4]A11!#REF!</definedName>
    <definedName name="_72__123Graph_B_CURRENT_9" localSheetId="41" hidden="1">[4]A11!#REF!</definedName>
    <definedName name="_72__123Graph_B_CURRENT_9" localSheetId="65" hidden="1">[6]A11!#REF!</definedName>
    <definedName name="_72__123Graph_B_CURRENT_9" localSheetId="57" hidden="1">[6]A11!#REF!</definedName>
    <definedName name="_72__123Graph_B_CURRENT_9" localSheetId="16" hidden="1">[5]A11!#REF!</definedName>
    <definedName name="_72__123Graph_B_CURRENT_9" hidden="1">[4]A11!#REF!</definedName>
    <definedName name="_75__123Graph_BDEV_EMPL" localSheetId="2" hidden="1">'[1]Time series'!#REF!</definedName>
    <definedName name="_75__123Graph_BDEV_EMPL" localSheetId="12" hidden="1">'[2]Time series'!#REF!</definedName>
    <definedName name="_75__123Graph_BDEV_EMPL" localSheetId="23" hidden="1">'[2]Time series'!#REF!</definedName>
    <definedName name="_75__123Graph_BDEV_EMPL" localSheetId="24" hidden="1">'[2]Time series'!#REF!</definedName>
    <definedName name="_75__123Graph_BDEV_EMPL" localSheetId="25" hidden="1">'[2]Time series'!#REF!</definedName>
    <definedName name="_75__123Graph_BDEV_EMPL" localSheetId="26" hidden="1">'[2]Time series'!#REF!</definedName>
    <definedName name="_75__123Graph_BDEV_EMPL" localSheetId="27" hidden="1">'[2]Time series'!#REF!</definedName>
    <definedName name="_75__123Graph_BDEV_EMPL" localSheetId="29" hidden="1">'[2]Time series'!#REF!</definedName>
    <definedName name="_75__123Graph_BDEV_EMPL" localSheetId="13" hidden="1">'[2]Time series'!#REF!</definedName>
    <definedName name="_75__123Graph_BDEV_EMPL" localSheetId="14" hidden="1">'[2]Time series'!#REF!</definedName>
    <definedName name="_75__123Graph_BDEV_EMPL" localSheetId="15" hidden="1">'[2]Time series'!#REF!</definedName>
    <definedName name="_75__123Graph_BDEV_EMPL" localSheetId="18" hidden="1">'[2]Time series'!#REF!</definedName>
    <definedName name="_75__123Graph_BDEV_EMPL" localSheetId="19" hidden="1">'[2]Time series'!#REF!</definedName>
    <definedName name="_75__123Graph_BDEV_EMPL" localSheetId="20" hidden="1">'[2]Time series'!#REF!</definedName>
    <definedName name="_75__123Graph_BDEV_EMPL" localSheetId="21" hidden="1">'[2]Time series'!#REF!</definedName>
    <definedName name="_75__123Graph_BDEV_EMPL" localSheetId="22" hidden="1">'[2]Time series'!#REF!</definedName>
    <definedName name="_75__123Graph_BDEV_EMPL" localSheetId="30" hidden="1">'[2]Time series'!#REF!</definedName>
    <definedName name="_75__123Graph_BDEV_EMPL" localSheetId="31" hidden="1">'[2]Time series'!#REF!</definedName>
    <definedName name="_75__123Graph_BDEV_EMPL" localSheetId="32" hidden="1">'[3]Time series'!#REF!</definedName>
    <definedName name="_75__123Graph_BDEV_EMPL" localSheetId="37" hidden="1">'[1]Time series'!#REF!</definedName>
    <definedName name="_75__123Graph_BDEV_EMPL" localSheetId="41" hidden="1">'[1]Time series'!#REF!</definedName>
    <definedName name="_75__123Graph_BDEV_EMPL" localSheetId="65" hidden="1">'[3]Time series'!#REF!</definedName>
    <definedName name="_75__123Graph_BDEV_EMPL" localSheetId="57" hidden="1">'[3]Time series'!#REF!</definedName>
    <definedName name="_75__123Graph_BDEV_EMPL" localSheetId="16" hidden="1">'[2]Time series'!#REF!</definedName>
    <definedName name="_75__123Graph_BDEV_EMPL" hidden="1">'[1]Time series'!#REF!</definedName>
    <definedName name="_78__123Graph_C_CURRENT" localSheetId="2" hidden="1">[4]A11!#REF!</definedName>
    <definedName name="_78__123Graph_C_CURRENT" localSheetId="12" hidden="1">[5]A11!#REF!</definedName>
    <definedName name="_78__123Graph_C_CURRENT" localSheetId="23" hidden="1">[5]A11!#REF!</definedName>
    <definedName name="_78__123Graph_C_CURRENT" localSheetId="24" hidden="1">[5]A11!#REF!</definedName>
    <definedName name="_78__123Graph_C_CURRENT" localSheetId="25" hidden="1">[5]A11!#REF!</definedName>
    <definedName name="_78__123Graph_C_CURRENT" localSheetId="26" hidden="1">[5]A11!#REF!</definedName>
    <definedName name="_78__123Graph_C_CURRENT" localSheetId="27" hidden="1">[5]A11!#REF!</definedName>
    <definedName name="_78__123Graph_C_CURRENT" localSheetId="29" hidden="1">[5]A11!#REF!</definedName>
    <definedName name="_78__123Graph_C_CURRENT" localSheetId="13" hidden="1">[5]A11!#REF!</definedName>
    <definedName name="_78__123Graph_C_CURRENT" localSheetId="14" hidden="1">[5]A11!#REF!</definedName>
    <definedName name="_78__123Graph_C_CURRENT" localSheetId="15" hidden="1">[5]A11!#REF!</definedName>
    <definedName name="_78__123Graph_C_CURRENT" localSheetId="18" hidden="1">[5]A11!#REF!</definedName>
    <definedName name="_78__123Graph_C_CURRENT" localSheetId="19" hidden="1">[5]A11!#REF!</definedName>
    <definedName name="_78__123Graph_C_CURRENT" localSheetId="20" hidden="1">[5]A11!#REF!</definedName>
    <definedName name="_78__123Graph_C_CURRENT" localSheetId="21" hidden="1">[5]A11!#REF!</definedName>
    <definedName name="_78__123Graph_C_CURRENT" localSheetId="22" hidden="1">[5]A11!#REF!</definedName>
    <definedName name="_78__123Graph_C_CURRENT" localSheetId="30" hidden="1">[5]A11!#REF!</definedName>
    <definedName name="_78__123Graph_C_CURRENT" localSheetId="31" hidden="1">[5]A11!#REF!</definedName>
    <definedName name="_78__123Graph_C_CURRENT" localSheetId="32" hidden="1">[6]A11!#REF!</definedName>
    <definedName name="_78__123Graph_C_CURRENT" localSheetId="37" hidden="1">[4]A11!#REF!</definedName>
    <definedName name="_78__123Graph_C_CURRENT" localSheetId="41" hidden="1">[4]A11!#REF!</definedName>
    <definedName name="_78__123Graph_C_CURRENT" localSheetId="65" hidden="1">[6]A11!#REF!</definedName>
    <definedName name="_78__123Graph_C_CURRENT" localSheetId="57" hidden="1">[6]A11!#REF!</definedName>
    <definedName name="_78__123Graph_C_CURRENT" localSheetId="16" hidden="1">[5]A11!#REF!</definedName>
    <definedName name="_78__123Graph_C_CURRENT" hidden="1">[4]A11!#REF!</definedName>
    <definedName name="_8__123Graph_CDEV_EMPL" hidden="1">'[51]Time series'!#REF!</definedName>
    <definedName name="_81__123Graph_C_CURRENT_1" localSheetId="2" hidden="1">[4]A11!#REF!</definedName>
    <definedName name="_81__123Graph_C_CURRENT_1" localSheetId="12" hidden="1">[5]A11!#REF!</definedName>
    <definedName name="_81__123Graph_C_CURRENT_1" localSheetId="23" hidden="1">[5]A11!#REF!</definedName>
    <definedName name="_81__123Graph_C_CURRENT_1" localSheetId="24" hidden="1">[5]A11!#REF!</definedName>
    <definedName name="_81__123Graph_C_CURRENT_1" localSheetId="25" hidden="1">[5]A11!#REF!</definedName>
    <definedName name="_81__123Graph_C_CURRENT_1" localSheetId="26" hidden="1">[5]A11!#REF!</definedName>
    <definedName name="_81__123Graph_C_CURRENT_1" localSheetId="27" hidden="1">[5]A11!#REF!</definedName>
    <definedName name="_81__123Graph_C_CURRENT_1" localSheetId="29" hidden="1">[5]A11!#REF!</definedName>
    <definedName name="_81__123Graph_C_CURRENT_1" localSheetId="13" hidden="1">[5]A11!#REF!</definedName>
    <definedName name="_81__123Graph_C_CURRENT_1" localSheetId="14" hidden="1">[5]A11!#REF!</definedName>
    <definedName name="_81__123Graph_C_CURRENT_1" localSheetId="15" hidden="1">[5]A11!#REF!</definedName>
    <definedName name="_81__123Graph_C_CURRENT_1" localSheetId="18" hidden="1">[5]A11!#REF!</definedName>
    <definedName name="_81__123Graph_C_CURRENT_1" localSheetId="19" hidden="1">[5]A11!#REF!</definedName>
    <definedName name="_81__123Graph_C_CURRENT_1" localSheetId="20" hidden="1">[5]A11!#REF!</definedName>
    <definedName name="_81__123Graph_C_CURRENT_1" localSheetId="21" hidden="1">[5]A11!#REF!</definedName>
    <definedName name="_81__123Graph_C_CURRENT_1" localSheetId="22" hidden="1">[5]A11!#REF!</definedName>
    <definedName name="_81__123Graph_C_CURRENT_1" localSheetId="30" hidden="1">[5]A11!#REF!</definedName>
    <definedName name="_81__123Graph_C_CURRENT_1" localSheetId="31" hidden="1">[5]A11!#REF!</definedName>
    <definedName name="_81__123Graph_C_CURRENT_1" localSheetId="32" hidden="1">[6]A11!#REF!</definedName>
    <definedName name="_81__123Graph_C_CURRENT_1" localSheetId="37" hidden="1">[4]A11!#REF!</definedName>
    <definedName name="_81__123Graph_C_CURRENT_1" localSheetId="41" hidden="1">[4]A11!#REF!</definedName>
    <definedName name="_81__123Graph_C_CURRENT_1" localSheetId="65" hidden="1">[6]A11!#REF!</definedName>
    <definedName name="_81__123Graph_C_CURRENT_1" localSheetId="57" hidden="1">[6]A11!#REF!</definedName>
    <definedName name="_81__123Graph_C_CURRENT_1" localSheetId="16" hidden="1">[5]A11!#REF!</definedName>
    <definedName name="_81__123Graph_C_CURRENT_1" hidden="1">[4]A11!#REF!</definedName>
    <definedName name="_84__123Graph_C_CURRENT_10" localSheetId="2" hidden="1">[4]A11!#REF!</definedName>
    <definedName name="_84__123Graph_C_CURRENT_10" localSheetId="12" hidden="1">[5]A11!#REF!</definedName>
    <definedName name="_84__123Graph_C_CURRENT_10" localSheetId="23" hidden="1">[5]A11!#REF!</definedName>
    <definedName name="_84__123Graph_C_CURRENT_10" localSheetId="24" hidden="1">[5]A11!#REF!</definedName>
    <definedName name="_84__123Graph_C_CURRENT_10" localSheetId="25" hidden="1">[5]A11!#REF!</definedName>
    <definedName name="_84__123Graph_C_CURRENT_10" localSheetId="26" hidden="1">[5]A11!#REF!</definedName>
    <definedName name="_84__123Graph_C_CURRENT_10" localSheetId="27" hidden="1">[5]A11!#REF!</definedName>
    <definedName name="_84__123Graph_C_CURRENT_10" localSheetId="29" hidden="1">[5]A11!#REF!</definedName>
    <definedName name="_84__123Graph_C_CURRENT_10" localSheetId="13" hidden="1">[5]A11!#REF!</definedName>
    <definedName name="_84__123Graph_C_CURRENT_10" localSheetId="14" hidden="1">[5]A11!#REF!</definedName>
    <definedName name="_84__123Graph_C_CURRENT_10" localSheetId="15" hidden="1">[5]A11!#REF!</definedName>
    <definedName name="_84__123Graph_C_CURRENT_10" localSheetId="18" hidden="1">[5]A11!#REF!</definedName>
    <definedName name="_84__123Graph_C_CURRENT_10" localSheetId="19" hidden="1">[5]A11!#REF!</definedName>
    <definedName name="_84__123Graph_C_CURRENT_10" localSheetId="20" hidden="1">[5]A11!#REF!</definedName>
    <definedName name="_84__123Graph_C_CURRENT_10" localSheetId="21" hidden="1">[5]A11!#REF!</definedName>
    <definedName name="_84__123Graph_C_CURRENT_10" localSheetId="22" hidden="1">[5]A11!#REF!</definedName>
    <definedName name="_84__123Graph_C_CURRENT_10" localSheetId="30" hidden="1">[5]A11!#REF!</definedName>
    <definedName name="_84__123Graph_C_CURRENT_10" localSheetId="31" hidden="1">[5]A11!#REF!</definedName>
    <definedName name="_84__123Graph_C_CURRENT_10" localSheetId="32" hidden="1">[6]A11!#REF!</definedName>
    <definedName name="_84__123Graph_C_CURRENT_10" localSheetId="37" hidden="1">[4]A11!#REF!</definedName>
    <definedName name="_84__123Graph_C_CURRENT_10" localSheetId="41" hidden="1">[4]A11!#REF!</definedName>
    <definedName name="_84__123Graph_C_CURRENT_10" localSheetId="65" hidden="1">[6]A11!#REF!</definedName>
    <definedName name="_84__123Graph_C_CURRENT_10" localSheetId="57" hidden="1">[6]A11!#REF!</definedName>
    <definedName name="_84__123Graph_C_CURRENT_10" localSheetId="16" hidden="1">[5]A11!#REF!</definedName>
    <definedName name="_84__123Graph_C_CURRENT_10" hidden="1">[4]A11!#REF!</definedName>
    <definedName name="_87__123Graph_C_CURRENT_2" localSheetId="2" hidden="1">[4]A11!#REF!</definedName>
    <definedName name="_87__123Graph_C_CURRENT_2" localSheetId="12" hidden="1">[5]A11!#REF!</definedName>
    <definedName name="_87__123Graph_C_CURRENT_2" localSheetId="23" hidden="1">[5]A11!#REF!</definedName>
    <definedName name="_87__123Graph_C_CURRENT_2" localSheetId="24" hidden="1">[5]A11!#REF!</definedName>
    <definedName name="_87__123Graph_C_CURRENT_2" localSheetId="25" hidden="1">[5]A11!#REF!</definedName>
    <definedName name="_87__123Graph_C_CURRENT_2" localSheetId="26" hidden="1">[5]A11!#REF!</definedName>
    <definedName name="_87__123Graph_C_CURRENT_2" localSheetId="27" hidden="1">[5]A11!#REF!</definedName>
    <definedName name="_87__123Graph_C_CURRENT_2" localSheetId="29" hidden="1">[5]A11!#REF!</definedName>
    <definedName name="_87__123Graph_C_CURRENT_2" localSheetId="13" hidden="1">[5]A11!#REF!</definedName>
    <definedName name="_87__123Graph_C_CURRENT_2" localSheetId="14" hidden="1">[5]A11!#REF!</definedName>
    <definedName name="_87__123Graph_C_CURRENT_2" localSheetId="15" hidden="1">[5]A11!#REF!</definedName>
    <definedName name="_87__123Graph_C_CURRENT_2" localSheetId="18" hidden="1">[5]A11!#REF!</definedName>
    <definedName name="_87__123Graph_C_CURRENT_2" localSheetId="19" hidden="1">[5]A11!#REF!</definedName>
    <definedName name="_87__123Graph_C_CURRENT_2" localSheetId="20" hidden="1">[5]A11!#REF!</definedName>
    <definedName name="_87__123Graph_C_CURRENT_2" localSheetId="21" hidden="1">[5]A11!#REF!</definedName>
    <definedName name="_87__123Graph_C_CURRENT_2" localSheetId="22" hidden="1">[5]A11!#REF!</definedName>
    <definedName name="_87__123Graph_C_CURRENT_2" localSheetId="30" hidden="1">[5]A11!#REF!</definedName>
    <definedName name="_87__123Graph_C_CURRENT_2" localSheetId="31" hidden="1">[5]A11!#REF!</definedName>
    <definedName name="_87__123Graph_C_CURRENT_2" localSheetId="32" hidden="1">[6]A11!#REF!</definedName>
    <definedName name="_87__123Graph_C_CURRENT_2" localSheetId="37" hidden="1">[4]A11!#REF!</definedName>
    <definedName name="_87__123Graph_C_CURRENT_2" localSheetId="41" hidden="1">[4]A11!#REF!</definedName>
    <definedName name="_87__123Graph_C_CURRENT_2" localSheetId="65" hidden="1">[6]A11!#REF!</definedName>
    <definedName name="_87__123Graph_C_CURRENT_2" localSheetId="57" hidden="1">[6]A11!#REF!</definedName>
    <definedName name="_87__123Graph_C_CURRENT_2" localSheetId="16" hidden="1">[5]A11!#REF!</definedName>
    <definedName name="_87__123Graph_C_CURRENT_2" hidden="1">[4]A11!#REF!</definedName>
    <definedName name="_9__123Graph_A_CURRENT_10" localSheetId="2" hidden="1">[4]A11!#REF!</definedName>
    <definedName name="_9__123Graph_A_CURRENT_10" localSheetId="12" hidden="1">[5]A11!#REF!</definedName>
    <definedName name="_9__123Graph_A_CURRENT_10" localSheetId="23" hidden="1">[5]A11!#REF!</definedName>
    <definedName name="_9__123Graph_A_CURRENT_10" localSheetId="24" hidden="1">[5]A11!#REF!</definedName>
    <definedName name="_9__123Graph_A_CURRENT_10" localSheetId="25" hidden="1">[5]A11!#REF!</definedName>
    <definedName name="_9__123Graph_A_CURRENT_10" localSheetId="26" hidden="1">[5]A11!#REF!</definedName>
    <definedName name="_9__123Graph_A_CURRENT_10" localSheetId="27" hidden="1">[5]A11!#REF!</definedName>
    <definedName name="_9__123Graph_A_CURRENT_10" localSheetId="29" hidden="1">[5]A11!#REF!</definedName>
    <definedName name="_9__123Graph_A_CURRENT_10" localSheetId="13" hidden="1">[5]A11!#REF!</definedName>
    <definedName name="_9__123Graph_A_CURRENT_10" localSheetId="14" hidden="1">[5]A11!#REF!</definedName>
    <definedName name="_9__123Graph_A_CURRENT_10" localSheetId="15" hidden="1">[5]A11!#REF!</definedName>
    <definedName name="_9__123Graph_A_CURRENT_10" localSheetId="18" hidden="1">[5]A11!#REF!</definedName>
    <definedName name="_9__123Graph_A_CURRENT_10" localSheetId="19" hidden="1">[5]A11!#REF!</definedName>
    <definedName name="_9__123Graph_A_CURRENT_10" localSheetId="20" hidden="1">[5]A11!#REF!</definedName>
    <definedName name="_9__123Graph_A_CURRENT_10" localSheetId="21" hidden="1">[5]A11!#REF!</definedName>
    <definedName name="_9__123Graph_A_CURRENT_10" localSheetId="22" hidden="1">[5]A11!#REF!</definedName>
    <definedName name="_9__123Graph_A_CURRENT_10" localSheetId="30" hidden="1">[5]A11!#REF!</definedName>
    <definedName name="_9__123Graph_A_CURRENT_10" localSheetId="31" hidden="1">[5]A11!#REF!</definedName>
    <definedName name="_9__123Graph_A_CURRENT_10" localSheetId="32" hidden="1">[6]A11!#REF!</definedName>
    <definedName name="_9__123Graph_A_CURRENT_10" localSheetId="37" hidden="1">[4]A11!#REF!</definedName>
    <definedName name="_9__123Graph_A_CURRENT_10" localSheetId="41" hidden="1">[4]A11!#REF!</definedName>
    <definedName name="_9__123Graph_A_CURRENT_10" localSheetId="65" hidden="1">[6]A11!#REF!</definedName>
    <definedName name="_9__123Graph_A_CURRENT_10" localSheetId="57" hidden="1">[6]A11!#REF!</definedName>
    <definedName name="_9__123Graph_A_CURRENT_10" localSheetId="16" hidden="1">[5]A11!#REF!</definedName>
    <definedName name="_9__123Graph_A_CURRENT_10" hidden="1">[4]A11!#REF!</definedName>
    <definedName name="_90__123Graph_C_CURRENT_3" localSheetId="2" hidden="1">[4]A11!#REF!</definedName>
    <definedName name="_90__123Graph_C_CURRENT_3" localSheetId="12" hidden="1">[5]A11!#REF!</definedName>
    <definedName name="_90__123Graph_C_CURRENT_3" localSheetId="23" hidden="1">[5]A11!#REF!</definedName>
    <definedName name="_90__123Graph_C_CURRENT_3" localSheetId="24" hidden="1">[5]A11!#REF!</definedName>
    <definedName name="_90__123Graph_C_CURRENT_3" localSheetId="25" hidden="1">[5]A11!#REF!</definedName>
    <definedName name="_90__123Graph_C_CURRENT_3" localSheetId="26" hidden="1">[5]A11!#REF!</definedName>
    <definedName name="_90__123Graph_C_CURRENT_3" localSheetId="27" hidden="1">[5]A11!#REF!</definedName>
    <definedName name="_90__123Graph_C_CURRENT_3" localSheetId="29" hidden="1">[5]A11!#REF!</definedName>
    <definedName name="_90__123Graph_C_CURRENT_3" localSheetId="13" hidden="1">[5]A11!#REF!</definedName>
    <definedName name="_90__123Graph_C_CURRENT_3" localSheetId="14" hidden="1">[5]A11!#REF!</definedName>
    <definedName name="_90__123Graph_C_CURRENT_3" localSheetId="15" hidden="1">[5]A11!#REF!</definedName>
    <definedName name="_90__123Graph_C_CURRENT_3" localSheetId="18" hidden="1">[5]A11!#REF!</definedName>
    <definedName name="_90__123Graph_C_CURRENT_3" localSheetId="19" hidden="1">[5]A11!#REF!</definedName>
    <definedName name="_90__123Graph_C_CURRENT_3" localSheetId="20" hidden="1">[5]A11!#REF!</definedName>
    <definedName name="_90__123Graph_C_CURRENT_3" localSheetId="21" hidden="1">[5]A11!#REF!</definedName>
    <definedName name="_90__123Graph_C_CURRENT_3" localSheetId="22" hidden="1">[5]A11!#REF!</definedName>
    <definedName name="_90__123Graph_C_CURRENT_3" localSheetId="30" hidden="1">[5]A11!#REF!</definedName>
    <definedName name="_90__123Graph_C_CURRENT_3" localSheetId="31" hidden="1">[5]A11!#REF!</definedName>
    <definedName name="_90__123Graph_C_CURRENT_3" localSheetId="32" hidden="1">[6]A11!#REF!</definedName>
    <definedName name="_90__123Graph_C_CURRENT_3" localSheetId="37" hidden="1">[4]A11!#REF!</definedName>
    <definedName name="_90__123Graph_C_CURRENT_3" localSheetId="41" hidden="1">[4]A11!#REF!</definedName>
    <definedName name="_90__123Graph_C_CURRENT_3" localSheetId="65" hidden="1">[6]A11!#REF!</definedName>
    <definedName name="_90__123Graph_C_CURRENT_3" localSheetId="57" hidden="1">[6]A11!#REF!</definedName>
    <definedName name="_90__123Graph_C_CURRENT_3" localSheetId="16" hidden="1">[5]A11!#REF!</definedName>
    <definedName name="_90__123Graph_C_CURRENT_3" hidden="1">[4]A11!#REF!</definedName>
    <definedName name="_93__123Graph_C_CURRENT_4" localSheetId="2" hidden="1">[4]A11!#REF!</definedName>
    <definedName name="_93__123Graph_C_CURRENT_4" localSheetId="12" hidden="1">[5]A11!#REF!</definedName>
    <definedName name="_93__123Graph_C_CURRENT_4" localSheetId="23" hidden="1">[5]A11!#REF!</definedName>
    <definedName name="_93__123Graph_C_CURRENT_4" localSheetId="24" hidden="1">[5]A11!#REF!</definedName>
    <definedName name="_93__123Graph_C_CURRENT_4" localSheetId="25" hidden="1">[5]A11!#REF!</definedName>
    <definedName name="_93__123Graph_C_CURRENT_4" localSheetId="26" hidden="1">[5]A11!#REF!</definedName>
    <definedName name="_93__123Graph_C_CURRENT_4" localSheetId="27" hidden="1">[5]A11!#REF!</definedName>
    <definedName name="_93__123Graph_C_CURRENT_4" localSheetId="29" hidden="1">[5]A11!#REF!</definedName>
    <definedName name="_93__123Graph_C_CURRENT_4" localSheetId="13" hidden="1">[5]A11!#REF!</definedName>
    <definedName name="_93__123Graph_C_CURRENT_4" localSheetId="14" hidden="1">[5]A11!#REF!</definedName>
    <definedName name="_93__123Graph_C_CURRENT_4" localSheetId="15" hidden="1">[5]A11!#REF!</definedName>
    <definedName name="_93__123Graph_C_CURRENT_4" localSheetId="18" hidden="1">[5]A11!#REF!</definedName>
    <definedName name="_93__123Graph_C_CURRENT_4" localSheetId="19" hidden="1">[5]A11!#REF!</definedName>
    <definedName name="_93__123Graph_C_CURRENT_4" localSheetId="20" hidden="1">[5]A11!#REF!</definedName>
    <definedName name="_93__123Graph_C_CURRENT_4" localSheetId="21" hidden="1">[5]A11!#REF!</definedName>
    <definedName name="_93__123Graph_C_CURRENT_4" localSheetId="22" hidden="1">[5]A11!#REF!</definedName>
    <definedName name="_93__123Graph_C_CURRENT_4" localSheetId="30" hidden="1">[5]A11!#REF!</definedName>
    <definedName name="_93__123Graph_C_CURRENT_4" localSheetId="31" hidden="1">[5]A11!#REF!</definedName>
    <definedName name="_93__123Graph_C_CURRENT_4" localSheetId="32" hidden="1">[6]A11!#REF!</definedName>
    <definedName name="_93__123Graph_C_CURRENT_4" localSheetId="37" hidden="1">[4]A11!#REF!</definedName>
    <definedName name="_93__123Graph_C_CURRENT_4" localSheetId="41" hidden="1">[4]A11!#REF!</definedName>
    <definedName name="_93__123Graph_C_CURRENT_4" localSheetId="65" hidden="1">[6]A11!#REF!</definedName>
    <definedName name="_93__123Graph_C_CURRENT_4" localSheetId="57" hidden="1">[6]A11!#REF!</definedName>
    <definedName name="_93__123Graph_C_CURRENT_4" localSheetId="16" hidden="1">[5]A11!#REF!</definedName>
    <definedName name="_93__123Graph_C_CURRENT_4" hidden="1">[4]A11!#REF!</definedName>
    <definedName name="_96__123Graph_C_CURRENT_5" localSheetId="2" hidden="1">[4]A11!#REF!</definedName>
    <definedName name="_96__123Graph_C_CURRENT_5" localSheetId="12" hidden="1">[5]A11!#REF!</definedName>
    <definedName name="_96__123Graph_C_CURRENT_5" localSheetId="23" hidden="1">[5]A11!#REF!</definedName>
    <definedName name="_96__123Graph_C_CURRENT_5" localSheetId="24" hidden="1">[5]A11!#REF!</definedName>
    <definedName name="_96__123Graph_C_CURRENT_5" localSheetId="25" hidden="1">[5]A11!#REF!</definedName>
    <definedName name="_96__123Graph_C_CURRENT_5" localSheetId="26" hidden="1">[5]A11!#REF!</definedName>
    <definedName name="_96__123Graph_C_CURRENT_5" localSheetId="27" hidden="1">[5]A11!#REF!</definedName>
    <definedName name="_96__123Graph_C_CURRENT_5" localSheetId="29" hidden="1">[5]A11!#REF!</definedName>
    <definedName name="_96__123Graph_C_CURRENT_5" localSheetId="13" hidden="1">[5]A11!#REF!</definedName>
    <definedName name="_96__123Graph_C_CURRENT_5" localSheetId="14" hidden="1">[5]A11!#REF!</definedName>
    <definedName name="_96__123Graph_C_CURRENT_5" localSheetId="15" hidden="1">[5]A11!#REF!</definedName>
    <definedName name="_96__123Graph_C_CURRENT_5" localSheetId="18" hidden="1">[5]A11!#REF!</definedName>
    <definedName name="_96__123Graph_C_CURRENT_5" localSheetId="19" hidden="1">[5]A11!#REF!</definedName>
    <definedName name="_96__123Graph_C_CURRENT_5" localSheetId="20" hidden="1">[5]A11!#REF!</definedName>
    <definedName name="_96__123Graph_C_CURRENT_5" localSheetId="21" hidden="1">[5]A11!#REF!</definedName>
    <definedName name="_96__123Graph_C_CURRENT_5" localSheetId="22" hidden="1">[5]A11!#REF!</definedName>
    <definedName name="_96__123Graph_C_CURRENT_5" localSheetId="30" hidden="1">[5]A11!#REF!</definedName>
    <definedName name="_96__123Graph_C_CURRENT_5" localSheetId="31" hidden="1">[5]A11!#REF!</definedName>
    <definedName name="_96__123Graph_C_CURRENT_5" localSheetId="32" hidden="1">[6]A11!#REF!</definedName>
    <definedName name="_96__123Graph_C_CURRENT_5" localSheetId="37" hidden="1">[4]A11!#REF!</definedName>
    <definedName name="_96__123Graph_C_CURRENT_5" localSheetId="41" hidden="1">[4]A11!#REF!</definedName>
    <definedName name="_96__123Graph_C_CURRENT_5" localSheetId="65" hidden="1">[6]A11!#REF!</definedName>
    <definedName name="_96__123Graph_C_CURRENT_5" localSheetId="57" hidden="1">[6]A11!#REF!</definedName>
    <definedName name="_96__123Graph_C_CURRENT_5" localSheetId="16" hidden="1">[5]A11!#REF!</definedName>
    <definedName name="_96__123Graph_C_CURRENT_5" hidden="1">[4]A11!#REF!</definedName>
    <definedName name="_99__123Graph_C_CURRENT_6" localSheetId="2" hidden="1">[4]A11!#REF!</definedName>
    <definedName name="_99__123Graph_C_CURRENT_6" localSheetId="12" hidden="1">[5]A11!#REF!</definedName>
    <definedName name="_99__123Graph_C_CURRENT_6" localSheetId="23" hidden="1">[5]A11!#REF!</definedName>
    <definedName name="_99__123Graph_C_CURRENT_6" localSheetId="24" hidden="1">[5]A11!#REF!</definedName>
    <definedName name="_99__123Graph_C_CURRENT_6" localSheetId="25" hidden="1">[5]A11!#REF!</definedName>
    <definedName name="_99__123Graph_C_CURRENT_6" localSheetId="26" hidden="1">[5]A11!#REF!</definedName>
    <definedName name="_99__123Graph_C_CURRENT_6" localSheetId="27" hidden="1">[5]A11!#REF!</definedName>
    <definedName name="_99__123Graph_C_CURRENT_6" localSheetId="29" hidden="1">[5]A11!#REF!</definedName>
    <definedName name="_99__123Graph_C_CURRENT_6" localSheetId="13" hidden="1">[5]A11!#REF!</definedName>
    <definedName name="_99__123Graph_C_CURRENT_6" localSheetId="14" hidden="1">[5]A11!#REF!</definedName>
    <definedName name="_99__123Graph_C_CURRENT_6" localSheetId="15" hidden="1">[5]A11!#REF!</definedName>
    <definedName name="_99__123Graph_C_CURRENT_6" localSheetId="18" hidden="1">[5]A11!#REF!</definedName>
    <definedName name="_99__123Graph_C_CURRENT_6" localSheetId="19" hidden="1">[5]A11!#REF!</definedName>
    <definedName name="_99__123Graph_C_CURRENT_6" localSheetId="20" hidden="1">[5]A11!#REF!</definedName>
    <definedName name="_99__123Graph_C_CURRENT_6" localSheetId="21" hidden="1">[5]A11!#REF!</definedName>
    <definedName name="_99__123Graph_C_CURRENT_6" localSheetId="22" hidden="1">[5]A11!#REF!</definedName>
    <definedName name="_99__123Graph_C_CURRENT_6" localSheetId="30" hidden="1">[5]A11!#REF!</definedName>
    <definedName name="_99__123Graph_C_CURRENT_6" localSheetId="31" hidden="1">[5]A11!#REF!</definedName>
    <definedName name="_99__123Graph_C_CURRENT_6" localSheetId="32" hidden="1">[6]A11!#REF!</definedName>
    <definedName name="_99__123Graph_C_CURRENT_6" localSheetId="37" hidden="1">[4]A11!#REF!</definedName>
    <definedName name="_99__123Graph_C_CURRENT_6" localSheetId="41" hidden="1">[4]A11!#REF!</definedName>
    <definedName name="_99__123Graph_C_CURRENT_6" localSheetId="65" hidden="1">[6]A11!#REF!</definedName>
    <definedName name="_99__123Graph_C_CURRENT_6" localSheetId="57" hidden="1">[6]A11!#REF!</definedName>
    <definedName name="_99__123Graph_C_CURRENT_6" localSheetId="16" hidden="1">[5]A11!#REF!</definedName>
    <definedName name="_99__123Graph_C_CURRENT_6" hidden="1">[4]A11!#REF!</definedName>
    <definedName name="_AMO_UniqueIdentifier" hidden="1">"'d476caa3-df4c-4598-85a6-a85f7eb284ed'"</definedName>
    <definedName name="_Dist_Values" localSheetId="2" hidden="1">#REF!</definedName>
    <definedName name="_Dist_Values" localSheetId="23" hidden="1">#REF!</definedName>
    <definedName name="_Dist_Values" localSheetId="24" hidden="1">#REF!</definedName>
    <definedName name="_Dist_Values" localSheetId="25" hidden="1">#REF!</definedName>
    <definedName name="_Dist_Values" localSheetId="26" hidden="1">#REF!</definedName>
    <definedName name="_Dist_Values" localSheetId="27" hidden="1">#REF!</definedName>
    <definedName name="_Dist_Values" localSheetId="29" hidden="1">#REF!</definedName>
    <definedName name="_Dist_Values" localSheetId="15" hidden="1">#REF!</definedName>
    <definedName name="_Dist_Values" localSheetId="19" hidden="1">#REF!</definedName>
    <definedName name="_Dist_Values" localSheetId="22" hidden="1">#REF!</definedName>
    <definedName name="_Dist_Values" localSheetId="30" hidden="1">#REF!</definedName>
    <definedName name="_Dist_Values" localSheetId="31" hidden="1">#REF!</definedName>
    <definedName name="_Dist_Values" localSheetId="37" hidden="1">#REF!</definedName>
    <definedName name="_Dist_Values" localSheetId="43" hidden="1">#REF!</definedName>
    <definedName name="_Dist_Values" localSheetId="41" hidden="1">#REF!</definedName>
    <definedName name="_Dist_Values" localSheetId="16" hidden="1">#REF!</definedName>
    <definedName name="_Dist_Values" localSheetId="17" hidden="1">#REF!</definedName>
    <definedName name="_Dist_Values" hidden="1">#REF!</definedName>
    <definedName name="_Order1" hidden="1">0</definedName>
    <definedName name="aa" localSheetId="68" hidden="1">{"g95_96m1",#N/A,FALSE,"Graf(95+96)M";"g95_96m2",#N/A,FALSE,"Graf(95+96)M";"g95_96mb1",#N/A,FALSE,"Graf(95+96)Mb";"g95_96mb2",#N/A,FALSE,"Graf(95+96)Mb";"g95_96f1",#N/A,FALSE,"Graf(95+96)F";"g95_96f2",#N/A,FALSE,"Graf(95+96)F";"g95_96fb1",#N/A,FALSE,"Graf(95+96)Fb";"g95_96fb2",#N/A,FALSE,"Graf(95+96)Fb"}</definedName>
    <definedName name="aa" localSheetId="69" hidden="1">{"g95_96m1",#N/A,FALSE,"Graf(95+96)M";"g95_96m2",#N/A,FALSE,"Graf(95+96)M";"g95_96mb1",#N/A,FALSE,"Graf(95+96)Mb";"g95_96mb2",#N/A,FALSE,"Graf(95+96)Mb";"g95_96f1",#N/A,FALSE,"Graf(95+96)F";"g95_96f2",#N/A,FALSE,"Graf(95+96)F";"g95_96fb1",#N/A,FALSE,"Graf(95+96)Fb";"g95_96fb2",#N/A,FALSE,"Graf(95+96)Fb"}</definedName>
    <definedName name="aa" localSheetId="70" hidden="1">{"g95_96m1",#N/A,FALSE,"Graf(95+96)M";"g95_96m2",#N/A,FALSE,"Graf(95+96)M";"g95_96mb1",#N/A,FALSE,"Graf(95+96)Mb";"g95_96mb2",#N/A,FALSE,"Graf(95+96)Mb";"g95_96f1",#N/A,FALSE,"Graf(95+96)F";"g95_96f2",#N/A,FALSE,"Graf(95+96)F";"g95_96fb1",#N/A,FALSE,"Graf(95+96)Fb";"g95_96fb2",#N/A,FALSE,"Graf(95+96)Fb"}</definedName>
    <definedName name="aa" localSheetId="87" hidden="1">{"g95_96m1",#N/A,FALSE,"Graf(95+96)M";"g95_96m2",#N/A,FALSE,"Graf(95+96)M";"g95_96mb1",#N/A,FALSE,"Graf(95+96)Mb";"g95_96mb2",#N/A,FALSE,"Graf(95+96)Mb";"g95_96f1",#N/A,FALSE,"Graf(95+96)F";"g95_96f2",#N/A,FALSE,"Graf(95+96)F";"g95_96fb1",#N/A,FALSE,"Graf(95+96)Fb";"g95_96fb2",#N/A,FALSE,"Graf(95+96)Fb"}</definedName>
    <definedName name="aa" localSheetId="82" hidden="1">{"g95_96m1",#N/A,FALSE,"Graf(95+96)M";"g95_96m2",#N/A,FALSE,"Graf(95+96)M";"g95_96mb1",#N/A,FALSE,"Graf(95+96)Mb";"g95_96mb2",#N/A,FALSE,"Graf(95+96)Mb";"g95_96f1",#N/A,FALSE,"Graf(95+96)F";"g95_96f2",#N/A,FALSE,"Graf(95+96)F";"g95_96fb1",#N/A,FALSE,"Graf(95+96)Fb";"g95_96fb2",#N/A,FALSE,"Graf(95+96)Fb"}</definedName>
    <definedName name="aa" localSheetId="84" hidden="1">{"g95_96m1",#N/A,FALSE,"Graf(95+96)M";"g95_96m2",#N/A,FALSE,"Graf(95+96)M";"g95_96mb1",#N/A,FALSE,"Graf(95+96)Mb";"g95_96mb2",#N/A,FALSE,"Graf(95+96)Mb";"g95_96f1",#N/A,FALSE,"Graf(95+96)F";"g95_96f2",#N/A,FALSE,"Graf(95+96)F";"g95_96fb1",#N/A,FALSE,"Graf(95+96)Fb";"g95_96fb2",#N/A,FALSE,"Graf(95+96)Fb"}</definedName>
    <definedName name="aa" localSheetId="86" hidden="1">{"g95_96m1",#N/A,FALSE,"Graf(95+96)M";"g95_96m2",#N/A,FALSE,"Graf(95+96)M";"g95_96mb1",#N/A,FALSE,"Graf(95+96)Mb";"g95_96mb2",#N/A,FALSE,"Graf(95+96)Mb";"g95_96f1",#N/A,FALSE,"Graf(95+96)F";"g95_96f2",#N/A,FALSE,"Graf(95+96)F";"g95_96fb1",#N/A,FALSE,"Graf(95+96)Fb";"g95_96fb2",#N/A,FALSE,"Graf(95+96)Fb"}</definedName>
    <definedName name="aa" localSheetId="32" hidden="1">{"g95_96m1",#N/A,FALSE,"Graf(95+96)M";"g95_96m2",#N/A,FALSE,"Graf(95+96)M";"g95_96mb1",#N/A,FALSE,"Graf(95+96)Mb";"g95_96mb2",#N/A,FALSE,"Graf(95+96)Mb";"g95_96f1",#N/A,FALSE,"Graf(95+96)F";"g95_96f2",#N/A,FALSE,"Graf(95+96)F";"g95_96fb1",#N/A,FALSE,"Graf(95+96)Fb";"g95_96fb2",#N/A,FALSE,"Graf(95+96)Fb"}</definedName>
    <definedName name="aa" localSheetId="36" hidden="1">{"g95_96m1",#N/A,FALSE,"Graf(95+96)M";"g95_96m2",#N/A,FALSE,"Graf(95+96)M";"g95_96mb1",#N/A,FALSE,"Graf(95+96)Mb";"g95_96mb2",#N/A,FALSE,"Graf(95+96)Mb";"g95_96f1",#N/A,FALSE,"Graf(95+96)F";"g95_96f2",#N/A,FALSE,"Graf(95+96)F";"g95_96fb1",#N/A,FALSE,"Graf(95+96)Fb";"g95_96fb2",#N/A,FALSE,"Graf(95+96)Fb"}</definedName>
    <definedName name="aa" localSheetId="39" hidden="1">{"g95_96m1",#N/A,FALSE,"Graf(95+96)M";"g95_96m2",#N/A,FALSE,"Graf(95+96)M";"g95_96mb1",#N/A,FALSE,"Graf(95+96)Mb";"g95_96mb2",#N/A,FALSE,"Graf(95+96)Mb";"g95_96f1",#N/A,FALSE,"Graf(95+96)F";"g95_96f2",#N/A,FALSE,"Graf(95+96)F";"g95_96fb1",#N/A,FALSE,"Graf(95+96)Fb";"g95_96fb2",#N/A,FALSE,"Graf(95+96)Fb"}</definedName>
    <definedName name="aa" localSheetId="43" hidden="1">{"g95_96m1",#N/A,FALSE,"Graf(95+96)M";"g95_96m2",#N/A,FALSE,"Graf(95+96)M";"g95_96mb1",#N/A,FALSE,"Graf(95+96)Mb";"g95_96mb2",#N/A,FALSE,"Graf(95+96)Mb";"g95_96f1",#N/A,FALSE,"Graf(95+96)F";"g95_96f2",#N/A,FALSE,"Graf(95+96)F";"g95_96fb1",#N/A,FALSE,"Graf(95+96)Fb";"g95_96fb2",#N/A,FALSE,"Graf(95+96)Fb"}</definedName>
    <definedName name="aa" localSheetId="40" hidden="1">{"g95_96m1",#N/A,FALSE,"Graf(95+96)M";"g95_96m2",#N/A,FALSE,"Graf(95+96)M";"g95_96mb1",#N/A,FALSE,"Graf(95+96)Mb";"g95_96mb2",#N/A,FALSE,"Graf(95+96)Mb";"g95_96f1",#N/A,FALSE,"Graf(95+96)F";"g95_96f2",#N/A,FALSE,"Graf(95+96)F";"g95_96fb1",#N/A,FALSE,"Graf(95+96)Fb";"g95_96fb2",#N/A,FALSE,"Graf(95+96)Fb"}</definedName>
    <definedName name="aa" localSheetId="41" hidden="1">{"g95_96m1",#N/A,FALSE,"Graf(95+96)M";"g95_96m2",#N/A,FALSE,"Graf(95+96)M";"g95_96mb1",#N/A,FALSE,"Graf(95+96)Mb";"g95_96mb2",#N/A,FALSE,"Graf(95+96)Mb";"g95_96f1",#N/A,FALSE,"Graf(95+96)F";"g95_96f2",#N/A,FALSE,"Graf(95+96)F";"g95_96fb1",#N/A,FALSE,"Graf(95+96)Fb";"g95_96fb2",#N/A,FALSE,"Graf(95+96)Fb"}</definedName>
    <definedName name="aa" localSheetId="61" hidden="1">{"g95_96m1",#N/A,FALSE,"Graf(95+96)M";"g95_96m2",#N/A,FALSE,"Graf(95+96)M";"g95_96mb1",#N/A,FALSE,"Graf(95+96)Mb";"g95_96mb2",#N/A,FALSE,"Graf(95+96)Mb";"g95_96f1",#N/A,FALSE,"Graf(95+96)F";"g95_96f2",#N/A,FALSE,"Graf(95+96)F";"g95_96fb1",#N/A,FALSE,"Graf(95+96)Fb";"g95_96fb2",#N/A,FALSE,"Graf(95+96)Fb"}</definedName>
    <definedName name="aa" localSheetId="62" hidden="1">{"g95_96m1",#N/A,FALSE,"Graf(95+96)M";"g95_96m2",#N/A,FALSE,"Graf(95+96)M";"g95_96mb1",#N/A,FALSE,"Graf(95+96)Mb";"g95_96mb2",#N/A,FALSE,"Graf(95+96)Mb";"g95_96f1",#N/A,FALSE,"Graf(95+96)F";"g95_96f2",#N/A,FALSE,"Graf(95+96)F";"g95_96fb1",#N/A,FALSE,"Graf(95+96)Fb";"g95_96fb2",#N/A,FALSE,"Graf(95+96)Fb"}</definedName>
    <definedName name="aa" localSheetId="63" hidden="1">{"g95_96m1",#N/A,FALSE,"Graf(95+96)M";"g95_96m2",#N/A,FALSE,"Graf(95+96)M";"g95_96mb1",#N/A,FALSE,"Graf(95+96)Mb";"g95_96mb2",#N/A,FALSE,"Graf(95+96)Mb";"g95_96f1",#N/A,FALSE,"Graf(95+96)F";"g95_96f2",#N/A,FALSE,"Graf(95+96)F";"g95_96fb1",#N/A,FALSE,"Graf(95+96)Fb";"g95_96fb2",#N/A,FALSE,"Graf(95+96)Fb"}</definedName>
    <definedName name="aa" localSheetId="64" hidden="1">{"g95_96m1",#N/A,FALSE,"Graf(95+96)M";"g95_96m2",#N/A,FALSE,"Graf(95+96)M";"g95_96mb1",#N/A,FALSE,"Graf(95+96)Mb";"g95_96mb2",#N/A,FALSE,"Graf(95+96)Mb";"g95_96f1",#N/A,FALSE,"Graf(95+96)F";"g95_96f2",#N/A,FALSE,"Graf(95+96)F";"g95_96fb1",#N/A,FALSE,"Graf(95+96)Fb";"g95_96fb2",#N/A,FALSE,"Graf(95+96)Fb"}</definedName>
    <definedName name="aa" localSheetId="65" hidden="1">{"g95_96m1",#N/A,FALSE,"Graf(95+96)M";"g95_96m2",#N/A,FALSE,"Graf(95+96)M";"g95_96mb1",#N/A,FALSE,"Graf(95+96)Mb";"g95_96mb2",#N/A,FALSE,"Graf(95+96)Mb";"g95_96f1",#N/A,FALSE,"Graf(95+96)F";"g95_96f2",#N/A,FALSE,"Graf(95+96)F";"g95_96fb1",#N/A,FALSE,"Graf(95+96)Fb";"g95_96fb2",#N/A,FALSE,"Graf(95+96)Fb"}</definedName>
    <definedName name="aa" localSheetId="66" hidden="1">{"g95_96m1",#N/A,FALSE,"Graf(95+96)M";"g95_96m2",#N/A,FALSE,"Graf(95+96)M";"g95_96mb1",#N/A,FALSE,"Graf(95+96)Mb";"g95_96mb2",#N/A,FALSE,"Graf(95+96)Mb";"g95_96f1",#N/A,FALSE,"Graf(95+96)F";"g95_96f2",#N/A,FALSE,"Graf(95+96)F";"g95_96fb1",#N/A,FALSE,"Graf(95+96)Fb";"g95_96fb2",#N/A,FALSE,"Graf(95+96)Fb"}</definedName>
    <definedName name="aa" localSheetId="53" hidden="1">{"g95_96m1",#N/A,FALSE,"Graf(95+96)M";"g95_96m2",#N/A,FALSE,"Graf(95+96)M";"g95_96mb1",#N/A,FALSE,"Graf(95+96)Mb";"g95_96mb2",#N/A,FALSE,"Graf(95+96)Mb";"g95_96f1",#N/A,FALSE,"Graf(95+96)F";"g95_96f2",#N/A,FALSE,"Graf(95+96)F";"g95_96fb1",#N/A,FALSE,"Graf(95+96)Fb";"g95_96fb2",#N/A,FALSE,"Graf(95+96)Fb"}</definedName>
    <definedName name="aa" localSheetId="54" hidden="1">{"g95_96m1",#N/A,FALSE,"Graf(95+96)M";"g95_96m2",#N/A,FALSE,"Graf(95+96)M";"g95_96mb1",#N/A,FALSE,"Graf(95+96)Mb";"g95_96mb2",#N/A,FALSE,"Graf(95+96)Mb";"g95_96f1",#N/A,FALSE,"Graf(95+96)F";"g95_96f2",#N/A,FALSE,"Graf(95+96)F";"g95_96fb1",#N/A,FALSE,"Graf(95+96)Fb";"g95_96fb2",#N/A,FALSE,"Graf(95+96)Fb"}</definedName>
    <definedName name="aa" localSheetId="55" hidden="1">{"g95_96m1",#N/A,FALSE,"Graf(95+96)M";"g95_96m2",#N/A,FALSE,"Graf(95+96)M";"g95_96mb1",#N/A,FALSE,"Graf(95+96)Mb";"g95_96mb2",#N/A,FALSE,"Graf(95+96)Mb";"g95_96f1",#N/A,FALSE,"Graf(95+96)F";"g95_96f2",#N/A,FALSE,"Graf(95+96)F";"g95_96fb1",#N/A,FALSE,"Graf(95+96)Fb";"g95_96fb2",#N/A,FALSE,"Graf(95+96)Fb"}</definedName>
    <definedName name="aa" localSheetId="60"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2" hidden="1">'[1]Time series'!#REF!</definedName>
    <definedName name="aaa" localSheetId="12" hidden="1">'[2]Time series'!#REF!</definedName>
    <definedName name="aaa" localSheetId="23" hidden="1">'[2]Time series'!#REF!</definedName>
    <definedName name="aaa" localSheetId="24" hidden="1">'[2]Time series'!#REF!</definedName>
    <definedName name="aaa" localSheetId="25" hidden="1">'[2]Time series'!#REF!</definedName>
    <definedName name="aaa" localSheetId="26" hidden="1">'[2]Time series'!#REF!</definedName>
    <definedName name="aaa" localSheetId="27" hidden="1">'[2]Time series'!#REF!</definedName>
    <definedName name="aaa" localSheetId="29" hidden="1">'[2]Time series'!#REF!</definedName>
    <definedName name="aaa" localSheetId="13" hidden="1">'[2]Time series'!#REF!</definedName>
    <definedName name="aaa" localSheetId="14" hidden="1">'[2]Time series'!#REF!</definedName>
    <definedName name="aaa" localSheetId="15" hidden="1">'[2]Time series'!#REF!</definedName>
    <definedName name="aaa" localSheetId="18" hidden="1">'[2]Time series'!#REF!</definedName>
    <definedName name="aaa" localSheetId="19" hidden="1">'[2]Time series'!#REF!</definedName>
    <definedName name="aaa" localSheetId="20" hidden="1">'[2]Time series'!#REF!</definedName>
    <definedName name="aaa" localSheetId="21" hidden="1">'[2]Time series'!#REF!</definedName>
    <definedName name="aaa" localSheetId="22" hidden="1">'[2]Time series'!#REF!</definedName>
    <definedName name="aaa" localSheetId="30" hidden="1">'[2]Time series'!#REF!</definedName>
    <definedName name="aaa" localSheetId="31" hidden="1">'[2]Time series'!#REF!</definedName>
    <definedName name="aaa" localSheetId="32" hidden="1">'[3]Time series'!#REF!</definedName>
    <definedName name="aaa" localSheetId="37" hidden="1">'[1]Time series'!#REF!</definedName>
    <definedName name="aaa" localSheetId="41" hidden="1">'[1]Time series'!#REF!</definedName>
    <definedName name="aaa" localSheetId="65" hidden="1">'[3]Time series'!#REF!</definedName>
    <definedName name="aaa" localSheetId="57" hidden="1">'[3]Time series'!#REF!</definedName>
    <definedName name="aaa" localSheetId="16" hidden="1">'[2]Time series'!#REF!</definedName>
    <definedName name="aaa" localSheetId="17" hidden="1">'[2]Time series'!#REF!</definedName>
    <definedName name="aaa" hidden="1">'[1]Time series'!#REF!</definedName>
    <definedName name="aj" hidden="1">'[51]Time series'!#REF!</definedName>
    <definedName name="akldfjaljfld" hidden="1">'[51]Time series'!#REF!</definedName>
    <definedName name="b" localSheetId="68" hidden="1">{"Page1",#N/A,FALSE,"ARA M&amp;F&amp;T";"Page2",#N/A,FALSE,"ARA M&amp;F&amp;T";"Page3",#N/A,FALSE,"ARA M&amp;F&amp;T"}</definedName>
    <definedName name="b" localSheetId="69" hidden="1">{"Page1",#N/A,FALSE,"ARA M&amp;F&amp;T";"Page2",#N/A,FALSE,"ARA M&amp;F&amp;T";"Page3",#N/A,FALSE,"ARA M&amp;F&amp;T"}</definedName>
    <definedName name="b" localSheetId="70" hidden="1">{"Page1",#N/A,FALSE,"ARA M&amp;F&amp;T";"Page2",#N/A,FALSE,"ARA M&amp;F&amp;T";"Page3",#N/A,FALSE,"ARA M&amp;F&amp;T"}</definedName>
    <definedName name="b" localSheetId="87" hidden="1">{"Page1",#N/A,FALSE,"ARA M&amp;F&amp;T";"Page2",#N/A,FALSE,"ARA M&amp;F&amp;T";"Page3",#N/A,FALSE,"ARA M&amp;F&amp;T"}</definedName>
    <definedName name="b" localSheetId="82" hidden="1">{"Page1",#N/A,FALSE,"ARA M&amp;F&amp;T";"Page2",#N/A,FALSE,"ARA M&amp;F&amp;T";"Page3",#N/A,FALSE,"ARA M&amp;F&amp;T"}</definedName>
    <definedName name="b" localSheetId="84" hidden="1">{"Page1",#N/A,FALSE,"ARA M&amp;F&amp;T";"Page2",#N/A,FALSE,"ARA M&amp;F&amp;T";"Page3",#N/A,FALSE,"ARA M&amp;F&amp;T"}</definedName>
    <definedName name="b" localSheetId="86" hidden="1">{"Page1",#N/A,FALSE,"ARA M&amp;F&amp;T";"Page2",#N/A,FALSE,"ARA M&amp;F&amp;T";"Page3",#N/A,FALSE,"ARA M&amp;F&amp;T"}</definedName>
    <definedName name="b" localSheetId="61" hidden="1">{"Page1",#N/A,FALSE,"ARA M&amp;F&amp;T";"Page2",#N/A,FALSE,"ARA M&amp;F&amp;T";"Page3",#N/A,FALSE,"ARA M&amp;F&amp;T"}</definedName>
    <definedName name="b" localSheetId="62" hidden="1">{"Page1",#N/A,FALSE,"ARA M&amp;F&amp;T";"Page2",#N/A,FALSE,"ARA M&amp;F&amp;T";"Page3",#N/A,FALSE,"ARA M&amp;F&amp;T"}</definedName>
    <definedName name="b" localSheetId="63" hidden="1">{"Page1",#N/A,FALSE,"ARA M&amp;F&amp;T";"Page2",#N/A,FALSE,"ARA M&amp;F&amp;T";"Page3",#N/A,FALSE,"ARA M&amp;F&amp;T"}</definedName>
    <definedName name="b" localSheetId="64" hidden="1">{"Page1",#N/A,FALSE,"ARA M&amp;F&amp;T";"Page2",#N/A,FALSE,"ARA M&amp;F&amp;T";"Page3",#N/A,FALSE,"ARA M&amp;F&amp;T"}</definedName>
    <definedName name="b" localSheetId="65" hidden="1">{"Page1",#N/A,FALSE,"ARA M&amp;F&amp;T";"Page2",#N/A,FALSE,"ARA M&amp;F&amp;T";"Page3",#N/A,FALSE,"ARA M&amp;F&amp;T"}</definedName>
    <definedName name="b" localSheetId="66" hidden="1">{"Page1",#N/A,FALSE,"ARA M&amp;F&amp;T";"Page2",#N/A,FALSE,"ARA M&amp;F&amp;T";"Page3",#N/A,FALSE,"ARA M&amp;F&amp;T"}</definedName>
    <definedName name="b" localSheetId="53" hidden="1">{"Page1",#N/A,FALSE,"ARA M&amp;F&amp;T";"Page2",#N/A,FALSE,"ARA M&amp;F&amp;T";"Page3",#N/A,FALSE,"ARA M&amp;F&amp;T"}</definedName>
    <definedName name="b" localSheetId="54" hidden="1">{"Page1",#N/A,FALSE,"ARA M&amp;F&amp;T";"Page2",#N/A,FALSE,"ARA M&amp;F&amp;T";"Page3",#N/A,FALSE,"ARA M&amp;F&amp;T"}</definedName>
    <definedName name="b" localSheetId="55" hidden="1">{"Page1",#N/A,FALSE,"ARA M&amp;F&amp;T";"Page2",#N/A,FALSE,"ARA M&amp;F&amp;T";"Page3",#N/A,FALSE,"ARA M&amp;F&amp;T"}</definedName>
    <definedName name="b" localSheetId="60" hidden="1">{"Page1",#N/A,FALSE,"ARA M&amp;F&amp;T";"Page2",#N/A,FALSE,"ARA M&amp;F&amp;T";"Page3",#N/A,FALSE,"ARA M&amp;F&amp;T"}</definedName>
    <definedName name="b" hidden="1">{"Page1",#N/A,FALSE,"ARA M&amp;F&amp;T";"Page2",#N/A,FALSE,"ARA M&amp;F&amp;T";"Page3",#N/A,FALSE,"ARA M&amp;F&amp;T"}</definedName>
    <definedName name="bisous" localSheetId="68" hidden="1">{"TABL1",#N/A,TRUE,"TABLX";"TABL2",#N/A,TRUE,"TABLX"}</definedName>
    <definedName name="bisous" localSheetId="69" hidden="1">{"TABL1",#N/A,TRUE,"TABLX";"TABL2",#N/A,TRUE,"TABLX"}</definedName>
    <definedName name="bisous" localSheetId="70" hidden="1">{"TABL1",#N/A,TRUE,"TABLX";"TABL2",#N/A,TRUE,"TABLX"}</definedName>
    <definedName name="bisous" localSheetId="87" hidden="1">{"TABL1",#N/A,TRUE,"TABLX";"TABL2",#N/A,TRUE,"TABLX"}</definedName>
    <definedName name="bisous" localSheetId="82" hidden="1">{"TABL1",#N/A,TRUE,"TABLX";"TABL2",#N/A,TRUE,"TABLX"}</definedName>
    <definedName name="bisous" localSheetId="84" hidden="1">{"TABL1",#N/A,TRUE,"TABLX";"TABL2",#N/A,TRUE,"TABLX"}</definedName>
    <definedName name="bisous" localSheetId="86" hidden="1">{"TABL1",#N/A,TRUE,"TABLX";"TABL2",#N/A,TRUE,"TABLX"}</definedName>
    <definedName name="bisous" localSheetId="32" hidden="1">{"TABL1",#N/A,TRUE,"TABLX";"TABL2",#N/A,TRUE,"TABLX"}</definedName>
    <definedName name="bisous" localSheetId="36" hidden="1">{"TABL1",#N/A,TRUE,"TABLX";"TABL2",#N/A,TRUE,"TABLX"}</definedName>
    <definedName name="bisous" localSheetId="39" hidden="1">{"TABL1",#N/A,TRUE,"TABLX";"TABL2",#N/A,TRUE,"TABLX"}</definedName>
    <definedName name="bisous" localSheetId="43" hidden="1">{"TABL1",#N/A,TRUE,"TABLX";"TABL2",#N/A,TRUE,"TABLX"}</definedName>
    <definedName name="bisous" localSheetId="40" hidden="1">{"TABL1",#N/A,TRUE,"TABLX";"TABL2",#N/A,TRUE,"TABLX"}</definedName>
    <definedName name="bisous" localSheetId="41" hidden="1">{"TABL1",#N/A,TRUE,"TABLX";"TABL2",#N/A,TRUE,"TABLX"}</definedName>
    <definedName name="bisous" localSheetId="61" hidden="1">{"TABL1",#N/A,TRUE,"TABLX";"TABL2",#N/A,TRUE,"TABLX"}</definedName>
    <definedName name="bisous" localSheetId="62" hidden="1">{"TABL1",#N/A,TRUE,"TABLX";"TABL2",#N/A,TRUE,"TABLX"}</definedName>
    <definedName name="bisous" localSheetId="63" hidden="1">{"TABL1",#N/A,TRUE,"TABLX";"TABL2",#N/A,TRUE,"TABLX"}</definedName>
    <definedName name="bisous" localSheetId="64" hidden="1">{"TABL1",#N/A,TRUE,"TABLX";"TABL2",#N/A,TRUE,"TABLX"}</definedName>
    <definedName name="bisous" localSheetId="65" hidden="1">{"TABL1",#N/A,TRUE,"TABLX";"TABL2",#N/A,TRUE,"TABLX"}</definedName>
    <definedName name="bisous" localSheetId="66" hidden="1">{"TABL1",#N/A,TRUE,"TABLX";"TABL2",#N/A,TRUE,"TABLX"}</definedName>
    <definedName name="bisous" localSheetId="53" hidden="1">{"TABL1",#N/A,TRUE,"TABLX";"TABL2",#N/A,TRUE,"TABLX"}</definedName>
    <definedName name="bisous" localSheetId="54" hidden="1">{"TABL1",#N/A,TRUE,"TABLX";"TABL2",#N/A,TRUE,"TABLX"}</definedName>
    <definedName name="bisous" localSheetId="55" hidden="1">{"TABL1",#N/A,TRUE,"TABLX";"TABL2",#N/A,TRUE,"TABLX"}</definedName>
    <definedName name="bisous" localSheetId="60" hidden="1">{"TABL1",#N/A,TRUE,"TABLX";"TABL2",#N/A,TRUE,"TABLX"}</definedName>
    <definedName name="bisous" localSheetId="16" hidden="1">{"TABL1",#N/A,TRUE,"TABLX";"TABL2",#N/A,TRUE,"TABLX"}</definedName>
    <definedName name="bisous" localSheetId="17" hidden="1">{"TABL1",#N/A,TRUE,"TABLX";"TABL2",#N/A,TRUE,"TABLX"}</definedName>
    <definedName name="bisous" hidden="1">{"TABL1",#N/A,TRUE,"TABLX";"TABL2",#N/A,TRUE,"TABLX"}</definedName>
    <definedName name="blabla" localSheetId="68" hidden="1">{"TABL1",#N/A,TRUE,"TABLX";"TABL2",#N/A,TRUE,"TABLX"}</definedName>
    <definedName name="blabla" localSheetId="69" hidden="1">{"TABL1",#N/A,TRUE,"TABLX";"TABL2",#N/A,TRUE,"TABLX"}</definedName>
    <definedName name="blabla" localSheetId="70" hidden="1">{"TABL1",#N/A,TRUE,"TABLX";"TABL2",#N/A,TRUE,"TABLX"}</definedName>
    <definedName name="blabla" localSheetId="87" hidden="1">{"TABL1",#N/A,TRUE,"TABLX";"TABL2",#N/A,TRUE,"TABLX"}</definedName>
    <definedName name="blabla" localSheetId="82" hidden="1">{"TABL1",#N/A,TRUE,"TABLX";"TABL2",#N/A,TRUE,"TABLX"}</definedName>
    <definedName name="blabla" localSheetId="84" hidden="1">{"TABL1",#N/A,TRUE,"TABLX";"TABL2",#N/A,TRUE,"TABLX"}</definedName>
    <definedName name="blabla" localSheetId="86" hidden="1">{"TABL1",#N/A,TRUE,"TABLX";"TABL2",#N/A,TRUE,"TABLX"}</definedName>
    <definedName name="blabla" localSheetId="32" hidden="1">{"TABL1",#N/A,TRUE,"TABLX";"TABL2",#N/A,TRUE,"TABLX"}</definedName>
    <definedName name="blabla" localSheetId="36" hidden="1">{"TABL1",#N/A,TRUE,"TABLX";"TABL2",#N/A,TRUE,"TABLX"}</definedName>
    <definedName name="blabla" localSheetId="39" hidden="1">{"TABL1",#N/A,TRUE,"TABLX";"TABL2",#N/A,TRUE,"TABLX"}</definedName>
    <definedName name="blabla" localSheetId="43" hidden="1">{"TABL1",#N/A,TRUE,"TABLX";"TABL2",#N/A,TRUE,"TABLX"}</definedName>
    <definedName name="blabla" localSheetId="40" hidden="1">{"TABL1",#N/A,TRUE,"TABLX";"TABL2",#N/A,TRUE,"TABLX"}</definedName>
    <definedName name="blabla" localSheetId="41" hidden="1">{"TABL1",#N/A,TRUE,"TABLX";"TABL2",#N/A,TRUE,"TABLX"}</definedName>
    <definedName name="blabla" localSheetId="61" hidden="1">{"TABL1",#N/A,TRUE,"TABLX";"TABL2",#N/A,TRUE,"TABLX"}</definedName>
    <definedName name="blabla" localSheetId="62" hidden="1">{"TABL1",#N/A,TRUE,"TABLX";"TABL2",#N/A,TRUE,"TABLX"}</definedName>
    <definedName name="blabla" localSheetId="63" hidden="1">{"TABL1",#N/A,TRUE,"TABLX";"TABL2",#N/A,TRUE,"TABLX"}</definedName>
    <definedName name="blabla" localSheetId="64" hidden="1">{"TABL1",#N/A,TRUE,"TABLX";"TABL2",#N/A,TRUE,"TABLX"}</definedName>
    <definedName name="blabla" localSheetId="65" hidden="1">{"TABL1",#N/A,TRUE,"TABLX";"TABL2",#N/A,TRUE,"TABLX"}</definedName>
    <definedName name="blabla" localSheetId="66" hidden="1">{"TABL1",#N/A,TRUE,"TABLX";"TABL2",#N/A,TRUE,"TABLX"}</definedName>
    <definedName name="blabla" localSheetId="53" hidden="1">{"TABL1",#N/A,TRUE,"TABLX";"TABL2",#N/A,TRUE,"TABLX"}</definedName>
    <definedName name="blabla" localSheetId="54" hidden="1">{"TABL1",#N/A,TRUE,"TABLX";"TABL2",#N/A,TRUE,"TABLX"}</definedName>
    <definedName name="blabla" localSheetId="55" hidden="1">{"TABL1",#N/A,TRUE,"TABLX";"TABL2",#N/A,TRUE,"TABLX"}</definedName>
    <definedName name="blabla" localSheetId="60" hidden="1">{"TABL1",#N/A,TRUE,"TABLX";"TABL2",#N/A,TRUE,"TABLX"}</definedName>
    <definedName name="blabla" localSheetId="16" hidden="1">{"TABL1",#N/A,TRUE,"TABLX";"TABL2",#N/A,TRUE,"TABLX"}</definedName>
    <definedName name="blabla" localSheetId="17" hidden="1">{"TABL1",#N/A,TRUE,"TABLX";"TABL2",#N/A,TRUE,"TABLX"}</definedName>
    <definedName name="blabla" hidden="1">{"TABL1",#N/A,TRUE,"TABLX";"TABL2",#N/A,TRUE,"TABLX"}</definedName>
    <definedName name="BLPH1" hidden="1">'[13]Mthly Data'!$A$3</definedName>
    <definedName name="BLPH2" localSheetId="4" hidden="1">'[14]Mthly Data'!#REF!</definedName>
    <definedName name="BLPH2" localSheetId="5" hidden="1">'[14]Mthly Data'!#REF!</definedName>
    <definedName name="BLPH2" localSheetId="6" hidden="1">'[14]Mthly Data'!#REF!</definedName>
    <definedName name="BLPH2" localSheetId="7" hidden="1">'[14]Mthly Data'!#REF!</definedName>
    <definedName name="BLPH2" localSheetId="8" hidden="1">'[14]Mthly Data'!#REF!</definedName>
    <definedName name="BLPH2" hidden="1">'[14]Mthly Data'!#REF!</definedName>
    <definedName name="BLPH3" localSheetId="4" hidden="1">'[14]Mthly Data'!#REF!</definedName>
    <definedName name="BLPH3" localSheetId="5" hidden="1">'[14]Mthly Data'!#REF!</definedName>
    <definedName name="BLPH3" localSheetId="6" hidden="1">'[14]Mthly Data'!#REF!</definedName>
    <definedName name="BLPH3" localSheetId="7" hidden="1">'[14]Mthly Data'!#REF!</definedName>
    <definedName name="BLPH3" localSheetId="8" hidden="1">'[14]Mthly Data'!#REF!</definedName>
    <definedName name="BLPH3" hidden="1">'[14]Mthly Data'!#REF!</definedName>
    <definedName name="blph4" localSheetId="4" hidden="1">'[14]Mthly Data'!#REF!</definedName>
    <definedName name="blph4" localSheetId="5" hidden="1">'[14]Mthly Data'!#REF!</definedName>
    <definedName name="blph4" localSheetId="6" hidden="1">'[14]Mthly Data'!#REF!</definedName>
    <definedName name="blph4" localSheetId="7" hidden="1">'[14]Mthly Data'!#REF!</definedName>
    <definedName name="blph4" localSheetId="8" hidden="1">'[14]Mthly Data'!#REF!</definedName>
    <definedName name="blph4" hidden="1">'[14]Mthly Data'!#REF!</definedName>
    <definedName name="CNBF_cotsoc">#REF!</definedName>
    <definedName name="CNBF_dd">#REF!</definedName>
    <definedName name="CNBF_deptech">#REF!</definedName>
    <definedName name="CNBF_dotprov">#REF!</definedName>
    <definedName name="CNBF_dp" localSheetId="57">#REF!</definedName>
    <definedName name="CNBF_dp">#REF!</definedName>
    <definedName name="CNBF_Itaf" localSheetId="65">#REF!</definedName>
    <definedName name="CNBF_Itaf" localSheetId="57">#REF!</definedName>
    <definedName name="CNBF_Itaf">#REF!</definedName>
    <definedName name="CNBF_prestlegv" localSheetId="65">#REF!</definedName>
    <definedName name="CNBF_prestlegv" localSheetId="57">#REF!</definedName>
    <definedName name="CNBF_prestlegv">#REF!</definedName>
    <definedName name="CNBF_prestsoc" localSheetId="65">#REF!</definedName>
    <definedName name="CNBF_prestsoc" localSheetId="57">#REF!</definedName>
    <definedName name="CNBF_prestsoc">#REF!</definedName>
    <definedName name="CNBF_proddiv" localSheetId="65">#REF!</definedName>
    <definedName name="CNBF_proddiv" localSheetId="57">#REF!</definedName>
    <definedName name="CNBF_proddiv">#REF!</definedName>
    <definedName name="CNBF_prodexcep" localSheetId="65">#REF!</definedName>
    <definedName name="CNBF_prodexcep" localSheetId="57">#REF!</definedName>
    <definedName name="CNBF_prodexcep">#REF!</definedName>
    <definedName name="CNBF_prodfi" localSheetId="65">#REF!</definedName>
    <definedName name="CNBF_prodfi" localSheetId="57">#REF!</definedName>
    <definedName name="CNBF_prodfi">#REF!</definedName>
    <definedName name="CNBF_prodgestion" localSheetId="65">#REF!</definedName>
    <definedName name="CNBF_prodgestion" localSheetId="57">#REF!</definedName>
    <definedName name="CNBF_prodgestion">#REF!</definedName>
    <definedName name="CNBF_prodtech" localSheetId="65">#REF!</definedName>
    <definedName name="CNBF_prodtech" localSheetId="57">#REF!</definedName>
    <definedName name="CNBF_prodtech">#REF!</definedName>
    <definedName name="CNBF_produits" localSheetId="65">#REF!</definedName>
    <definedName name="CNBF_produits" localSheetId="57">#REF!</definedName>
    <definedName name="CNBF_produits">#REF!</definedName>
    <definedName name="CNBF_reprisesprov">#REF!</definedName>
    <definedName name="CNBF_resstech">#REF!</definedName>
    <definedName name="CNBF_resultatnet">#REF!</definedName>
    <definedName name="CNBF_ST">#REF!</definedName>
    <definedName name="CNBFcomp_charges">#REF!</definedName>
    <definedName name="CNBFcomp_chargesdiv">#REF!</definedName>
    <definedName name="CNBFcomp_chargesexcep">#REF!</definedName>
    <definedName name="CNBFcomp_chargesfi">#REF!</definedName>
    <definedName name="CNBFcomp_chargesgestion">#REF!</definedName>
    <definedName name="CNBFcomp_chargestech">#REF!</definedName>
    <definedName name="CNBFcomp_cotitaf">#REF!</definedName>
    <definedName name="CNBFcomp_cotsoc">#REF!</definedName>
    <definedName name="CNBFcomp_dd">#REF!</definedName>
    <definedName name="CNBFcomp_deptech">#REF!</definedName>
    <definedName name="CNBFcomp_dotprov">#REF!</definedName>
    <definedName name="CNBFcomp_dp">#REF!</definedName>
    <definedName name="CNBFcomp_prestlegv">#REF!</definedName>
    <definedName name="CNBFcomp_prestsoc">#REF!</definedName>
    <definedName name="CNRACL_chargesfi">#REF!</definedName>
    <definedName name="CNRACL_chargesgestion">#REF!</definedName>
    <definedName name="CNRACL_chargestech">#REF!</definedName>
    <definedName name="CNRACL_compens">#REF!</definedName>
    <definedName name="CNRACL_cotitaf">#REF!</definedName>
    <definedName name="CNRACL_cotsoc">#REF!</definedName>
    <definedName name="CNRACL_dd">#REF!</definedName>
    <definedName name="CNRACL_deptech">#REF!</definedName>
    <definedName name="CNRACL_dotprov">#REF!</definedName>
    <definedName name="CNRACL_dp">#REF!</definedName>
    <definedName name="CNRACL_ITAF">#REF!</definedName>
    <definedName name="CNRACL_prestextra">#REF!</definedName>
    <definedName name="CNRACL_prestleg">#REF!</definedName>
    <definedName name="CNRACL_prestlegi">#REF!</definedName>
    <definedName name="CNRACL_prestlegv">#REF!</definedName>
    <definedName name="CNRACL_prestsoc">#REF!</definedName>
    <definedName name="CNRACL_proddiv">#REF!</definedName>
    <definedName name="CNRACL_prodexcep">#REF!</definedName>
    <definedName name="CNRACL_prodfi">#REF!</definedName>
    <definedName name="CNRACL_prodgestion">#REF!</definedName>
    <definedName name="CNRACL_prodtech">#REF!</definedName>
    <definedName name="CNRACL_produits">#REF!</definedName>
    <definedName name="CNRACL_reprisesprov">#REF!</definedName>
    <definedName name="CNRACL_resstech">#REF!</definedName>
    <definedName name="CNRACL_resultatnet">#REF!</definedName>
    <definedName name="CNRACL_ST">#REF!</definedName>
    <definedName name="Coherence">[55]HiddenSettings!$B$4</definedName>
    <definedName name="COHERENCE_FLUX_ECHANT">#REF!</definedName>
    <definedName name="CoherenceInterval">[15]HiddenSettings!$B$4</definedName>
    <definedName name="COMPARAISON_FLUXECHAN" localSheetId="65">#REF!</definedName>
    <definedName name="COMPARAISON_FLUXECHAN" localSheetId="57">#REF!</definedName>
    <definedName name="COMPARAISON_FLUXECHAN">#REF!</definedName>
    <definedName name="COMPROBACIÓN">#REF!</definedName>
    <definedName name="COMPTE_D_EXPLOITATION_PAR_BRANCHE" localSheetId="65">#REF!</definedName>
    <definedName name="COMPTE_D_EXPLOITATION_PAR_BRANCHE" localSheetId="57">#REF!</definedName>
    <definedName name="COMPTE_D_EXPLOITATION_PAR_BRANCHE">#REF!</definedName>
    <definedName name="CONSULTA_EVALUACION">#REF!</definedName>
    <definedName name="Consulta_Evaluación">#REF!</definedName>
    <definedName name="Consulta5">#REF!</definedName>
    <definedName name="Country_Mean" localSheetId="65">[16]!Country_Mean</definedName>
    <definedName name="Country_Mean" localSheetId="57">[16]!Country_Mean</definedName>
    <definedName name="Country_Mean">[17]!Country_Mean</definedName>
    <definedName name="_xlnm.Criteria">[18]TRASPL!$H$81</definedName>
    <definedName name="CRPCEN_charges" localSheetId="65">#REF!</definedName>
    <definedName name="CRPCEN_charges" localSheetId="57">#REF!</definedName>
    <definedName name="CRPCEN_charges">#REF!</definedName>
    <definedName name="CRPCEN_chargesdiv" localSheetId="65">#REF!</definedName>
    <definedName name="CRPCEN_chargesdiv" localSheetId="57">#REF!</definedName>
    <definedName name="CRPCEN_chargesdiv">#REF!</definedName>
    <definedName name="CRPCEN_chargesexcep" localSheetId="65">#REF!</definedName>
    <definedName name="CRPCEN_chargesexcep" localSheetId="57">#REF!</definedName>
    <definedName name="CRPCEN_chargesexcep">#REF!</definedName>
    <definedName name="CRPCEN_chargesfi" localSheetId="65">#REF!</definedName>
    <definedName name="CRPCEN_chargesfi" localSheetId="57">#REF!</definedName>
    <definedName name="CRPCEN_chargesfi">#REF!</definedName>
    <definedName name="CRPCEN_chargesgestion" localSheetId="65">#REF!</definedName>
    <definedName name="CRPCEN_chargesgestion" localSheetId="57">#REF!</definedName>
    <definedName name="CRPCEN_chargesgestion">#REF!</definedName>
    <definedName name="CRPCEN_chargestech" localSheetId="65">#REF!</definedName>
    <definedName name="CRPCEN_chargestech" localSheetId="57">#REF!</definedName>
    <definedName name="CRPCEN_chargestech">#REF!</definedName>
    <definedName name="CRPCEN_compens" localSheetId="65">#REF!</definedName>
    <definedName name="CRPCEN_compens" localSheetId="57">#REF!</definedName>
    <definedName name="CRPCEN_compens">#REF!</definedName>
    <definedName name="CRPCEN_cotEtat" localSheetId="65">#REF!</definedName>
    <definedName name="CRPCEN_cotEtat" localSheetId="57">#REF!</definedName>
    <definedName name="CRPCEN_cotEtat">#REF!</definedName>
    <definedName name="CRPCEN_cotitaf" localSheetId="65">#REF!</definedName>
    <definedName name="CRPCEN_cotitaf" localSheetId="57">#REF!</definedName>
    <definedName name="CRPCEN_cotitaf">#REF!</definedName>
    <definedName name="CRPCEN_cotsoc">#REF!</definedName>
    <definedName name="CRPCEN_dd">#REF!</definedName>
    <definedName name="CRPCEN_deptech">#REF!</definedName>
    <definedName name="CRPCEN_dotprov">#REF!</definedName>
    <definedName name="CRPCEN_dp">#REF!</definedName>
    <definedName name="CRPCEN_ITAF">#REF!</definedName>
    <definedName name="CRPCEN_prestextra">#REF!</definedName>
    <definedName name="CRPCEN_prestlegv">#REF!</definedName>
    <definedName name="CRPCEN_prestsoc">#REF!</definedName>
    <definedName name="CRPCEN_proddiv">#REF!</definedName>
    <definedName name="CRPCEN_prodexcep">#REF!</definedName>
    <definedName name="CRPCEN_prodfi">#REF!</definedName>
    <definedName name="CRPCEN_prodgestion">#REF!</definedName>
    <definedName name="CRPCEN_prodtech">#REF!</definedName>
    <definedName name="CRPCEN_produits">#REF!</definedName>
    <definedName name="CRPCEN_reprisesprov">#REF!</definedName>
    <definedName name="CRPCEN_resstech">#REF!</definedName>
    <definedName name="CRPCEN_resultatnet">#REF!</definedName>
    <definedName name="CRPCEN_ST">#REF!</definedName>
    <definedName name="D_UC">#REF!</definedName>
    <definedName name="DATABASE_2012INP">#REF!</definedName>
    <definedName name="DATE">[6]A11!#REF!</definedName>
    <definedName name="date_var">#REF!</definedName>
    <definedName name="dates">#REF!</definedName>
    <definedName name="décalag1">'[56]gestion des dates'!$C$1</definedName>
    <definedName name="décalage">#REF!</definedName>
    <definedName name="dfez" hidden="1">'[51]Time series'!#REF!</definedName>
    <definedName name="DME_BeforeCloseCompleted">"False"</definedName>
    <definedName name="DME_Dirty">"False"</definedName>
    <definedName name="DME_LocalFile">"True"</definedName>
    <definedName name="donnee">[35]France!$A$11:$E$112</definedName>
    <definedName name="E">#REF!</definedName>
    <definedName name="E12_B" localSheetId="65">#REF!</definedName>
    <definedName name="E12_B" localSheetId="57">#REF!</definedName>
    <definedName name="E12_B">#REF!</definedName>
    <definedName name="E12_D" localSheetId="65">#REF!</definedName>
    <definedName name="E12_D" localSheetId="57">#REF!</definedName>
    <definedName name="E12_D">#REF!</definedName>
    <definedName name="E12_DK" localSheetId="65">#REF!</definedName>
    <definedName name="E12_DK" localSheetId="57">#REF!</definedName>
    <definedName name="E12_DK">#REF!</definedName>
    <definedName name="E12_E" localSheetId="65">#REF!</definedName>
    <definedName name="E12_E" localSheetId="57">#REF!</definedName>
    <definedName name="E12_E">#REF!</definedName>
    <definedName name="E12_GR" localSheetId="65">#REF!</definedName>
    <definedName name="E12_GR" localSheetId="57">#REF!</definedName>
    <definedName name="E12_GR">#REF!</definedName>
    <definedName name="ed">#REF!</definedName>
    <definedName name="edades">#REF!</definedName>
    <definedName name="EF_FAMI">#REF!</definedName>
    <definedName name="EFTA_GR" localSheetId="65">#REF!</definedName>
    <definedName name="EFTA_GR" localSheetId="57">#REF!</definedName>
    <definedName name="EFTA_GR">#REF!</definedName>
    <definedName name="EIP">#REF!</definedName>
    <definedName name="EJUBI">#REF!</definedName>
    <definedName name="EMPRETNES379308">[19]EMPRETNES379308!$A$4:$Q$43</definedName>
    <definedName name="EMPRETNES37U9308" localSheetId="65">#REF!</definedName>
    <definedName name="EMPRETNES37U9308" localSheetId="57">#REF!</definedName>
    <definedName name="EMPRETNES37U9308">#REF!</definedName>
    <definedName name="EMPRETNES389308" localSheetId="65">#REF!</definedName>
    <definedName name="EMPRETNES389308" localSheetId="57">#REF!</definedName>
    <definedName name="EMPRETNES389308">#REF!</definedName>
    <definedName name="EMPRETNES38U9308" localSheetId="65">#REF!</definedName>
    <definedName name="EMPRETNES38U9308" localSheetId="57">#REF!</definedName>
    <definedName name="EMPRETNES38U9308">#REF!</definedName>
    <definedName name="ENERO">#REF!</definedName>
    <definedName name="ENIM_charges" localSheetId="65">#REF!</definedName>
    <definedName name="ENIM_charges" localSheetId="57">#REF!</definedName>
    <definedName name="ENIM_charges">#REF!</definedName>
    <definedName name="ENIM_chargesdiv" localSheetId="65">#REF!</definedName>
    <definedName name="ENIM_chargesdiv" localSheetId="57">#REF!</definedName>
    <definedName name="ENIM_chargesdiv">#REF!</definedName>
    <definedName name="ENIM_chargesexcep" localSheetId="65">#REF!</definedName>
    <definedName name="ENIM_chargesexcep" localSheetId="57">#REF!</definedName>
    <definedName name="ENIM_chargesexcep">#REF!</definedName>
    <definedName name="ENIM_chargesfi" localSheetId="65">#REF!</definedName>
    <definedName name="ENIM_chargesfi" localSheetId="57">#REF!</definedName>
    <definedName name="ENIM_chargesfi">#REF!</definedName>
    <definedName name="ENIM_chargesgestion">#REF!</definedName>
    <definedName name="ENIM_chargestech">#REF!</definedName>
    <definedName name="ENIM_compens">#REF!</definedName>
    <definedName name="ENIM_cotEtat">#REF!</definedName>
    <definedName name="ENIM_cotitaf">#REF!</definedName>
    <definedName name="ENIM_cotsoc">#REF!</definedName>
    <definedName name="ENIM_dd">#REF!</definedName>
    <definedName name="ENIM_deptech">#REF!</definedName>
    <definedName name="ENIM_dotprov">#REF!</definedName>
    <definedName name="ENIM_dp">#REF!</definedName>
    <definedName name="ENIM_ITAF">#REF!</definedName>
    <definedName name="ENIM_prestextra">#REF!</definedName>
    <definedName name="ENIM_prestlegv">#REF!</definedName>
    <definedName name="ENIM_prestsoc">#REF!</definedName>
    <definedName name="ENIM_proddiv">#REF!</definedName>
    <definedName name="ENIM_prodexcep">#REF!</definedName>
    <definedName name="ENIM_prodfi">#REF!</definedName>
    <definedName name="ENIM_prodgestion">#REF!</definedName>
    <definedName name="ENIM_prodtech">#REF!</definedName>
    <definedName name="ENIM_produits">#REF!</definedName>
    <definedName name="ENIM_reprisesprov">#REF!</definedName>
    <definedName name="ENIM_resstech">#REF!</definedName>
    <definedName name="ENIM_resultatnet">#REF!</definedName>
    <definedName name="ENIM_ST">#REF!</definedName>
    <definedName name="ENIM_subveq_ST">#REF!</definedName>
    <definedName name="EUR_B">#REF!</definedName>
    <definedName name="EUR_D">#REF!</definedName>
    <definedName name="EUR_DK">#REF!</definedName>
    <definedName name="EUR_E">#REF!</definedName>
    <definedName name="euro">[57]SOMMAIRE!$C$131</definedName>
    <definedName name="EVOL0305">#REF!</definedName>
    <definedName name="EVOL9002SANT">#REF!</definedName>
    <definedName name="EVOL9503">#REF!</definedName>
    <definedName name="EVOLFAP0310">#REF!</definedName>
    <definedName name="EVOLFAPR0310">#REF!</definedName>
    <definedName name="EVOLPAV0310">#REF!</definedName>
    <definedName name="EVOLPCS0309">[58]PCS!$A$4:$L$492</definedName>
    <definedName name="EVOLPCS0310">#REF!</definedName>
    <definedName name="EVOLR0305">#REF!</definedName>
    <definedName name="EVOLR0308">#REF!</definedName>
    <definedName name="EVOLR0308A">#REF!</definedName>
    <definedName name="EVOLR8210">[59]EVOLR8210!$A$1:$AE$91</definedName>
    <definedName name="EVOLR9010">#REF!</definedName>
    <definedName name="EVOLR9503">#REF!</definedName>
    <definedName name="EXAbase_charges">#REF!</definedName>
    <definedName name="EXAbase_chargesdiv">#REF!</definedName>
    <definedName name="EXAbase_chargesexcep">#REF!</definedName>
    <definedName name="EXAbase_chargesfi">#REF!</definedName>
    <definedName name="EXAbase_chargesgestion">#REF!</definedName>
    <definedName name="EXAbase_chargestech">#REF!</definedName>
    <definedName name="EXAbase_compens">#REF!</definedName>
    <definedName name="EXAbase_cotEtat">#REF!</definedName>
    <definedName name="EXAbase_cotitaf">#REF!</definedName>
    <definedName name="EXAbase_cotsoc">#REF!</definedName>
    <definedName name="EXAbase_dd">#REF!</definedName>
    <definedName name="EXAbase_deptech">#REF!</definedName>
    <definedName name="EXAbase_dotprov" localSheetId="65">#REF!</definedName>
    <definedName name="EXAbase_dotprov" localSheetId="57">#REF!</definedName>
    <definedName name="EXAbase_dotprov">#REF!</definedName>
    <definedName name="EXAbase_dp" localSheetId="65">#REF!</definedName>
    <definedName name="EXAbase_dp" localSheetId="57">#REF!</definedName>
    <definedName name="EXAbase_dp">#REF!</definedName>
    <definedName name="EXAbase_ITAF">#REF!</definedName>
    <definedName name="EXAbase_prestextra">#REF!</definedName>
    <definedName name="EXAbase_prestFSV">#REF!</definedName>
    <definedName name="EXAbase_prestleg">#REF!</definedName>
    <definedName name="EXAbase_prestlegv">#REF!</definedName>
    <definedName name="EXAbase_prestsoc">#REF!</definedName>
    <definedName name="EXAbase_proddiv">#REF!</definedName>
    <definedName name="EXAbase_prodexcep">#REF!</definedName>
    <definedName name="EXAbase_prodfi">#REF!</definedName>
    <definedName name="EXAbase_prodgestion">#REF!</definedName>
    <definedName name="EXAbase_prodtech">#REF!</definedName>
    <definedName name="EXAbase_produits">#REF!</definedName>
    <definedName name="EXAbase_reprisesprov">#REF!</definedName>
    <definedName name="EXAbase_resstech">#REF!</definedName>
    <definedName name="EXAbase_resultatnet">#REF!</definedName>
    <definedName name="EXAbase_ST">#REF!</definedName>
    <definedName name="EXAcomp_charges">#REF!</definedName>
    <definedName name="EXAcomp_chargesdiv">#REF!</definedName>
    <definedName name="EXAcomp_chargesexcep">#REF!</definedName>
    <definedName name="EXAcomp_chargesfi">#REF!</definedName>
    <definedName name="EXAcomp_chargesgestion">#REF!</definedName>
    <definedName name="EXAcomp_chargestech" localSheetId="65">#REF!</definedName>
    <definedName name="EXAcomp_chargestech" localSheetId="57">#REF!</definedName>
    <definedName name="EXAcomp_chargestech">#REF!</definedName>
    <definedName name="EXAcomp_cotItaf" localSheetId="65">#REF!</definedName>
    <definedName name="EXAcomp_cotItaf" localSheetId="57">#REF!</definedName>
    <definedName name="EXAcomp_cotItaf">#REF!</definedName>
    <definedName name="EXAcomp_cotsoc" localSheetId="65">#REF!</definedName>
    <definedName name="EXAcomp_cotsoc" localSheetId="57">#REF!</definedName>
    <definedName name="EXAcomp_cotsoc">#REF!</definedName>
    <definedName name="EXAcomp_dd" localSheetId="65">#REF!</definedName>
    <definedName name="EXAcomp_dd" localSheetId="57">#REF!</definedName>
    <definedName name="EXAcomp_dd">#REF!</definedName>
    <definedName name="EXAcomp_deptech" localSheetId="65">#REF!</definedName>
    <definedName name="EXAcomp_deptech" localSheetId="57">#REF!</definedName>
    <definedName name="EXAcomp_deptech">#REF!</definedName>
    <definedName name="EXAcomp_dotprov" localSheetId="65">#REF!</definedName>
    <definedName name="EXAcomp_dotprov" localSheetId="57">#REF!</definedName>
    <definedName name="EXAcomp_dotprov">#REF!</definedName>
    <definedName name="EXAcomp_dp" localSheetId="65">#REF!</definedName>
    <definedName name="EXAcomp_dp" localSheetId="57">#REF!</definedName>
    <definedName name="EXAcomp_dp">#REF!</definedName>
    <definedName name="EXAcomp_itaf" localSheetId="65">#REF!</definedName>
    <definedName name="EXAcomp_itaf" localSheetId="57">#REF!</definedName>
    <definedName name="EXAcomp_itaf">#REF!</definedName>
    <definedName name="EXAcomp_prestlegv" localSheetId="65">#REF!</definedName>
    <definedName name="EXAcomp_prestlegv" localSheetId="57">#REF!</definedName>
    <definedName name="EXAcomp_prestlegv">#REF!</definedName>
    <definedName name="EXAcomp_prestsoc" localSheetId="65">#REF!</definedName>
    <definedName name="EXAcomp_prestsoc" localSheetId="57">#REF!</definedName>
    <definedName name="EXAcomp_prestsoc">#REF!</definedName>
    <definedName name="EXAcomp_proddiv" localSheetId="65">#REF!</definedName>
    <definedName name="EXAcomp_proddiv" localSheetId="57">#REF!</definedName>
    <definedName name="EXAcomp_proddiv">#REF!</definedName>
    <definedName name="EXAcomp_prodexcep" localSheetId="65">#REF!</definedName>
    <definedName name="EXAcomp_prodexcep" localSheetId="57">#REF!</definedName>
    <definedName name="EXAcomp_prodexcep">#REF!</definedName>
    <definedName name="EXAcomp_prodfi" localSheetId="65">#REF!</definedName>
    <definedName name="EXAcomp_prodfi" localSheetId="57">#REF!</definedName>
    <definedName name="EXAcomp_prodfi">#REF!</definedName>
    <definedName name="EXAcomp_prodgestion" localSheetId="65">#REF!</definedName>
    <definedName name="EXAcomp_prodgestion" localSheetId="57">#REF!</definedName>
    <definedName name="EXAcomp_prodgestion">#REF!</definedName>
    <definedName name="EXAcomp_prodtech" localSheetId="65">#REF!</definedName>
    <definedName name="EXAcomp_prodtech" localSheetId="57">#REF!</definedName>
    <definedName name="EXAcomp_prodtech">#REF!</definedName>
    <definedName name="EXAcomp_produits" localSheetId="65">#REF!</definedName>
    <definedName name="EXAcomp_produits" localSheetId="57">#REF!</definedName>
    <definedName name="EXAcomp_produits">#REF!</definedName>
    <definedName name="EXAcomp_reprisesprov">#REF!</definedName>
    <definedName name="EXAcomp_resstech">#REF!</definedName>
    <definedName name="EXAcomp_resultatnet">#REF!</definedName>
    <definedName name="EXAcomp_ST">#REF!</definedName>
    <definedName name="Excel_BuiltIn_Print_Area_1_1">#REF!</definedName>
    <definedName name="Excel_BuiltIn_Print_Area_2">#REF!</definedName>
    <definedName name="Excel_BuiltIn_Print_Area_5">#REF!</definedName>
    <definedName name="Finland">[54]Age!$BD$2:$BI$9</definedName>
    <definedName name="FRA">#N/A</definedName>
    <definedName name="franc">[60]SOMMAIRE!$C$131</definedName>
    <definedName name="France">[54]Age!$A$2:$F$12</definedName>
    <definedName name="FSPOEIE_charges">#REF!</definedName>
    <definedName name="FSPOEIE_chargesdiv">#REF!</definedName>
    <definedName name="FSPOEIE_chargesexcep">#REF!</definedName>
    <definedName name="FSPOEIE_chargesfi" localSheetId="65">#REF!</definedName>
    <definedName name="FSPOEIE_chargesfi" localSheetId="57">#REF!</definedName>
    <definedName name="FSPOEIE_chargesfi">#REF!</definedName>
    <definedName name="FSPOEIE_chargesgestion" localSheetId="65">#REF!</definedName>
    <definedName name="FSPOEIE_chargesgestion" localSheetId="57">#REF!</definedName>
    <definedName name="FSPOEIE_chargesgestion">#REF!</definedName>
    <definedName name="FSPOEIE_chargestech" localSheetId="65">#REF!</definedName>
    <definedName name="FSPOEIE_chargestech" localSheetId="57">#REF!</definedName>
    <definedName name="FSPOEIE_chargestech">#REF!</definedName>
    <definedName name="FSPOEIE_compens" localSheetId="65">#REF!</definedName>
    <definedName name="FSPOEIE_compens" localSheetId="57">#REF!</definedName>
    <definedName name="FSPOEIE_compens">#REF!</definedName>
    <definedName name="FSPOEIE_cotEtat" localSheetId="65">#REF!</definedName>
    <definedName name="FSPOEIE_cotEtat" localSheetId="57">#REF!</definedName>
    <definedName name="FSPOEIE_cotEtat">#REF!</definedName>
    <definedName name="FSPOEIE_cotitaf" localSheetId="65">#REF!</definedName>
    <definedName name="FSPOEIE_cotitaf" localSheetId="57">#REF!</definedName>
    <definedName name="FSPOEIE_cotitaf">#REF!</definedName>
    <definedName name="FSPOEIE_cotsoc" localSheetId="65">#REF!</definedName>
    <definedName name="FSPOEIE_cotsoc" localSheetId="57">#REF!</definedName>
    <definedName name="FSPOEIE_cotsoc">#REF!</definedName>
    <definedName name="FSPOEIE_dd" localSheetId="65">#REF!</definedName>
    <definedName name="FSPOEIE_dd" localSheetId="57">#REF!</definedName>
    <definedName name="FSPOEIE_dd">#REF!</definedName>
    <definedName name="FSPOEIE_deptech">[20]FSPOEIE!$A$129:$IV$129</definedName>
    <definedName name="FSPOEIE_dotprov" localSheetId="65">#REF!</definedName>
    <definedName name="FSPOEIE_dotprov" localSheetId="57">#REF!</definedName>
    <definedName name="FSPOEIE_dotprov">#REF!</definedName>
    <definedName name="FSPOEIE_dp" localSheetId="65">#REF!</definedName>
    <definedName name="FSPOEIE_dp" localSheetId="57">#REF!</definedName>
    <definedName name="FSPOEIE_dp">#REF!</definedName>
    <definedName name="FSPOEIE_prestextra" localSheetId="65">#REF!</definedName>
    <definedName name="FSPOEIE_prestextra" localSheetId="57">#REF!</definedName>
    <definedName name="FSPOEIE_prestextra">#REF!</definedName>
    <definedName name="FSPOEIE_prestlegv" localSheetId="65">#REF!</definedName>
    <definedName name="FSPOEIE_prestlegv" localSheetId="57">#REF!</definedName>
    <definedName name="FSPOEIE_prestlegv">#REF!</definedName>
    <definedName name="FSPOEIE_prestsoc" localSheetId="65">#REF!</definedName>
    <definedName name="FSPOEIE_prestsoc" localSheetId="57">#REF!</definedName>
    <definedName name="FSPOEIE_prestsoc">#REF!</definedName>
    <definedName name="FSPOEIE_proddiv" localSheetId="65">#REF!</definedName>
    <definedName name="FSPOEIE_proddiv" localSheetId="57">#REF!</definedName>
    <definedName name="FSPOEIE_proddiv">#REF!</definedName>
    <definedName name="FSPOEIE_prodexcep" localSheetId="65">#REF!</definedName>
    <definedName name="FSPOEIE_prodexcep" localSheetId="57">#REF!</definedName>
    <definedName name="FSPOEIE_prodexcep">#REF!</definedName>
    <definedName name="FSPOEIE_prodfi" localSheetId="65">#REF!</definedName>
    <definedName name="FSPOEIE_prodfi" localSheetId="57">#REF!</definedName>
    <definedName name="FSPOEIE_prodfi">#REF!</definedName>
    <definedName name="FSPOEIE_prodgestion" localSheetId="65">#REF!</definedName>
    <definedName name="FSPOEIE_prodgestion" localSheetId="57">#REF!</definedName>
    <definedName name="FSPOEIE_prodgestion">#REF!</definedName>
    <definedName name="FSPOEIE_prodtech" localSheetId="65">#REF!</definedName>
    <definedName name="FSPOEIE_prodtech" localSheetId="57">#REF!</definedName>
    <definedName name="FSPOEIE_prodtech">#REF!</definedName>
    <definedName name="FSPOEIE_produits" localSheetId="65">#REF!</definedName>
    <definedName name="FSPOEIE_produits" localSheetId="57">#REF!</definedName>
    <definedName name="FSPOEIE_produits">#REF!</definedName>
    <definedName name="FSPOEIE_reprisesprov" localSheetId="65">#REF!</definedName>
    <definedName name="FSPOEIE_reprisesprov" localSheetId="57">#REF!</definedName>
    <definedName name="FSPOEIE_reprisesprov">#REF!</definedName>
    <definedName name="FSPOEIE_resstech" localSheetId="65">#REF!</definedName>
    <definedName name="FSPOEIE_resstech" localSheetId="57">#REF!</definedName>
    <definedName name="FSPOEIE_resstech">#REF!</definedName>
    <definedName name="FSPOEIE_resultatnet" localSheetId="65">#REF!</definedName>
    <definedName name="FSPOEIE_resultatnet" localSheetId="57">#REF!</definedName>
    <definedName name="FSPOEIE_resultatnet">#REF!</definedName>
    <definedName name="FSPOEIE_ST" localSheetId="65">#REF!</definedName>
    <definedName name="FSPOEIE_ST" localSheetId="57">#REF!</definedName>
    <definedName name="FSPOEIE_ST">#REF!</definedName>
    <definedName name="FSPOEIE_subveq_ST" localSheetId="65">#REF!</definedName>
    <definedName name="FSPOEIE_subveq_ST" localSheetId="57">#REF!</definedName>
    <definedName name="FSPOEIE_subveq_ST">#REF!</definedName>
    <definedName name="FSV_charges" localSheetId="65">#REF!</definedName>
    <definedName name="FSV_charges" localSheetId="57">#REF!</definedName>
    <definedName name="FSV_charges">#REF!</definedName>
    <definedName name="FSV_chargesdiv" localSheetId="65">#REF!</definedName>
    <definedName name="FSV_chargesdiv" localSheetId="57">#REF!</definedName>
    <definedName name="FSV_chargesdiv">#REF!</definedName>
    <definedName name="FSV_chargesexcep" localSheetId="65">#REF!</definedName>
    <definedName name="FSV_chargesexcep" localSheetId="57">#REF!</definedName>
    <definedName name="FSV_chargesexcep">#REF!</definedName>
    <definedName name="FSV_chargesfi" localSheetId="65">#REF!</definedName>
    <definedName name="FSV_chargesfi" localSheetId="57">#REF!</definedName>
    <definedName name="FSV_chargesfi">#REF!</definedName>
    <definedName name="FSV_chargesgestion" localSheetId="65">#REF!</definedName>
    <definedName name="FSV_chargesgestion" localSheetId="57">#REF!</definedName>
    <definedName name="FSV_chargesgestion">#REF!</definedName>
    <definedName name="FSV_chargestech" localSheetId="65">#REF!</definedName>
    <definedName name="FSV_chargestech" localSheetId="57">#REF!</definedName>
    <definedName name="FSV_chargestech">#REF!</definedName>
    <definedName name="FSV_CNRACL" localSheetId="65">#REF!</definedName>
    <definedName name="FSV_CNRACL" localSheetId="57">#REF!</definedName>
    <definedName name="FSV_CNRACL">#REF!</definedName>
    <definedName name="FSV_comp" localSheetId="65">#REF!</definedName>
    <definedName name="FSV_comp" localSheetId="57">#REF!</definedName>
    <definedName name="FSV_comp">#REF!</definedName>
    <definedName name="FSV_cotEtat" localSheetId="65">#REF!</definedName>
    <definedName name="FSV_cotEtat" localSheetId="57">#REF!</definedName>
    <definedName name="FSV_cotEtat">#REF!</definedName>
    <definedName name="FSV_cotitaf" localSheetId="65">#REF!</definedName>
    <definedName name="FSV_cotitaf" localSheetId="57">#REF!</definedName>
    <definedName name="FSV_cotitaf">#REF!</definedName>
    <definedName name="FSV_deptech" localSheetId="65">#REF!</definedName>
    <definedName name="FSV_deptech" localSheetId="57">#REF!</definedName>
    <definedName name="FSV_deptech">#REF!</definedName>
    <definedName name="FSV_dotprov" localSheetId="65">#REF!</definedName>
    <definedName name="FSV_dotprov" localSheetId="57">#REF!</definedName>
    <definedName name="FSV_dotprov">#REF!</definedName>
    <definedName name="FSV_itaf" localSheetId="65">#REF!</definedName>
    <definedName name="FSV_itaf" localSheetId="57">#REF!</definedName>
    <definedName name="FSV_itaf">#REF!</definedName>
    <definedName name="FSV_proddiv" localSheetId="65">#REF!</definedName>
    <definedName name="FSV_proddiv" localSheetId="57">#REF!</definedName>
    <definedName name="FSV_proddiv">#REF!</definedName>
    <definedName name="FSV_prodexcep" localSheetId="65">#REF!</definedName>
    <definedName name="FSV_prodexcep" localSheetId="57">#REF!</definedName>
    <definedName name="FSV_prodexcep">#REF!</definedName>
    <definedName name="FSV_prodfi" localSheetId="65">#REF!</definedName>
    <definedName name="FSV_prodfi" localSheetId="57">#REF!</definedName>
    <definedName name="FSV_prodfi">#REF!</definedName>
    <definedName name="FSV_prodgestion" localSheetId="65">#REF!</definedName>
    <definedName name="FSV_prodgestion" localSheetId="57">#REF!</definedName>
    <definedName name="FSV_prodgestion">#REF!</definedName>
    <definedName name="FSV_prodtech" localSheetId="65">#REF!</definedName>
    <definedName name="FSV_prodtech" localSheetId="57">#REF!</definedName>
    <definedName name="FSV_prodtech">#REF!</definedName>
    <definedName name="FSV_produits" localSheetId="65">#REF!</definedName>
    <definedName name="FSV_produits" localSheetId="57">#REF!</definedName>
    <definedName name="FSV_produits">#REF!</definedName>
    <definedName name="FSV_reprisesprov" localSheetId="65">#REF!</definedName>
    <definedName name="FSV_reprisesprov" localSheetId="57">#REF!</definedName>
    <definedName name="FSV_reprisesprov">#REF!</definedName>
    <definedName name="FSV_resstech" localSheetId="65">#REF!</definedName>
    <definedName name="FSV_resstech" localSheetId="57">#REF!</definedName>
    <definedName name="FSV_resstech">#REF!</definedName>
    <definedName name="FSV_resultatnet" localSheetId="65">#REF!</definedName>
    <definedName name="FSV_resultatnet" localSheetId="57">#REF!</definedName>
    <definedName name="FSV_resultatnet">#REF!</definedName>
    <definedName name="FSV_ST" localSheetId="65">#REF!</definedName>
    <definedName name="FSV_ST" localSheetId="57">#REF!</definedName>
    <definedName name="FSV_ST">#REF!</definedName>
    <definedName name="fyb" hidden="1">'[51]Time series'!#REF!</definedName>
    <definedName name="G">#REF!</definedName>
    <definedName name="GEOGRAPHIE" localSheetId="63">#REF!</definedName>
    <definedName name="GEOGRAPHIE" localSheetId="64">#REF!</definedName>
    <definedName name="GEOGRAPHIE" localSheetId="65">#REF!</definedName>
    <definedName name="GEOGRAPHIE" localSheetId="53">#REF!</definedName>
    <definedName name="GEOGRAPHIE" localSheetId="57">#REF!</definedName>
    <definedName name="GEOGRAPHIE">#REF!</definedName>
    <definedName name="GER">#N/A</definedName>
    <definedName name="GORLIZ">#REF!</definedName>
    <definedName name="grabació">#REF!</definedName>
    <definedName name="GREECE" localSheetId="65">#REF!</definedName>
    <definedName name="GREECE" localSheetId="57">#REF!</definedName>
    <definedName name="GREECE">#REF!</definedName>
    <definedName name="H">#REF!</definedName>
    <definedName name="HBID_sal_Agosto">#REF!</definedName>
    <definedName name="HBID_sal_Dic">#REF!</definedName>
    <definedName name="HBID_sal_Enero">#REF!</definedName>
    <definedName name="HBID_sal_Mar">#REF!</definedName>
    <definedName name="HBID_sal_mayo">#REF!</definedName>
    <definedName name="HBID_sal_Nov">#REF!</definedName>
    <definedName name="HBID_sal_Oct">#REF!</definedName>
    <definedName name="Header">#REF!</definedName>
    <definedName name="Headings">[21]Contents!$J$3:$M$88</definedName>
    <definedName name="Heidi">#REF!</definedName>
    <definedName name="I.1.1._Pensiones_en_vigor_por_regímenes._Total_pensiones">#REF!</definedName>
    <definedName name="I.1.2._Pensiones_en_vigor_por_regímenes._Incapacidad_permanente">#REF!</definedName>
    <definedName name="I.1.3._Pensiones_en_vigor_por_regímenes._Jubilación">#REF!</definedName>
    <definedName name="I.1.4._Pensiones_en_vigor_por_regímenes._Viudedad">#REF!</definedName>
    <definedName name="I.1.5._Pensiones_en_vigor_por_regímenes._Orfandad">#REF!</definedName>
    <definedName name="I.1.6._Pensiones_en_vigor_por_regímenes._Favor_de_familiares">#REF!</definedName>
    <definedName name="impor">#REF!</definedName>
    <definedName name="importe">#REF!</definedName>
    <definedName name="IMPORTE_P67">'[22]IMPORTE POR CONCEPTOS'!$B$2:$Z$18</definedName>
    <definedName name="_xlnm.Print_Titles" localSheetId="63">#REF!</definedName>
    <definedName name="_xlnm.Print_Titles" localSheetId="64">#REF!</definedName>
    <definedName name="_xlnm.Print_Titles" localSheetId="65">#REF!</definedName>
    <definedName name="_xlnm.Print_Titles" localSheetId="53">#REF!</definedName>
    <definedName name="_xlnm.Print_Titles" localSheetId="57">#REF!</definedName>
    <definedName name="_xlnm.Print_Titles">#N/A</definedName>
    <definedName name="INCP_JUBILA">#REF!</definedName>
    <definedName name="IND.APROVISIONAMIENTOS">#REF!</definedName>
    <definedName name="INDIC_BASE" localSheetId="65">#REF!</definedName>
    <definedName name="INDIC_BASE" localSheetId="57">#REF!</definedName>
    <definedName name="INDIC_BASE">#REF!</definedName>
    <definedName name="INDIC_ECH" localSheetId="65">#REF!</definedName>
    <definedName name="INDIC_ECH" localSheetId="57">#REF!</definedName>
    <definedName name="INDIC_ECH">#REF!</definedName>
    <definedName name="InfoSocData">[23]Data!$A$1:$Z$32</definedName>
    <definedName name="Ingresos">#REF!</definedName>
    <definedName name="INTRETNES37U9308" localSheetId="65">#REF!</definedName>
    <definedName name="INTRETNES37U9308" localSheetId="57">#REF!</definedName>
    <definedName name="INTRETNES37U9308">#REF!</definedName>
    <definedName name="INTRETNES38U9308" localSheetId="65">#REF!</definedName>
    <definedName name="INTRETNES38U9308" localSheetId="57">#REF!</definedName>
    <definedName name="INTRETNES38U9308">#REF!</definedName>
    <definedName name="INVERSIONES">#REF!</definedName>
    <definedName name="ip">#REF!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 localSheetId="65">#REF!</definedName>
    <definedName name="IT" localSheetId="57">#REF!</definedName>
    <definedName name="IT">#REF!</definedName>
    <definedName name="ITA">#N/A</definedName>
    <definedName name="J">#REF!</definedName>
    <definedName name="j63.1">#REF!</definedName>
    <definedName name="Japan">[24]Age!$P$2:$S$13</definedName>
    <definedName name="jjmmhh" localSheetId="68" hidden="1">{"TABL1",#N/A,TRUE,"TABLX";"TABL2",#N/A,TRUE,"TABLX"}</definedName>
    <definedName name="jjmmhh" localSheetId="69" hidden="1">{"TABL1",#N/A,TRUE,"TABLX";"TABL2",#N/A,TRUE,"TABLX"}</definedName>
    <definedName name="jjmmhh" localSheetId="70" hidden="1">{"TABL1",#N/A,TRUE,"TABLX";"TABL2",#N/A,TRUE,"TABLX"}</definedName>
    <definedName name="jjmmhh" localSheetId="87" hidden="1">{"TABL1",#N/A,TRUE,"TABLX";"TABL2",#N/A,TRUE,"TABLX"}</definedName>
    <definedName name="jjmmhh" localSheetId="82" hidden="1">{"TABL1",#N/A,TRUE,"TABLX";"TABL2",#N/A,TRUE,"TABLX"}</definedName>
    <definedName name="jjmmhh" localSheetId="84" hidden="1">{"TABL1",#N/A,TRUE,"TABLX";"TABL2",#N/A,TRUE,"TABLX"}</definedName>
    <definedName name="jjmmhh" localSheetId="86" hidden="1">{"TABL1",#N/A,TRUE,"TABLX";"TABL2",#N/A,TRUE,"TABLX"}</definedName>
    <definedName name="jjmmhh" localSheetId="32" hidden="1">{"TABL1",#N/A,TRUE,"TABLX";"TABL2",#N/A,TRUE,"TABLX"}</definedName>
    <definedName name="jjmmhh" localSheetId="36" hidden="1">{"TABL1",#N/A,TRUE,"TABLX";"TABL2",#N/A,TRUE,"TABLX"}</definedName>
    <definedName name="jjmmhh" localSheetId="39" hidden="1">{"TABL1",#N/A,TRUE,"TABLX";"TABL2",#N/A,TRUE,"TABLX"}</definedName>
    <definedName name="jjmmhh" localSheetId="43" hidden="1">{"TABL1",#N/A,TRUE,"TABLX";"TABL2",#N/A,TRUE,"TABLX"}</definedName>
    <definedName name="jjmmhh" localSheetId="40" hidden="1">{"TABL1",#N/A,TRUE,"TABLX";"TABL2",#N/A,TRUE,"TABLX"}</definedName>
    <definedName name="jjmmhh" localSheetId="41" hidden="1">{"TABL1",#N/A,TRUE,"TABLX";"TABL2",#N/A,TRUE,"TABLX"}</definedName>
    <definedName name="jjmmhh" localSheetId="61" hidden="1">{"TABL1",#N/A,TRUE,"TABLX";"TABL2",#N/A,TRUE,"TABLX"}</definedName>
    <definedName name="jjmmhh" localSheetId="62" hidden="1">{"TABL1",#N/A,TRUE,"TABLX";"TABL2",#N/A,TRUE,"TABLX"}</definedName>
    <definedName name="jjmmhh" localSheetId="63" hidden="1">{"TABL1",#N/A,TRUE,"TABLX";"TABL2",#N/A,TRUE,"TABLX"}</definedName>
    <definedName name="jjmmhh" localSheetId="64" hidden="1">{"TABL1",#N/A,TRUE,"TABLX";"TABL2",#N/A,TRUE,"TABLX"}</definedName>
    <definedName name="jjmmhh" localSheetId="65" hidden="1">{"TABL1",#N/A,TRUE,"TABLX";"TABL2",#N/A,TRUE,"TABLX"}</definedName>
    <definedName name="jjmmhh" localSheetId="66" hidden="1">{"TABL1",#N/A,TRUE,"TABLX";"TABL2",#N/A,TRUE,"TABLX"}</definedName>
    <definedName name="jjmmhh" localSheetId="53" hidden="1">{"TABL1",#N/A,TRUE,"TABLX";"TABL2",#N/A,TRUE,"TABLX"}</definedName>
    <definedName name="jjmmhh" localSheetId="54" hidden="1">{"TABL1",#N/A,TRUE,"TABLX";"TABL2",#N/A,TRUE,"TABLX"}</definedName>
    <definedName name="jjmmhh" localSheetId="55" hidden="1">{"TABL1",#N/A,TRUE,"TABLX";"TABL2",#N/A,TRUE,"TABLX"}</definedName>
    <definedName name="jjmmhh" localSheetId="60" hidden="1">{"TABL1",#N/A,TRUE,"TABLX";"TABL2",#N/A,TRUE,"TABLX"}</definedName>
    <definedName name="jjmmhh" localSheetId="16" hidden="1">{"TABL1",#N/A,TRUE,"TABLX";"TABL2",#N/A,TRUE,"TABLX"}</definedName>
    <definedName name="jjmmhh" localSheetId="17" hidden="1">{"TABL1",#N/A,TRUE,"TABLX";"TABL2",#N/A,TRUE,"TABLX"}</definedName>
    <definedName name="jjmmhh" hidden="1">{"TABL1",#N/A,TRUE,"TABLX";"TABL2",#N/A,TRUE,"TABLX"}</definedName>
    <definedName name="jmh" localSheetId="65">[25]txcot!#REF!</definedName>
    <definedName name="jmh" localSheetId="57">[25]txcot!#REF!</definedName>
    <definedName name="jmh">[25]txcot!#REF!</definedName>
    <definedName name="jmhjmh" localSheetId="68" hidden="1">{"TABL1",#N/A,TRUE,"TABLX";"TABL2",#N/A,TRUE,"TABLX"}</definedName>
    <definedName name="jmhjmh" localSheetId="69" hidden="1">{"TABL1",#N/A,TRUE,"TABLX";"TABL2",#N/A,TRUE,"TABLX"}</definedName>
    <definedName name="jmhjmh" localSheetId="70" hidden="1">{"TABL1",#N/A,TRUE,"TABLX";"TABL2",#N/A,TRUE,"TABLX"}</definedName>
    <definedName name="jmhjmh" localSheetId="87" hidden="1">{"TABL1",#N/A,TRUE,"TABLX";"TABL2",#N/A,TRUE,"TABLX"}</definedName>
    <definedName name="jmhjmh" localSheetId="82" hidden="1">{"TABL1",#N/A,TRUE,"TABLX";"TABL2",#N/A,TRUE,"TABLX"}</definedName>
    <definedName name="jmhjmh" localSheetId="84" hidden="1">{"TABL1",#N/A,TRUE,"TABLX";"TABL2",#N/A,TRUE,"TABLX"}</definedName>
    <definedName name="jmhjmh" localSheetId="86" hidden="1">{"TABL1",#N/A,TRUE,"TABLX";"TABL2",#N/A,TRUE,"TABLX"}</definedName>
    <definedName name="jmhjmh" localSheetId="32" hidden="1">{"TABL1",#N/A,TRUE,"TABLX";"TABL2",#N/A,TRUE,"TABLX"}</definedName>
    <definedName name="jmhjmh" localSheetId="36" hidden="1">{"TABL1",#N/A,TRUE,"TABLX";"TABL2",#N/A,TRUE,"TABLX"}</definedName>
    <definedName name="jmhjmh" localSheetId="39" hidden="1">{"TABL1",#N/A,TRUE,"TABLX";"TABL2",#N/A,TRUE,"TABLX"}</definedName>
    <definedName name="jmhjmh" localSheetId="43" hidden="1">{"TABL1",#N/A,TRUE,"TABLX";"TABL2",#N/A,TRUE,"TABLX"}</definedName>
    <definedName name="jmhjmh" localSheetId="40" hidden="1">{"TABL1",#N/A,TRUE,"TABLX";"TABL2",#N/A,TRUE,"TABLX"}</definedName>
    <definedName name="jmhjmh" localSheetId="41" hidden="1">{"TABL1",#N/A,TRUE,"TABLX";"TABL2",#N/A,TRUE,"TABLX"}</definedName>
    <definedName name="jmhjmh" localSheetId="61" hidden="1">{"TABL1",#N/A,TRUE,"TABLX";"TABL2",#N/A,TRUE,"TABLX"}</definedName>
    <definedName name="jmhjmh" localSheetId="62" hidden="1">{"TABL1",#N/A,TRUE,"TABLX";"TABL2",#N/A,TRUE,"TABLX"}</definedName>
    <definedName name="jmhjmh" localSheetId="63" hidden="1">{"TABL1",#N/A,TRUE,"TABLX";"TABL2",#N/A,TRUE,"TABLX"}</definedName>
    <definedName name="jmhjmh" localSheetId="64" hidden="1">{"TABL1",#N/A,TRUE,"TABLX";"TABL2",#N/A,TRUE,"TABLX"}</definedName>
    <definedName name="jmhjmh" localSheetId="65" hidden="1">{"TABL1",#N/A,TRUE,"TABLX";"TABL2",#N/A,TRUE,"TABLX"}</definedName>
    <definedName name="jmhjmh" localSheetId="66" hidden="1">{"TABL1",#N/A,TRUE,"TABLX";"TABL2",#N/A,TRUE,"TABLX"}</definedName>
    <definedName name="jmhjmh" localSheetId="53" hidden="1">{"TABL1",#N/A,TRUE,"TABLX";"TABL2",#N/A,TRUE,"TABLX"}</definedName>
    <definedName name="jmhjmh" localSheetId="54" hidden="1">{"TABL1",#N/A,TRUE,"TABLX";"TABL2",#N/A,TRUE,"TABLX"}</definedName>
    <definedName name="jmhjmh" localSheetId="55" hidden="1">{"TABL1",#N/A,TRUE,"TABLX";"TABL2",#N/A,TRUE,"TABLX"}</definedName>
    <definedName name="jmhjmh" localSheetId="60" hidden="1">{"TABL1",#N/A,TRUE,"TABLX";"TABL2",#N/A,TRUE,"TABLX"}</definedName>
    <definedName name="jmhjmh" localSheetId="16" hidden="1">{"TABL1",#N/A,TRUE,"TABLX";"TABL2",#N/A,TRUE,"TABLX"}</definedName>
    <definedName name="jmhjmh" localSheetId="17" hidden="1">{"TABL1",#N/A,TRUE,"TABLX";"TABL2",#N/A,TRUE,"TABLX"}</definedName>
    <definedName name="jmhjmh" hidden="1">{"TABL1",#N/A,TRUE,"TABLX";"TABL2",#N/A,TRUE,"TABLX"}</definedName>
    <definedName name="K">#REF!</definedName>
    <definedName name="kailis">#REF!</definedName>
    <definedName name="KK">#REF!</definedName>
    <definedName name="kkk">#REF!</definedName>
    <definedName name="kkkkk">#REF!</definedName>
    <definedName name="Label_NES">[19]listes!$E$2:$E$38</definedName>
    <definedName name="Language">1</definedName>
    <definedName name="LevelsUS">'[26]%US'!$A$3:$Q$42</definedName>
    <definedName name="LIST_INCOHERENCE" localSheetId="65">#REF!</definedName>
    <definedName name="LIST_INCOHERENCE" localSheetId="57">#REF!</definedName>
    <definedName name="LIST_INCOHERENCE">#REF!</definedName>
    <definedName name="LIST_INCOHERENCE_2" localSheetId="65">#REF!</definedName>
    <definedName name="LIST_INCOHERENCE_2" localSheetId="57">#REF!</definedName>
    <definedName name="LIST_INCOHERENCE_2">#REF!</definedName>
    <definedName name="LIST_INCOHERENCE_CHO" localSheetId="65">#REF!</definedName>
    <definedName name="LIST_INCOHERENCE_CHO" localSheetId="57">#REF!</definedName>
    <definedName name="LIST_INCOHERENCE_CHO">#REF!</definedName>
    <definedName name="LIST_INCOHERENCE_CHO2" localSheetId="65">#REF!</definedName>
    <definedName name="LIST_INCOHERENCE_CHO2" localSheetId="57">#REF!</definedName>
    <definedName name="LIST_INCOHERENCE_CHO2">#REF!</definedName>
    <definedName name="Liste_FAP">[27]listes!$D$2:$D$88</definedName>
    <definedName name="liste_methode" localSheetId="65">[27]listes!#REF!</definedName>
    <definedName name="liste_methode" localSheetId="57">[27]listes!#REF!</definedName>
    <definedName name="liste_methode">[27]listes!#REF!</definedName>
    <definedName name="Liste_NES">[28]output_logistic!$B$2:$B$37</definedName>
    <definedName name="Liste_PMQ">[29]output!$A$2:$A$31</definedName>
    <definedName name="liste_secteursPMQ">[27]listes!$A$2:$A$31</definedName>
    <definedName name="LL">#REF!</definedName>
    <definedName name="M1." localSheetId="65">#REF!</definedName>
    <definedName name="M1." localSheetId="57">#REF!</definedName>
    <definedName name="M1.">#REF!</definedName>
    <definedName name="M3." localSheetId="65">#REF!</definedName>
    <definedName name="M3." localSheetId="57">#REF!</definedName>
    <definedName name="M3.">#REF!</definedName>
    <definedName name="M4." localSheetId="65">#REF!</definedName>
    <definedName name="M4." localSheetId="57">#REF!</definedName>
    <definedName name="M4.">#REF!</definedName>
    <definedName name="M5." localSheetId="65">#REF!</definedName>
    <definedName name="M5." localSheetId="57">#REF!</definedName>
    <definedName name="M5.">#REF!</definedName>
    <definedName name="M6." localSheetId="65">#REF!</definedName>
    <definedName name="M6." localSheetId="57">#REF!</definedName>
    <definedName name="M6.">#REF!</definedName>
    <definedName name="M7." localSheetId="65">#REF!</definedName>
    <definedName name="M7." localSheetId="57">#REF!</definedName>
    <definedName name="M7.">#REF!</definedName>
    <definedName name="Mat">#REF!</definedName>
    <definedName name="Mes">[30]Rangos!$A$2:$B$13</definedName>
    <definedName name="MESES">"enero, febrero, marzo, abril, mayo, junio, julio, agosto, septiembre, octubre, noviembre, diciembre"</definedName>
    <definedName name="MiscLabels">[21]Contents!$V$3:$Y$85</definedName>
    <definedName name="mmmmmm">#REF!</definedName>
    <definedName name="mmmmmmmm">#REF!</definedName>
    <definedName name="MOIS_EJ" localSheetId="65">#REF!</definedName>
    <definedName name="MOIS_EJ" localSheetId="57">#REF!</definedName>
    <definedName name="MOIS_EJ">#REF!</definedName>
    <definedName name="MONTANT" localSheetId="65">#REF!</definedName>
    <definedName name="MONTANT" localSheetId="57">#REF!</definedName>
    <definedName name="MONTANT">#REF!</definedName>
    <definedName name="MONTANT_REVISION" localSheetId="65">#REF!</definedName>
    <definedName name="MONTANT_REVISION" localSheetId="57">#REF!</definedName>
    <definedName name="MONTANT_REVISION">#REF!</definedName>
    <definedName name="n" localSheetId="63">'[9]Time series'!#REF!</definedName>
    <definedName name="n" localSheetId="64">'[9]Time series'!#REF!</definedName>
    <definedName name="n" localSheetId="65">'[9]Time series'!#REF!</definedName>
    <definedName name="n" localSheetId="53">'[9]Time series'!#REF!</definedName>
    <definedName name="n" localSheetId="57">'[9]Time series'!#REF!</definedName>
    <definedName name="N">#REF!</definedName>
    <definedName name="NES37_9308" localSheetId="65">#REF!</definedName>
    <definedName name="NES37_9308" localSheetId="57">#REF!</definedName>
    <definedName name="NES37_9308">#REF!</definedName>
    <definedName name="NES37INTU9308" localSheetId="65">#REF!</definedName>
    <definedName name="NES37INTU9308" localSheetId="57">#REF!</definedName>
    <definedName name="NES37INTU9308">#REF!</definedName>
    <definedName name="NES37U9308" localSheetId="65">#REF!</definedName>
    <definedName name="NES37U9308" localSheetId="57">#REF!</definedName>
    <definedName name="NES37U9308">#REF!</definedName>
    <definedName name="NESINTU9307" localSheetId="65">#REF!</definedName>
    <definedName name="NESINTU9307" localSheetId="57">#REF!</definedName>
    <definedName name="NESINTU9307">#REF!</definedName>
    <definedName name="NESINTU9308" localSheetId="65">#REF!</definedName>
    <definedName name="NESINTU9308" localSheetId="57">#REF!</definedName>
    <definedName name="NESINTU9308">#REF!</definedName>
    <definedName name="NESRINTU9308" localSheetId="65">#REF!</definedName>
    <definedName name="NESRINTU9308" localSheetId="57">#REF!</definedName>
    <definedName name="NESRINTU9308">#REF!</definedName>
    <definedName name="NESRPMQ9308" localSheetId="65">#REF!</definedName>
    <definedName name="NESRPMQ9308" localSheetId="57">#REF!</definedName>
    <definedName name="NESRPMQ9308">#REF!</definedName>
    <definedName name="NESRPMQT9308" localSheetId="65">#REF!</definedName>
    <definedName name="NESRPMQT9308" localSheetId="57">#REF!</definedName>
    <definedName name="NESRPMQT9308">#REF!</definedName>
    <definedName name="NESSAL9308">'[31]Emploi Enquête Emploi'!$A$4:$R$40</definedName>
    <definedName name="NESU9307" localSheetId="65">#REF!</definedName>
    <definedName name="NESU9307" localSheetId="57">#REF!</definedName>
    <definedName name="NESU9307">#REF!</definedName>
    <definedName name="NESU9308" localSheetId="65">#REF!</definedName>
    <definedName name="NESU9308" localSheetId="57">#REF!</definedName>
    <definedName name="NESU9308">#REF!</definedName>
    <definedName name="Netherlands">[24]Age!$X$2:$AA$13</definedName>
    <definedName name="NewHoursData">'[32]3-Final estimates Hours (ELS)'!$A$3:$T$33</definedName>
    <definedName name="NewHoursYears">'[32]3-Final estimates Hours (ELS)'!$A$3:$T$3</definedName>
    <definedName name="NFBS79X89">'[33]NFBS79-89'!$A$3:$M$49</definedName>
    <definedName name="NFBS79X89T">'[33]NFBS79-89'!$A$3:$M$3</definedName>
    <definedName name="NFBS90X97">'[33]NFBS90-97'!$A$3:$M$49</definedName>
    <definedName name="NFBS90X97T">'[33]NFBS90-97'!$A$3:$M$3</definedName>
    <definedName name="NN_B" localSheetId="65">'[34]C-1.2.1-2'!#REF!</definedName>
    <definedName name="NN_B" localSheetId="57">'[34]C-1.2.1-2'!#REF!</definedName>
    <definedName name="NN_B">'[34]C-1.2.1-2'!#REF!</definedName>
    <definedName name="NN_D" localSheetId="65">'[34]C-1.2.1-2'!#REF!</definedName>
    <definedName name="NN_D" localSheetId="57">'[34]C-1.2.1-2'!#REF!</definedName>
    <definedName name="NN_D">'[34]C-1.2.1-2'!#REF!</definedName>
    <definedName name="NN_DK" localSheetId="65">'[34]C-1.2.1-2'!#REF!</definedName>
    <definedName name="NN_DK" localSheetId="57">'[34]C-1.2.1-2'!#REF!</definedName>
    <definedName name="NN_DK">'[34]C-1.2.1-2'!#REF!</definedName>
    <definedName name="NN_E" localSheetId="65">'[34]C-1.2.1-2'!#REF!</definedName>
    <definedName name="NN_E" localSheetId="57">'[34]C-1.2.1-2'!#REF!</definedName>
    <definedName name="NN_E">'[34]C-1.2.1-2'!#REF!</definedName>
    <definedName name="NN_GR" localSheetId="65">'[34]C-1.2.1-2'!#REF!</definedName>
    <definedName name="NN_GR" localSheetId="57">'[34]C-1.2.1-2'!#REF!</definedName>
    <definedName name="NN_GR">'[34]C-1.2.1-2'!#REF!</definedName>
    <definedName name="NOR">#N/A</definedName>
    <definedName name="note">[35]France!$A$2:$A$2</definedName>
    <definedName name="Notes" localSheetId="63">[36]notes!#REF!</definedName>
    <definedName name="Notes" localSheetId="64">[36]notes!#REF!</definedName>
    <definedName name="Notes" localSheetId="65">[36]notes!#REF!</definedName>
    <definedName name="Notes" localSheetId="53">[36]notes!#REF!</definedName>
    <definedName name="Notes" localSheetId="57">[36]notes!#REF!</definedName>
    <definedName name="Notes">[36]notes!#REF!</definedName>
    <definedName name="npi">#REF!</definedName>
    <definedName name="NRR" localSheetId="65">#REF!</definedName>
    <definedName name="NRR" localSheetId="57">#REF!</definedName>
    <definedName name="NRR">#REF!</definedName>
    <definedName name="OLE_LINK28" localSheetId="43">'Fig 6.9'!$C$52</definedName>
    <definedName name="OTHEREUR_GR" localSheetId="65">#REF!</definedName>
    <definedName name="OTHEREUR_GR" localSheetId="57">#REF!</definedName>
    <definedName name="OTHEREUR_GR">#REF!</definedName>
    <definedName name="p" hidden="1">'[51]Time series'!#REF!</definedName>
    <definedName name="page6graph">'[61]graph DA'!#REF!</definedName>
    <definedName name="paraconta">#REF!</definedName>
    <definedName name="Part">[37]CADES!$A$1</definedName>
    <definedName name="PB_COHERENCE" localSheetId="65">#REF!</definedName>
    <definedName name="PB_COHERENCE" localSheetId="57">#REF!</definedName>
    <definedName name="PB_COHERENCE">#REF!</definedName>
    <definedName name="PERSONAL">#REF!</definedName>
    <definedName name="PMQFAP9308" localSheetId="65">#REF!</definedName>
    <definedName name="PMQFAP9308" localSheetId="57">#REF!</definedName>
    <definedName name="PMQFAP9308">#REF!</definedName>
    <definedName name="PMQFAPT9308" localSheetId="65">#REF!</definedName>
    <definedName name="PMQFAPT9308" localSheetId="57">#REF!</definedName>
    <definedName name="PMQFAPT9308">#REF!</definedName>
    <definedName name="PMQNESR9308" localSheetId="65">#REF!</definedName>
    <definedName name="PMQNESR9308" localSheetId="57">#REF!</definedName>
    <definedName name="PMQNESR9308">#REF!</definedName>
    <definedName name="PMQNESRT9308" localSheetId="65">#REF!</definedName>
    <definedName name="PMQNESRT9308" localSheetId="57">#REF!</definedName>
    <definedName name="PMQNESRT9308">#REF!</definedName>
    <definedName name="POpula">[38]POpula!$A$1:$I$1559</definedName>
    <definedName name="POR_SOCIEDAD">#REF!</definedName>
    <definedName name="PPP_basket">'[39]Basket tables'!$K$9:$N$38</definedName>
    <definedName name="PRINT_AREA_MI" localSheetId="65">'[34]C-1.2.1-2'!#REF!</definedName>
    <definedName name="PRINT_AREA_MI" localSheetId="57">'[34]C-1.2.1-2'!#REF!</definedName>
    <definedName name="PRINT_AREA_MI">'[34]C-1.2.1-2'!#REF!</definedName>
    <definedName name="PRINT_SHEETS">[0]!PRINT_SHEETS</definedName>
    <definedName name="Print_Titles_MI">[40]C_26!$A$6:$IV$8,[40]C_26!$A$1:$A$65536</definedName>
    <definedName name="Probaa" localSheetId="65">#REF!</definedName>
    <definedName name="Probaa" localSheetId="57">#REF!</definedName>
    <definedName name="Probaa">#REF!</definedName>
    <definedName name="prova" localSheetId="65">#REF!</definedName>
    <definedName name="prova" localSheetId="57">#REF!</definedName>
    <definedName name="prova">#REF!</definedName>
    <definedName name="pt" localSheetId="65">#REF!</definedName>
    <definedName name="pt" localSheetId="57">#REF!</definedName>
    <definedName name="pt">#REF!</definedName>
    <definedName name="PubYear">2000</definedName>
    <definedName name="Q">#REF!</definedName>
    <definedName name="qq" localSheetId="2" hidden="1">[4]A11!#REF!</definedName>
    <definedName name="qq" localSheetId="12" hidden="1">[5]A11!#REF!</definedName>
    <definedName name="qq" localSheetId="23" hidden="1">[5]A11!#REF!</definedName>
    <definedName name="qq" localSheetId="24" hidden="1">[5]A11!#REF!</definedName>
    <definedName name="qq" localSheetId="25" hidden="1">[5]A11!#REF!</definedName>
    <definedName name="qq" localSheetId="26" hidden="1">[5]A11!#REF!</definedName>
    <definedName name="qq" localSheetId="27" hidden="1">[5]A11!#REF!</definedName>
    <definedName name="qq" localSheetId="29" hidden="1">[5]A11!#REF!</definedName>
    <definedName name="qq" localSheetId="13" hidden="1">[5]A11!#REF!</definedName>
    <definedName name="qq" localSheetId="14" hidden="1">[5]A11!#REF!</definedName>
    <definedName name="qq" localSheetId="15" hidden="1">[5]A11!#REF!</definedName>
    <definedName name="qq" localSheetId="18" hidden="1">[5]A11!#REF!</definedName>
    <definedName name="qq" localSheetId="19" hidden="1">[5]A11!#REF!</definedName>
    <definedName name="qq" localSheetId="20" hidden="1">[5]A11!#REF!</definedName>
    <definedName name="qq" localSheetId="21" hidden="1">[5]A11!#REF!</definedName>
    <definedName name="qq" localSheetId="22" hidden="1">[5]A11!#REF!</definedName>
    <definedName name="qq" localSheetId="30" hidden="1">[5]A11!#REF!</definedName>
    <definedName name="qq" localSheetId="31" hidden="1">[5]A11!#REF!</definedName>
    <definedName name="qq" localSheetId="63" hidden="1">[6]A11!#REF!</definedName>
    <definedName name="qq" localSheetId="64" hidden="1">[6]A11!#REF!</definedName>
    <definedName name="qq" localSheetId="65" hidden="1">[6]A11!#REF!</definedName>
    <definedName name="qq" localSheetId="53" hidden="1">[6]A11!#REF!</definedName>
    <definedName name="qq" localSheetId="57" hidden="1">[6]A11!#REF!</definedName>
    <definedName name="qq" localSheetId="16" hidden="1">[5]A11!#REF!</definedName>
    <definedName name="qq" localSheetId="17" hidden="1">[5]A11!#REF!</definedName>
    <definedName name="qq" hidden="1">[4]A11!#REF!</definedName>
    <definedName name="qqq" localSheetId="2" hidden="1">[4]A11!#REF!</definedName>
    <definedName name="qqq" localSheetId="12" hidden="1">[5]A11!#REF!</definedName>
    <definedName name="qqq" localSheetId="23" hidden="1">[5]A11!#REF!</definedName>
    <definedName name="qqq" localSheetId="24" hidden="1">[5]A11!#REF!</definedName>
    <definedName name="qqq" localSheetId="25" hidden="1">[5]A11!#REF!</definedName>
    <definedName name="qqq" localSheetId="26" hidden="1">[5]A11!#REF!</definedName>
    <definedName name="qqq" localSheetId="27" hidden="1">[5]A11!#REF!</definedName>
    <definedName name="qqq" localSheetId="29" hidden="1">[5]A11!#REF!</definedName>
    <definedName name="qqq" localSheetId="13" hidden="1">[5]A11!#REF!</definedName>
    <definedName name="qqq" localSheetId="14" hidden="1">[5]A11!#REF!</definedName>
    <definedName name="qqq" localSheetId="15" hidden="1">[5]A11!#REF!</definedName>
    <definedName name="qqq" localSheetId="18" hidden="1">[5]A11!#REF!</definedName>
    <definedName name="qqq" localSheetId="19" hidden="1">[5]A11!#REF!</definedName>
    <definedName name="qqq" localSheetId="20" hidden="1">[5]A11!#REF!</definedName>
    <definedName name="qqq" localSheetId="21" hidden="1">[5]A11!#REF!</definedName>
    <definedName name="qqq" localSheetId="22" hidden="1">[5]A11!#REF!</definedName>
    <definedName name="qqq" localSheetId="30" hidden="1">[5]A11!#REF!</definedName>
    <definedName name="qqq" localSheetId="31" hidden="1">[5]A11!#REF!</definedName>
    <definedName name="qqq" localSheetId="32" hidden="1">[6]A11!#REF!</definedName>
    <definedName name="qqq" localSheetId="36" hidden="1">[4]A11!#REF!</definedName>
    <definedName name="qqq" localSheetId="37" hidden="1">[4]A11!#REF!</definedName>
    <definedName name="qqq" localSheetId="43" hidden="1">[4]A11!#REF!</definedName>
    <definedName name="qqq" localSheetId="41" hidden="1">[4]A11!#REF!</definedName>
    <definedName name="qqq" localSheetId="63" hidden="1">[6]A11!#REF!</definedName>
    <definedName name="qqq" localSheetId="64" hidden="1">[6]A11!#REF!</definedName>
    <definedName name="qqq" localSheetId="65" hidden="1">[6]A11!#REF!</definedName>
    <definedName name="qqq" localSheetId="53" hidden="1">[6]A11!#REF!</definedName>
    <definedName name="qqq" localSheetId="57" hidden="1">[6]A11!#REF!</definedName>
    <definedName name="qqq" localSheetId="16" hidden="1">[5]A11!#REF!</definedName>
    <definedName name="qqq" localSheetId="17" hidden="1">[5]A11!#REF!</definedName>
    <definedName name="qqq" hidden="1">[4]A11!#REF!</definedName>
    <definedName name="Questionnaire">'[21]F.2 LMP questionnaire'!$M$3:$P$127</definedName>
    <definedName name="qwrw">#REF!</definedName>
    <definedName name="RAFP_cotsoc" localSheetId="65">#REF!</definedName>
    <definedName name="RAFP_cotsoc" localSheetId="57">#REF!</definedName>
    <definedName name="RAFP_cotsoc">#REF!</definedName>
    <definedName name="RAFP_prestsoc" localSheetId="65">#REF!</definedName>
    <definedName name="RAFP_prestsoc" localSheetId="57">#REF!</definedName>
    <definedName name="RAFP_prestsoc">#REF!</definedName>
    <definedName name="RAFP_ST" localSheetId="65">#REF!</definedName>
    <definedName name="RAFP_ST" localSheetId="57">#REF!</definedName>
    <definedName name="RAFP_ST">#REF!</definedName>
    <definedName name="RATP_charges" localSheetId="65">#REF!</definedName>
    <definedName name="RATP_charges" localSheetId="57">#REF!</definedName>
    <definedName name="RATP_charges">#REF!</definedName>
    <definedName name="RATP_chargesdiv" localSheetId="65">#REF!</definedName>
    <definedName name="RATP_chargesdiv" localSheetId="57">#REF!</definedName>
    <definedName name="RATP_chargesdiv">#REF!</definedName>
    <definedName name="RATP_chargesexcep" localSheetId="65">#REF!</definedName>
    <definedName name="RATP_chargesexcep" localSheetId="57">#REF!</definedName>
    <definedName name="RATP_chargesexcep">#REF!</definedName>
    <definedName name="RATP_chargesfi" localSheetId="65">#REF!</definedName>
    <definedName name="RATP_chargesfi" localSheetId="57">#REF!</definedName>
    <definedName name="RATP_chargesfi">#REF!</definedName>
    <definedName name="RATP_chargesgestion" localSheetId="65">#REF!</definedName>
    <definedName name="RATP_chargesgestion" localSheetId="57">#REF!</definedName>
    <definedName name="RATP_chargesgestion">#REF!</definedName>
    <definedName name="RATP_chargestech" localSheetId="65">#REF!</definedName>
    <definedName name="RATP_chargestech" localSheetId="57">#REF!</definedName>
    <definedName name="RATP_chargestech">#REF!</definedName>
    <definedName name="RATP_compens" localSheetId="65">#REF!</definedName>
    <definedName name="RATP_compens" localSheetId="57">#REF!</definedName>
    <definedName name="RATP_compens">#REF!</definedName>
    <definedName name="RATP_cotitaf" localSheetId="65">#REF!</definedName>
    <definedName name="RATP_cotitaf" localSheetId="57">#REF!</definedName>
    <definedName name="RATP_cotitaf">#REF!</definedName>
    <definedName name="RATP_cotsoc" localSheetId="65">#REF!</definedName>
    <definedName name="RATP_cotsoc" localSheetId="57">#REF!</definedName>
    <definedName name="RATP_cotsoc">#REF!</definedName>
    <definedName name="RATP_dd" localSheetId="65">#REF!</definedName>
    <definedName name="RATP_dd" localSheetId="57">#REF!</definedName>
    <definedName name="RATP_dd">#REF!</definedName>
    <definedName name="RATP_deptech" localSheetId="65">#REF!</definedName>
    <definedName name="RATP_deptech" localSheetId="57">#REF!</definedName>
    <definedName name="RATP_deptech">#REF!</definedName>
    <definedName name="RATP_dotprov" localSheetId="65">#REF!</definedName>
    <definedName name="RATP_dotprov" localSheetId="57">#REF!</definedName>
    <definedName name="RATP_dotprov">#REF!</definedName>
    <definedName name="RATP_dp" localSheetId="65">#REF!</definedName>
    <definedName name="RATP_dp" localSheetId="57">#REF!</definedName>
    <definedName name="RATP_dp">#REF!</definedName>
    <definedName name="RATP_prestlegi" localSheetId="65">#REF!</definedName>
    <definedName name="RATP_prestlegi" localSheetId="57">#REF!</definedName>
    <definedName name="RATP_prestlegi">#REF!</definedName>
    <definedName name="RATP_prestlegv" localSheetId="65">#REF!</definedName>
    <definedName name="RATP_prestlegv" localSheetId="57">#REF!</definedName>
    <definedName name="RATP_prestlegv">#REF!</definedName>
    <definedName name="RATP_prestsoc" localSheetId="65">#REF!</definedName>
    <definedName name="RATP_prestsoc" localSheetId="57">#REF!</definedName>
    <definedName name="RATP_prestsoc">#REF!</definedName>
    <definedName name="RATP_proddiv" localSheetId="65">#REF!</definedName>
    <definedName name="RATP_proddiv" localSheetId="57">#REF!</definedName>
    <definedName name="RATP_proddiv">#REF!</definedName>
    <definedName name="RATP_prodexcep" localSheetId="65">#REF!</definedName>
    <definedName name="RATP_prodexcep" localSheetId="57">#REF!</definedName>
    <definedName name="RATP_prodexcep">#REF!</definedName>
    <definedName name="RATP_prodfi" localSheetId="65">#REF!</definedName>
    <definedName name="RATP_prodfi" localSheetId="57">#REF!</definedName>
    <definedName name="RATP_prodfi">#REF!</definedName>
    <definedName name="RATP_prodgestion" localSheetId="65">#REF!</definedName>
    <definedName name="RATP_prodgestion" localSheetId="57">#REF!</definedName>
    <definedName name="RATP_prodgestion">#REF!</definedName>
    <definedName name="RATP_prodtech" localSheetId="65">#REF!</definedName>
    <definedName name="RATP_prodtech" localSheetId="57">#REF!</definedName>
    <definedName name="RATP_prodtech">#REF!</definedName>
    <definedName name="RATP_produits" localSheetId="65">#REF!</definedName>
    <definedName name="RATP_produits" localSheetId="57">#REF!</definedName>
    <definedName name="RATP_produits">#REF!</definedName>
    <definedName name="RATP_reprisesprov" localSheetId="65">#REF!</definedName>
    <definedName name="RATP_reprisesprov" localSheetId="57">#REF!</definedName>
    <definedName name="RATP_reprisesprov">#REF!</definedName>
    <definedName name="RATP_resstech" localSheetId="65">#REF!</definedName>
    <definedName name="RATP_resstech" localSheetId="57">#REF!</definedName>
    <definedName name="RATP_resstech">#REF!</definedName>
    <definedName name="RATP_resultatnet" localSheetId="65">#REF!</definedName>
    <definedName name="RATP_resultatnet" localSheetId="57">#REF!</definedName>
    <definedName name="RATP_resultatnet">#REF!</definedName>
    <definedName name="RATP_ST" localSheetId="65">#REF!</definedName>
    <definedName name="RATP_ST" localSheetId="57">#REF!</definedName>
    <definedName name="RATP_ST">#REF!</definedName>
    <definedName name="RATP_subveq_ST" localSheetId="65">#REF!</definedName>
    <definedName name="RATP_subveq_ST" localSheetId="57">#REF!</definedName>
    <definedName name="RATP_subveq_ST">#REF!</definedName>
    <definedName name="RawData">#REF!</definedName>
    <definedName name="RawHeader">#REF!</definedName>
    <definedName name="Rodriguez">#REF!</definedName>
    <definedName name="ROUND" localSheetId="65">'[34]C-1.2.1-2'!#REF!</definedName>
    <definedName name="ROUND" localSheetId="57">'[34]C-1.2.1-2'!#REF!</definedName>
    <definedName name="ROUND">'[34]C-1.2.1-2'!#REF!</definedName>
    <definedName name="ROUNDED" localSheetId="65">'[34]C-1.2.1-2'!#REF!</definedName>
    <definedName name="ROUNDED" localSheetId="57">'[34]C-1.2.1-2'!#REF!</definedName>
    <definedName name="ROUNDED">'[34]C-1.2.1-2'!#REF!</definedName>
    <definedName name="SA2earn" localSheetId="65">#REF!</definedName>
    <definedName name="SA2earn" localSheetId="57">#REF!</definedName>
    <definedName name="SA2earn">#REF!</definedName>
    <definedName name="SAbase_charges" localSheetId="65">#REF!</definedName>
    <definedName name="SAbase_charges" localSheetId="57">#REF!</definedName>
    <definedName name="SAbase_charges">#REF!</definedName>
    <definedName name="SAbase_chargesdiv" localSheetId="65">#REF!</definedName>
    <definedName name="SAbase_chargesdiv" localSheetId="57">#REF!</definedName>
    <definedName name="SAbase_chargesdiv">#REF!</definedName>
    <definedName name="SAbase_chargesexcep" localSheetId="65">#REF!</definedName>
    <definedName name="SAbase_chargesexcep" localSheetId="57">#REF!</definedName>
    <definedName name="SAbase_chargesexcep">#REF!</definedName>
    <definedName name="SAbase_chargesfi" localSheetId="65">#REF!</definedName>
    <definedName name="SAbase_chargesfi" localSheetId="57">#REF!</definedName>
    <definedName name="SAbase_chargesfi">#REF!</definedName>
    <definedName name="SAbase_chargesgestion" localSheetId="65">#REF!</definedName>
    <definedName name="SAbase_chargesgestion" localSheetId="57">#REF!</definedName>
    <definedName name="SAbase_chargesgestion">#REF!</definedName>
    <definedName name="SAbase_chargestech" localSheetId="65">#REF!</definedName>
    <definedName name="SAbase_chargestech" localSheetId="57">#REF!</definedName>
    <definedName name="SAbase_chargestech">#REF!</definedName>
    <definedName name="SAbase_compens" localSheetId="65">#REF!</definedName>
    <definedName name="SAbase_compens" localSheetId="57">#REF!</definedName>
    <definedName name="SAbase_compens">#REF!</definedName>
    <definedName name="SAbase_cotFSV" localSheetId="65">#REF!</definedName>
    <definedName name="SAbase_cotFSV" localSheetId="57">#REF!</definedName>
    <definedName name="SAbase_cotFSV">#REF!</definedName>
    <definedName name="SAbase_cotitaf" localSheetId="65">#REF!</definedName>
    <definedName name="SAbase_cotitaf" localSheetId="57">#REF!</definedName>
    <definedName name="SAbase_cotitaf">#REF!</definedName>
    <definedName name="SAbase_cotsoc" localSheetId="65">#REF!</definedName>
    <definedName name="SAbase_cotsoc" localSheetId="57">#REF!</definedName>
    <definedName name="SAbase_cotsoc">#REF!</definedName>
    <definedName name="SAbase_dd" localSheetId="65">#REF!</definedName>
    <definedName name="SAbase_dd" localSheetId="57">#REF!</definedName>
    <definedName name="SAbase_dd">#REF!</definedName>
    <definedName name="SAbase_deptech" localSheetId="65">#REF!</definedName>
    <definedName name="SAbase_deptech" localSheetId="57">#REF!</definedName>
    <definedName name="sdfsdf" localSheetId="2" hidden="1">[41]A11!#REF!</definedName>
    <definedName name="sdfsdf" localSheetId="12" hidden="1">[42]A11!#REF!</definedName>
    <definedName name="sdfsdf" localSheetId="23" hidden="1">[42]A11!#REF!</definedName>
    <definedName name="sdfsdf" localSheetId="24" hidden="1">[42]A11!#REF!</definedName>
    <definedName name="sdfsdf" localSheetId="25" hidden="1">[42]A11!#REF!</definedName>
    <definedName name="sdfsdf" localSheetId="26" hidden="1">[42]A11!#REF!</definedName>
    <definedName name="sdfsdf" localSheetId="27" hidden="1">[42]A11!#REF!</definedName>
    <definedName name="sdfsdf" localSheetId="29" hidden="1">[42]A11!#REF!</definedName>
    <definedName name="sdfsdf" localSheetId="13" hidden="1">[42]A11!#REF!</definedName>
    <definedName name="sdfsdf" localSheetId="14" hidden="1">[42]A11!#REF!</definedName>
    <definedName name="sdfsdf" localSheetId="15" hidden="1">[42]A11!#REF!</definedName>
    <definedName name="sdfsdf" localSheetId="18" hidden="1">[42]A11!#REF!</definedName>
    <definedName name="sdfsdf" localSheetId="19" hidden="1">[42]A11!#REF!</definedName>
    <definedName name="sdfsdf" localSheetId="20" hidden="1">[42]A11!#REF!</definedName>
    <definedName name="sdfsdf" localSheetId="21" hidden="1">[42]A11!#REF!</definedName>
    <definedName name="sdfsdf" localSheetId="22" hidden="1">[42]A11!#REF!</definedName>
    <definedName name="sdfsdf" localSheetId="30" hidden="1">[42]A11!#REF!</definedName>
    <definedName name="sdfsdf" localSheetId="31" hidden="1">[42]A11!#REF!</definedName>
    <definedName name="sdfsdf" localSheetId="32" hidden="1">[43]A11!#REF!</definedName>
    <definedName name="sdfsdf" localSheetId="36" hidden="1">[41]A11!#REF!</definedName>
    <definedName name="sdfsdf" localSheetId="37" hidden="1">[41]A11!#REF!</definedName>
    <definedName name="sdfsdf" localSheetId="43" hidden="1">[41]A11!#REF!</definedName>
    <definedName name="sdfsdf" localSheetId="41" hidden="1">[41]A11!#REF!</definedName>
    <definedName name="sdfsdf" localSheetId="63" hidden="1">[43]A11!#REF!</definedName>
    <definedName name="sdfsdf" localSheetId="64" hidden="1">[43]A11!#REF!</definedName>
    <definedName name="sdfsdf" localSheetId="65" hidden="1">[43]A11!#REF!</definedName>
    <definedName name="sdfsdf" localSheetId="53" hidden="1">[43]A11!#REF!</definedName>
    <definedName name="sdfsdf" localSheetId="57" hidden="1">[43]A11!#REF!</definedName>
    <definedName name="sdfsdf" localSheetId="16" hidden="1">[42]A11!#REF!</definedName>
    <definedName name="sdfsdf" localSheetId="17" hidden="1">[42]A11!#REF!</definedName>
    <definedName name="sdfsdf" hidden="1">[41]A11!#REF!</definedName>
    <definedName name="SNCF_Itaf" localSheetId="57">#REF!</definedName>
    <definedName name="SNCF_Itaf">#REF!</definedName>
    <definedName name="SNCF_prestFSV" localSheetId="65">#REF!</definedName>
    <definedName name="SNCF_prestFSV" localSheetId="57">#REF!</definedName>
    <definedName name="SNCF_prestFSV">#REF!</definedName>
    <definedName name="SNCF_prestlegv" localSheetId="65">#REF!</definedName>
    <definedName name="SNCF_prestlegv" localSheetId="57">#REF!</definedName>
    <definedName name="SNCF_prestlegv">#REF!</definedName>
    <definedName name="SNCF_prestsoc" localSheetId="65">#REF!</definedName>
    <definedName name="SNCF_prestsoc" localSheetId="57">#REF!</definedName>
    <definedName name="SNCF_prestsoc">#REF!</definedName>
    <definedName name="SNCF_proddiv" localSheetId="65">#REF!</definedName>
    <definedName name="SNCF_proddiv" localSheetId="57">#REF!</definedName>
    <definedName name="SNCF_proddiv">#REF!</definedName>
    <definedName name="SNCF_prodexcep" localSheetId="65">#REF!</definedName>
    <definedName name="SNCF_prodexcep" localSheetId="57">#REF!</definedName>
    <definedName name="SNCF_prodexcep">#REF!</definedName>
    <definedName name="SNCF_prodfi" localSheetId="65">#REF!</definedName>
    <definedName name="SNCF_prodfi" localSheetId="57">#REF!</definedName>
    <definedName name="SNCF_prodfi">#REF!</definedName>
    <definedName name="SNCF_prodgestion" localSheetId="65">#REF!</definedName>
    <definedName name="SNCF_prodgestion" localSheetId="57">#REF!</definedName>
    <definedName name="SNCF_prodgestion">#REF!</definedName>
    <definedName name="SNCF_prodtech" localSheetId="65">#REF!</definedName>
    <definedName name="SNCF_prodtech" localSheetId="57">#REF!</definedName>
    <definedName name="SNCF_prodtech">#REF!</definedName>
    <definedName name="SNCF_produits" localSheetId="65">#REF!</definedName>
    <definedName name="SNCF_produits" localSheetId="57">#REF!</definedName>
    <definedName name="SNCF_produits">#REF!</definedName>
    <definedName name="SNCF_reprisesprov" localSheetId="65">#REF!</definedName>
    <definedName name="SNCF_reprisesprov" localSheetId="57">#REF!</definedName>
    <definedName name="SNCF_reprisesprov">#REF!</definedName>
    <definedName name="SNCF_resstech" localSheetId="65">#REF!</definedName>
    <definedName name="SNCF_resstech" localSheetId="57">#REF!</definedName>
    <definedName name="SNCF_resstech">#REF!</definedName>
    <definedName name="SNCF_resultatnet" localSheetId="65">#REF!</definedName>
    <definedName name="SNCF_resultatnet" localSheetId="57">#REF!</definedName>
    <definedName name="SNCF_resultatnet">#REF!</definedName>
    <definedName name="SNCF_ST" localSheetId="65">#REF!</definedName>
    <definedName name="SNCF_ST" localSheetId="57">#REF!</definedName>
    <definedName name="SNCF_ST">#REF!</definedName>
    <definedName name="SNCF_subveq_ST" localSheetId="65">#REF!</definedName>
    <definedName name="SNCF_subveq_ST" localSheetId="57">#REF!</definedName>
    <definedName name="SNCF_subveq_ST">#REF!</definedName>
    <definedName name="Solde_migratoire_total__1___1960_1998">#N/A</definedName>
    <definedName name="Solde_migratoire_total__1___1960_1998_NLCH">#N/A</definedName>
    <definedName name="source">[35]France!$A$3</definedName>
    <definedName name="SPA">#N/A</definedName>
    <definedName name="ss">#REF!</definedName>
    <definedName name="STATELESS_GR" localSheetId="65">#REF!</definedName>
    <definedName name="STATELESS_GR" localSheetId="57">#REF!</definedName>
    <definedName name="STATELESS_GR">#REF!</definedName>
    <definedName name="Sweden">[24]Age!$AX$2:$BB$10</definedName>
    <definedName name="SWI">#N/A</definedName>
    <definedName name="T_Démo_COR">'[44]Données COR'!$Q$3:$AH$56</definedName>
    <definedName name="T_Données_DSS">'[44]Données DSS'!$A$3:$X$56</definedName>
    <definedName name="T_Générations">'[44]Données COR'!$BH$3:$BL$60</definedName>
    <definedName name="T_hypo_gest">[44]Hypothèses!$H$4:$P$54</definedName>
    <definedName name="T_hypo_macro">[44]Hypothèses!$A$4:$F$54</definedName>
    <definedName name="T_hypo_Taux">[44]Hypothèses!$R$3:$AB$54</definedName>
    <definedName name="T_hypo_TauxFi">[44]Hypothèses!$AD$3:$AJ$54</definedName>
    <definedName name="T_MassesFi_COR">'[44]Données COR'!$A$3:$O$56</definedName>
    <definedName name="T_PF_Réserves">'[44]Données DSS'!$Z$3:$AC$56</definedName>
    <definedName name="T_PM_COR">'[44]Données COR'!$AJ$3:$AP$56</definedName>
    <definedName name="t46h">[45]MS!$B$3:$B$63</definedName>
    <definedName name="Tab" localSheetId="65">#REF!</definedName>
    <definedName name="Tab" localSheetId="57">#REF!</definedName>
    <definedName name="Tab">#REF!</definedName>
    <definedName name="TABACT">#N/A</definedName>
    <definedName name="Table" localSheetId="65">#REF!</definedName>
    <definedName name="Table" localSheetId="57">#REF!</definedName>
    <definedName name="Table">#REF!</definedName>
    <definedName name="table2" localSheetId="65">#REF!</definedName>
    <definedName name="table2" localSheetId="57">#REF!</definedName>
    <definedName name="table2">#REF!</definedName>
    <definedName name="tabx" localSheetId="68" hidden="1">{"g95_96m1",#N/A,FALSE,"Graf(95+96)M";"g95_96m2",#N/A,FALSE,"Graf(95+96)M";"g95_96mb1",#N/A,FALSE,"Graf(95+96)Mb";"g95_96mb2",#N/A,FALSE,"Graf(95+96)Mb";"g95_96f1",#N/A,FALSE,"Graf(95+96)F";"g95_96f2",#N/A,FALSE,"Graf(95+96)F";"g95_96fb1",#N/A,FALSE,"Graf(95+96)Fb";"g95_96fb2",#N/A,FALSE,"Graf(95+96)Fb"}</definedName>
    <definedName name="tabx" localSheetId="69" hidden="1">{"g95_96m1",#N/A,FALSE,"Graf(95+96)M";"g95_96m2",#N/A,FALSE,"Graf(95+96)M";"g95_96mb1",#N/A,FALSE,"Graf(95+96)Mb";"g95_96mb2",#N/A,FALSE,"Graf(95+96)Mb";"g95_96f1",#N/A,FALSE,"Graf(95+96)F";"g95_96f2",#N/A,FALSE,"Graf(95+96)F";"g95_96fb1",#N/A,FALSE,"Graf(95+96)Fb";"g95_96fb2",#N/A,FALSE,"Graf(95+96)Fb"}</definedName>
    <definedName name="tabx" localSheetId="70" hidden="1">{"g95_96m1",#N/A,FALSE,"Graf(95+96)M";"g95_96m2",#N/A,FALSE,"Graf(95+96)M";"g95_96mb1",#N/A,FALSE,"Graf(95+96)Mb";"g95_96mb2",#N/A,FALSE,"Graf(95+96)Mb";"g95_96f1",#N/A,FALSE,"Graf(95+96)F";"g95_96f2",#N/A,FALSE,"Graf(95+96)F";"g95_96fb1",#N/A,FALSE,"Graf(95+96)Fb";"g95_96fb2",#N/A,FALSE,"Graf(95+96)Fb"}</definedName>
    <definedName name="tabx" localSheetId="73" hidden="1">{"g95_96m1",#N/A,FALSE,"Graf(95+96)M";"g95_96m2",#N/A,FALSE,"Graf(95+96)M";"g95_96mb1",#N/A,FALSE,"Graf(95+96)Mb";"g95_96mb2",#N/A,FALSE,"Graf(95+96)Mb";"g95_96f1",#N/A,FALSE,"Graf(95+96)F";"g95_96f2",#N/A,FALSE,"Graf(95+96)F";"g95_96fb1",#N/A,FALSE,"Graf(95+96)Fb";"g95_96fb2",#N/A,FALSE,"Graf(95+96)Fb"}</definedName>
    <definedName name="tabx" localSheetId="74" hidden="1">{"g95_96m1",#N/A,FALSE,"Graf(95+96)M";"g95_96m2",#N/A,FALSE,"Graf(95+96)M";"g95_96mb1",#N/A,FALSE,"Graf(95+96)Mb";"g95_96mb2",#N/A,FALSE,"Graf(95+96)Mb";"g95_96f1",#N/A,FALSE,"Graf(95+96)F";"g95_96f2",#N/A,FALSE,"Graf(95+96)F";"g95_96fb1",#N/A,FALSE,"Graf(95+96)Fb";"g95_96fb2",#N/A,FALSE,"Graf(95+96)Fb"}</definedName>
    <definedName name="tabx" localSheetId="87" hidden="1">{"g95_96m1",#N/A,FALSE,"Graf(95+96)M";"g95_96m2",#N/A,FALSE,"Graf(95+96)M";"g95_96mb1",#N/A,FALSE,"Graf(95+96)Mb";"g95_96mb2",#N/A,FALSE,"Graf(95+96)Mb";"g95_96f1",#N/A,FALSE,"Graf(95+96)F";"g95_96f2",#N/A,FALSE,"Graf(95+96)F";"g95_96fb1",#N/A,FALSE,"Graf(95+96)Fb";"g95_96fb2",#N/A,FALSE,"Graf(95+96)Fb"}</definedName>
    <definedName name="tabx" localSheetId="82" hidden="1">{"g95_96m1",#N/A,FALSE,"Graf(95+96)M";"g95_96m2",#N/A,FALSE,"Graf(95+96)M";"g95_96mb1",#N/A,FALSE,"Graf(95+96)Mb";"g95_96mb2",#N/A,FALSE,"Graf(95+96)Mb";"g95_96f1",#N/A,FALSE,"Graf(95+96)F";"g95_96f2",#N/A,FALSE,"Graf(95+96)F";"g95_96fb1",#N/A,FALSE,"Graf(95+96)Fb";"g95_96fb2",#N/A,FALSE,"Graf(95+96)Fb"}</definedName>
    <definedName name="tabx" localSheetId="84" hidden="1">{"g95_96m1",#N/A,FALSE,"Graf(95+96)M";"g95_96m2",#N/A,FALSE,"Graf(95+96)M";"g95_96mb1",#N/A,FALSE,"Graf(95+96)Mb";"g95_96mb2",#N/A,FALSE,"Graf(95+96)Mb";"g95_96f1",#N/A,FALSE,"Graf(95+96)F";"g95_96f2",#N/A,FALSE,"Graf(95+96)F";"g95_96fb1",#N/A,FALSE,"Graf(95+96)Fb";"g95_96fb2",#N/A,FALSE,"Graf(95+96)Fb"}</definedName>
    <definedName name="tabx" localSheetId="86"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3"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61" hidden="1">{"g95_96m1",#N/A,FALSE,"Graf(95+96)M";"g95_96m2",#N/A,FALSE,"Graf(95+96)M";"g95_96mb1",#N/A,FALSE,"Graf(95+96)Mb";"g95_96mb2",#N/A,FALSE,"Graf(95+96)Mb";"g95_96f1",#N/A,FALSE,"Graf(95+96)F";"g95_96f2",#N/A,FALSE,"Graf(95+96)F";"g95_96fb1",#N/A,FALSE,"Graf(95+96)Fb";"g95_96fb2",#N/A,FALSE,"Graf(95+96)Fb"}</definedName>
    <definedName name="tabx" localSheetId="62" hidden="1">{"g95_96m1",#N/A,FALSE,"Graf(95+96)M";"g95_96m2",#N/A,FALSE,"Graf(95+96)M";"g95_96mb1",#N/A,FALSE,"Graf(95+96)Mb";"g95_96mb2",#N/A,FALSE,"Graf(95+96)Mb";"g95_96f1",#N/A,FALSE,"Graf(95+96)F";"g95_96f2",#N/A,FALSE,"Graf(95+96)F";"g95_96fb1",#N/A,FALSE,"Graf(95+96)Fb";"g95_96fb2",#N/A,FALSE,"Graf(95+96)Fb"}</definedName>
    <definedName name="tabx" localSheetId="63"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66" hidden="1">{"g95_96m1",#N/A,FALSE,"Graf(95+96)M";"g95_96m2",#N/A,FALSE,"Graf(95+96)M";"g95_96mb1",#N/A,FALSE,"Graf(95+96)Mb";"g95_96mb2",#N/A,FALSE,"Graf(95+96)Mb";"g95_96f1",#N/A,FALSE,"Graf(95+96)F";"g95_96f2",#N/A,FALSE,"Graf(95+96)F";"g95_96fb1",#N/A,FALSE,"Graf(95+96)Fb";"g95_96fb2",#N/A,FALSE,"Graf(95+96)Fb"}</definedName>
    <definedName name="tabx" localSheetId="53" hidden="1">{"g95_96m1",#N/A,FALSE,"Graf(95+96)M";"g95_96m2",#N/A,FALSE,"Graf(95+96)M";"g95_96mb1",#N/A,FALSE,"Graf(95+96)Mb";"g95_96mb2",#N/A,FALSE,"Graf(95+96)Mb";"g95_96f1",#N/A,FALSE,"Graf(95+96)F";"g95_96f2",#N/A,FALSE,"Graf(95+96)F";"g95_96fb1",#N/A,FALSE,"Graf(95+96)Fb";"g95_96fb2",#N/A,FALSE,"Graf(95+96)Fb"}</definedName>
    <definedName name="tabx" localSheetId="54" hidden="1">{"g95_96m1",#N/A,FALSE,"Graf(95+96)M";"g95_96m2",#N/A,FALSE,"Graf(95+96)M";"g95_96mb1",#N/A,FALSE,"Graf(95+96)Mb";"g95_96mb2",#N/A,FALSE,"Graf(95+96)Mb";"g95_96f1",#N/A,FALSE,"Graf(95+96)F";"g95_96f2",#N/A,FALSE,"Graf(95+96)F";"g95_96fb1",#N/A,FALSE,"Graf(95+96)Fb";"g95_96fb2",#N/A,FALSE,"Graf(95+96)Fb"}</definedName>
    <definedName name="tabx" localSheetId="55" hidden="1">{"g95_96m1",#N/A,FALSE,"Graf(95+96)M";"g95_96m2",#N/A,FALSE,"Graf(95+96)M";"g95_96mb1",#N/A,FALSE,"Graf(95+96)Mb";"g95_96mb2",#N/A,FALSE,"Graf(95+96)Mb";"g95_96f1",#N/A,FALSE,"Graf(95+96)F";"g95_96f2",#N/A,FALSE,"Graf(95+96)F";"g95_96fb1",#N/A,FALSE,"Graf(95+96)Fb";"g95_96fb2",#N/A,FALSE,"Graf(95+96)Fb"}</definedName>
    <definedName name="tabx" localSheetId="6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68" hidden="1">{"g95_96m1",#N/A,FALSE,"Graf(95+96)M";"g95_96m2",#N/A,FALSE,"Graf(95+96)M";"g95_96mb1",#N/A,FALSE,"Graf(95+96)Mb";"g95_96mb2",#N/A,FALSE,"Graf(95+96)Mb";"g95_96f1",#N/A,FALSE,"Graf(95+96)F";"g95_96f2",#N/A,FALSE,"Graf(95+96)F";"g95_96fb1",#N/A,FALSE,"Graf(95+96)Fb";"g95_96fb2",#N/A,FALSE,"Graf(95+96)Fb"}</definedName>
    <definedName name="tavola" localSheetId="69" hidden="1">{"g95_96m1",#N/A,FALSE,"Graf(95+96)M";"g95_96m2",#N/A,FALSE,"Graf(95+96)M";"g95_96mb1",#N/A,FALSE,"Graf(95+96)Mb";"g95_96mb2",#N/A,FALSE,"Graf(95+96)Mb";"g95_96f1",#N/A,FALSE,"Graf(95+96)F";"g95_96f2",#N/A,FALSE,"Graf(95+96)F";"g95_96fb1",#N/A,FALSE,"Graf(95+96)Fb";"g95_96fb2",#N/A,FALSE,"Graf(95+96)Fb"}</definedName>
    <definedName name="tavola" localSheetId="70" hidden="1">{"g95_96m1",#N/A,FALSE,"Graf(95+96)M";"g95_96m2",#N/A,FALSE,"Graf(95+96)M";"g95_96mb1",#N/A,FALSE,"Graf(95+96)Mb";"g95_96mb2",#N/A,FALSE,"Graf(95+96)Mb";"g95_96f1",#N/A,FALSE,"Graf(95+96)F";"g95_96f2",#N/A,FALSE,"Graf(95+96)F";"g95_96fb1",#N/A,FALSE,"Graf(95+96)Fb";"g95_96fb2",#N/A,FALSE,"Graf(95+96)Fb"}</definedName>
    <definedName name="tavola" localSheetId="87" hidden="1">{"g95_96m1",#N/A,FALSE,"Graf(95+96)M";"g95_96m2",#N/A,FALSE,"Graf(95+96)M";"g95_96mb1",#N/A,FALSE,"Graf(95+96)Mb";"g95_96mb2",#N/A,FALSE,"Graf(95+96)Mb";"g95_96f1",#N/A,FALSE,"Graf(95+96)F";"g95_96f2",#N/A,FALSE,"Graf(95+96)F";"g95_96fb1",#N/A,FALSE,"Graf(95+96)Fb";"g95_96fb2",#N/A,FALSE,"Graf(95+96)Fb"}</definedName>
    <definedName name="tavola" localSheetId="82" hidden="1">{"g95_96m1",#N/A,FALSE,"Graf(95+96)M";"g95_96m2",#N/A,FALSE,"Graf(95+96)M";"g95_96mb1",#N/A,FALSE,"Graf(95+96)Mb";"g95_96mb2",#N/A,FALSE,"Graf(95+96)Mb";"g95_96f1",#N/A,FALSE,"Graf(95+96)F";"g95_96f2",#N/A,FALSE,"Graf(95+96)F";"g95_96fb1",#N/A,FALSE,"Graf(95+96)Fb";"g95_96fb2",#N/A,FALSE,"Graf(95+96)Fb"}</definedName>
    <definedName name="tavola" localSheetId="84" hidden="1">{"g95_96m1",#N/A,FALSE,"Graf(95+96)M";"g95_96m2",#N/A,FALSE,"Graf(95+96)M";"g95_96mb1",#N/A,FALSE,"Graf(95+96)Mb";"g95_96mb2",#N/A,FALSE,"Graf(95+96)Mb";"g95_96f1",#N/A,FALSE,"Graf(95+96)F";"g95_96f2",#N/A,FALSE,"Graf(95+96)F";"g95_96fb1",#N/A,FALSE,"Graf(95+96)Fb";"g95_96fb2",#N/A,FALSE,"Graf(95+96)Fb"}</definedName>
    <definedName name="tavola" localSheetId="86" hidden="1">{"g95_96m1",#N/A,FALSE,"Graf(95+96)M";"g95_96m2",#N/A,FALSE,"Graf(95+96)M";"g95_96mb1",#N/A,FALSE,"Graf(95+96)Mb";"g95_96mb2",#N/A,FALSE,"Graf(95+96)Mb";"g95_96f1",#N/A,FALSE,"Graf(95+96)F";"g95_96f2",#N/A,FALSE,"Graf(95+96)F";"g95_96fb1",#N/A,FALSE,"Graf(95+96)Fb";"g95_96fb2",#N/A,FALSE,"Graf(95+96)Fb"}</definedName>
    <definedName name="tavola" localSheetId="32" hidden="1">{"g95_96m1",#N/A,FALSE,"Graf(95+96)M";"g95_96m2",#N/A,FALSE,"Graf(95+96)M";"g95_96mb1",#N/A,FALSE,"Graf(95+96)Mb";"g95_96mb2",#N/A,FALSE,"Graf(95+96)Mb";"g95_96f1",#N/A,FALSE,"Graf(95+96)F";"g95_96f2",#N/A,FALSE,"Graf(95+96)F";"g95_96fb1",#N/A,FALSE,"Graf(95+96)Fb";"g95_96fb2",#N/A,FALSE,"Graf(95+96)Fb"}</definedName>
    <definedName name="tavola" localSheetId="36" hidden="1">{"g95_96m1",#N/A,FALSE,"Graf(95+96)M";"g95_96m2",#N/A,FALSE,"Graf(95+96)M";"g95_96mb1",#N/A,FALSE,"Graf(95+96)Mb";"g95_96mb2",#N/A,FALSE,"Graf(95+96)Mb";"g95_96f1",#N/A,FALSE,"Graf(95+96)F";"g95_96f2",#N/A,FALSE,"Graf(95+96)F";"g95_96fb1",#N/A,FALSE,"Graf(95+96)Fb";"g95_96fb2",#N/A,FALSE,"Graf(95+96)Fb"}</definedName>
    <definedName name="tavola" localSheetId="39" hidden="1">{"g95_96m1",#N/A,FALSE,"Graf(95+96)M";"g95_96m2",#N/A,FALSE,"Graf(95+96)M";"g95_96mb1",#N/A,FALSE,"Graf(95+96)Mb";"g95_96mb2",#N/A,FALSE,"Graf(95+96)Mb";"g95_96f1",#N/A,FALSE,"Graf(95+96)F";"g95_96f2",#N/A,FALSE,"Graf(95+96)F";"g95_96fb1",#N/A,FALSE,"Graf(95+96)Fb";"g95_96fb2",#N/A,FALSE,"Graf(95+96)Fb"}</definedName>
    <definedName name="tavola" localSheetId="43" hidden="1">{"g95_96m1",#N/A,FALSE,"Graf(95+96)M";"g95_96m2",#N/A,FALSE,"Graf(95+96)M";"g95_96mb1",#N/A,FALSE,"Graf(95+96)Mb";"g95_96mb2",#N/A,FALSE,"Graf(95+96)Mb";"g95_96f1",#N/A,FALSE,"Graf(95+96)F";"g95_96f2",#N/A,FALSE,"Graf(95+96)F";"g95_96fb1",#N/A,FALSE,"Graf(95+96)Fb";"g95_96fb2",#N/A,FALSE,"Graf(95+96)Fb"}</definedName>
    <definedName name="tavola" localSheetId="40" hidden="1">{"g95_96m1",#N/A,FALSE,"Graf(95+96)M";"g95_96m2",#N/A,FALSE,"Graf(95+96)M";"g95_96mb1",#N/A,FALSE,"Graf(95+96)Mb";"g95_96mb2",#N/A,FALSE,"Graf(95+96)Mb";"g95_96f1",#N/A,FALSE,"Graf(95+96)F";"g95_96f2",#N/A,FALSE,"Graf(95+96)F";"g95_96fb1",#N/A,FALSE,"Graf(95+96)Fb";"g95_96fb2",#N/A,FALSE,"Graf(95+96)Fb"}</definedName>
    <definedName name="tavola" localSheetId="41" hidden="1">{"g95_96m1",#N/A,FALSE,"Graf(95+96)M";"g95_96m2",#N/A,FALSE,"Graf(95+96)M";"g95_96mb1",#N/A,FALSE,"Graf(95+96)Mb";"g95_96mb2",#N/A,FALSE,"Graf(95+96)Mb";"g95_96f1",#N/A,FALSE,"Graf(95+96)F";"g95_96f2",#N/A,FALSE,"Graf(95+96)F";"g95_96fb1",#N/A,FALSE,"Graf(95+96)Fb";"g95_96fb2",#N/A,FALSE,"Graf(95+96)Fb"}</definedName>
    <definedName name="tavola" localSheetId="61" hidden="1">{"g95_96m1",#N/A,FALSE,"Graf(95+96)M";"g95_96m2",#N/A,FALSE,"Graf(95+96)M";"g95_96mb1",#N/A,FALSE,"Graf(95+96)Mb";"g95_96mb2",#N/A,FALSE,"Graf(95+96)Mb";"g95_96f1",#N/A,FALSE,"Graf(95+96)F";"g95_96f2",#N/A,FALSE,"Graf(95+96)F";"g95_96fb1",#N/A,FALSE,"Graf(95+96)Fb";"g95_96fb2",#N/A,FALSE,"Graf(95+96)Fb"}</definedName>
    <definedName name="tavola" localSheetId="62" hidden="1">{"g95_96m1",#N/A,FALSE,"Graf(95+96)M";"g95_96m2",#N/A,FALSE,"Graf(95+96)M";"g95_96mb1",#N/A,FALSE,"Graf(95+96)Mb";"g95_96mb2",#N/A,FALSE,"Graf(95+96)Mb";"g95_96f1",#N/A,FALSE,"Graf(95+96)F";"g95_96f2",#N/A,FALSE,"Graf(95+96)F";"g95_96fb1",#N/A,FALSE,"Graf(95+96)Fb";"g95_96fb2",#N/A,FALSE,"Graf(95+96)Fb"}</definedName>
    <definedName name="tavola" localSheetId="63" hidden="1">{"g95_96m1",#N/A,FALSE,"Graf(95+96)M";"g95_96m2",#N/A,FALSE,"Graf(95+96)M";"g95_96mb1",#N/A,FALSE,"Graf(95+96)Mb";"g95_96mb2",#N/A,FALSE,"Graf(95+96)Mb";"g95_96f1",#N/A,FALSE,"Graf(95+96)F";"g95_96f2",#N/A,FALSE,"Graf(95+96)F";"g95_96fb1",#N/A,FALSE,"Graf(95+96)Fb";"g95_96fb2",#N/A,FALSE,"Graf(95+96)Fb"}</definedName>
    <definedName name="tavola" localSheetId="64" hidden="1">{"g95_96m1",#N/A,FALSE,"Graf(95+96)M";"g95_96m2",#N/A,FALSE,"Graf(95+96)M";"g95_96mb1",#N/A,FALSE,"Graf(95+96)Mb";"g95_96mb2",#N/A,FALSE,"Graf(95+96)Mb";"g95_96f1",#N/A,FALSE,"Graf(95+96)F";"g95_96f2",#N/A,FALSE,"Graf(95+96)F";"g95_96fb1",#N/A,FALSE,"Graf(95+96)Fb";"g95_96fb2",#N/A,FALSE,"Graf(95+96)Fb"}</definedName>
    <definedName name="tavola" localSheetId="65" hidden="1">{"g95_96m1",#N/A,FALSE,"Graf(95+96)M";"g95_96m2",#N/A,FALSE,"Graf(95+96)M";"g95_96mb1",#N/A,FALSE,"Graf(95+96)Mb";"g95_96mb2",#N/A,FALSE,"Graf(95+96)Mb";"g95_96f1",#N/A,FALSE,"Graf(95+96)F";"g95_96f2",#N/A,FALSE,"Graf(95+96)F";"g95_96fb1",#N/A,FALSE,"Graf(95+96)Fb";"g95_96fb2",#N/A,FALSE,"Graf(95+96)Fb"}</definedName>
    <definedName name="tavola" localSheetId="66" hidden="1">{"g95_96m1",#N/A,FALSE,"Graf(95+96)M";"g95_96m2",#N/A,FALSE,"Graf(95+96)M";"g95_96mb1",#N/A,FALSE,"Graf(95+96)Mb";"g95_96mb2",#N/A,FALSE,"Graf(95+96)Mb";"g95_96f1",#N/A,FALSE,"Graf(95+96)F";"g95_96f2",#N/A,FALSE,"Graf(95+96)F";"g95_96fb1",#N/A,FALSE,"Graf(95+96)Fb";"g95_96fb2",#N/A,FALSE,"Graf(95+96)Fb"}</definedName>
    <definedName name="tavola" localSheetId="53" hidden="1">{"g95_96m1",#N/A,FALSE,"Graf(95+96)M";"g95_96m2",#N/A,FALSE,"Graf(95+96)M";"g95_96mb1",#N/A,FALSE,"Graf(95+96)Mb";"g95_96mb2",#N/A,FALSE,"Graf(95+96)Mb";"g95_96f1",#N/A,FALSE,"Graf(95+96)F";"g95_96f2",#N/A,FALSE,"Graf(95+96)F";"g95_96fb1",#N/A,FALSE,"Graf(95+96)Fb";"g95_96fb2",#N/A,FALSE,"Graf(95+96)Fb"}</definedName>
    <definedName name="tavola" localSheetId="54" hidden="1">{"g95_96m1",#N/A,FALSE,"Graf(95+96)M";"g95_96m2",#N/A,FALSE,"Graf(95+96)M";"g95_96mb1",#N/A,FALSE,"Graf(95+96)Mb";"g95_96mb2",#N/A,FALSE,"Graf(95+96)Mb";"g95_96f1",#N/A,FALSE,"Graf(95+96)F";"g95_96f2",#N/A,FALSE,"Graf(95+96)F";"g95_96fb1",#N/A,FALSE,"Graf(95+96)Fb";"g95_96fb2",#N/A,FALSE,"Graf(95+96)Fb"}</definedName>
    <definedName name="tavola" localSheetId="55" hidden="1">{"g95_96m1",#N/A,FALSE,"Graf(95+96)M";"g95_96m2",#N/A,FALSE,"Graf(95+96)M";"g95_96mb1",#N/A,FALSE,"Graf(95+96)Mb";"g95_96mb2",#N/A,FALSE,"Graf(95+96)Mb";"g95_96f1",#N/A,FALSE,"Graf(95+96)F";"g95_96f2",#N/A,FALSE,"Graf(95+96)F";"g95_96fb1",#N/A,FALSE,"Graf(95+96)Fb";"g95_96fb2",#N/A,FALSE,"Graf(95+96)Fb"}</definedName>
    <definedName name="tavola" localSheetId="60"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65">#REF!</definedName>
    <definedName name="teffrev2010" localSheetId="57">#REF!</definedName>
    <definedName name="teffrev2010">#REF!</definedName>
    <definedName name="teffrevb2010" localSheetId="65">#REF!</definedName>
    <definedName name="teffrevb2010" localSheetId="57">#REF!</definedName>
    <definedName name="teffrevb2010">#REF!</definedName>
    <definedName name="test">[19]listes!$A$2:$A$31</definedName>
    <definedName name="TEST0">#REF!</definedName>
    <definedName name="TESTHKEY">#REF!</definedName>
    <definedName name="TESTKEYS">#REF!</definedName>
    <definedName name="TESTVKEY">#REF!</definedName>
    <definedName name="TMS">[46]MS!$B$3:$B$63</definedName>
    <definedName name="TMTR">[46]MTR!$B$3:$B$52</definedName>
    <definedName name="tmtrr">[45]MTR!$B$3:$B$61</definedName>
    <definedName name="tnvb">[45]MS!$B$3:$B$63</definedName>
    <definedName name="TOTAL_B" localSheetId="65">#REF!</definedName>
    <definedName name="TOTAL_B" localSheetId="57">#REF!</definedName>
    <definedName name="TOTAL_B">#REF!</definedName>
    <definedName name="TOTAL_D" localSheetId="65">#REF!</definedName>
    <definedName name="TOTAL_D" localSheetId="57">#REF!</definedName>
    <definedName name="TOTAL_D">#REF!</definedName>
    <definedName name="TOTAL_DK" localSheetId="65">#REF!</definedName>
    <definedName name="TOTAL_DK" localSheetId="57">#REF!</definedName>
    <definedName name="TOTAL_DK">#REF!</definedName>
    <definedName name="TOTAL_E" localSheetId="65">#REF!</definedName>
    <definedName name="TOTAL_E" localSheetId="57">#REF!</definedName>
    <definedName name="TOTAL_E">#REF!</definedName>
    <definedName name="TOTAL_GR" localSheetId="65">#REF!</definedName>
    <definedName name="TOTAL_GR" localSheetId="57">#REF!</definedName>
    <definedName name="TOTAL_GR">#REF!</definedName>
    <definedName name="toto">'[47]Fig15(data)'!$N$4:$O$19</definedName>
    <definedName name="toto1">'[48]OldFig5(data)'!$N$8:$O$27</definedName>
    <definedName name="TRAMOS_CUANTÍA">#REF!</definedName>
    <definedName name="TRANSP">#N/A</definedName>
    <definedName name="TSECT2007B" localSheetId="65">#REF!</definedName>
    <definedName name="TSECT2007B" localSheetId="57">#REF!</definedName>
    <definedName name="TSECT2007B">#REF!</definedName>
    <definedName name="TSHO" localSheetId="65">#REF!</definedName>
    <definedName name="TSHO" localSheetId="57">#REF!</definedName>
    <definedName name="TSHO">#REF!</definedName>
    <definedName name="TSM" localSheetId="65">#REF!</definedName>
    <definedName name="TSM" localSheetId="57">#REF!</definedName>
    <definedName name="TSM">#REF!</definedName>
    <definedName name="TypeOfExpenditure">'[21]F.4 Classification (expend)'!$H$3:$K$18</definedName>
    <definedName name="Units">[21]Contents!$P$3:$S$21</definedName>
    <definedName name="US">[24]Age!$AL$2:$AO$8</definedName>
    <definedName name="UT672earn" localSheetId="65">#REF!</definedName>
    <definedName name="UT672earn" localSheetId="57">#REF!</definedName>
    <definedName name="UT672earn">#REF!</definedName>
    <definedName name="ve">#REF!</definedName>
    <definedName name="VERIFICATION_MONTANT" localSheetId="65">#REF!</definedName>
    <definedName name="VERIFICATION_MONTANT" localSheetId="57">#REF!</definedName>
    <definedName name="VERIFICATION_MONTANT">#REF!</definedName>
    <definedName name="VERIFICATION_PRORATISATION" localSheetId="65">#REF!</definedName>
    <definedName name="VERIFICATION_PRORATISATION" localSheetId="57">#REF!</definedName>
    <definedName name="VERIFICATION_PRORATISATION">#REF!</definedName>
    <definedName name="VERIFICATION_PRORATISATION2" localSheetId="65">#REF!</definedName>
    <definedName name="VERIFICATION_PRORATISATION2" localSheetId="57">#REF!</definedName>
    <definedName name="VERIFICATION_PRORATISATION2">#REF!</definedName>
    <definedName name="VIUDE_ORFAN">#REF!</definedName>
    <definedName name="vvcwxcv" localSheetId="2" hidden="1">[41]A11!#REF!</definedName>
    <definedName name="vvcwxcv" localSheetId="12" hidden="1">[42]A11!#REF!</definedName>
    <definedName name="vvcwxcv" localSheetId="23" hidden="1">[42]A11!#REF!</definedName>
    <definedName name="vvcwxcv" localSheetId="24" hidden="1">[42]A11!#REF!</definedName>
    <definedName name="vvcwxcv" localSheetId="25" hidden="1">[42]A11!#REF!</definedName>
    <definedName name="vvcwxcv" localSheetId="26" hidden="1">[42]A11!#REF!</definedName>
    <definedName name="vvcwxcv" localSheetId="27" hidden="1">[42]A11!#REF!</definedName>
    <definedName name="vvcwxcv" localSheetId="29" hidden="1">[42]A11!#REF!</definedName>
    <definedName name="vvcwxcv" localSheetId="13" hidden="1">[42]A11!#REF!</definedName>
    <definedName name="vvcwxcv" localSheetId="14" hidden="1">[42]A11!#REF!</definedName>
    <definedName name="vvcwxcv" localSheetId="15" hidden="1">[42]A11!#REF!</definedName>
    <definedName name="vvcwxcv" localSheetId="18" hidden="1">[42]A11!#REF!</definedName>
    <definedName name="vvcwxcv" localSheetId="19" hidden="1">[42]A11!#REF!</definedName>
    <definedName name="vvcwxcv" localSheetId="20" hidden="1">[42]A11!#REF!</definedName>
    <definedName name="vvcwxcv" localSheetId="21" hidden="1">[42]A11!#REF!</definedName>
    <definedName name="vvcwxcv" localSheetId="22" hidden="1">[42]A11!#REF!</definedName>
    <definedName name="vvcwxcv" localSheetId="30" hidden="1">[42]A11!#REF!</definedName>
    <definedName name="vvcwxcv" localSheetId="31" hidden="1">[42]A11!#REF!</definedName>
    <definedName name="vvcwxcv" localSheetId="32" hidden="1">[43]A11!#REF!</definedName>
    <definedName name="vvcwxcv" localSheetId="36" hidden="1">[41]A11!#REF!</definedName>
    <definedName name="vvcwxcv" localSheetId="37" hidden="1">[41]A11!#REF!</definedName>
    <definedName name="vvcwxcv" localSheetId="43" hidden="1">[41]A11!#REF!</definedName>
    <definedName name="vvcwxcv" localSheetId="41" hidden="1">[41]A11!#REF!</definedName>
    <definedName name="vvcwxcv" localSheetId="63" hidden="1">[43]A11!#REF!</definedName>
    <definedName name="vvcwxcv" localSheetId="64" hidden="1">[43]A11!#REF!</definedName>
    <definedName name="vvcwxcv" localSheetId="65" hidden="1">[43]A11!#REF!</definedName>
    <definedName name="vvcwxcv" localSheetId="53" hidden="1">[43]A11!#REF!</definedName>
    <definedName name="vvcwxcv" localSheetId="57" hidden="1">[43]A11!#REF!</definedName>
    <definedName name="vvcwxcv" localSheetId="16" hidden="1">[42]A11!#REF!</definedName>
    <definedName name="vvcwxcv" localSheetId="17" hidden="1">[42]A11!#REF!</definedName>
    <definedName name="vvcwxcv" hidden="1">[41]A11!#REF!</definedName>
    <definedName name="w" localSheetId="2" hidden="1">'[1]Time series'!#REF!</definedName>
    <definedName name="w" localSheetId="12" hidden="1">'[2]Time series'!#REF!</definedName>
    <definedName name="w" localSheetId="23" hidden="1">'[2]Time series'!#REF!</definedName>
    <definedName name="w" localSheetId="24" hidden="1">'[2]Time series'!#REF!</definedName>
    <definedName name="w" localSheetId="25" hidden="1">'[2]Time series'!#REF!</definedName>
    <definedName name="w" localSheetId="26" hidden="1">'[2]Time series'!#REF!</definedName>
    <definedName name="w" localSheetId="27" hidden="1">'[2]Time series'!#REF!</definedName>
    <definedName name="w" localSheetId="29" hidden="1">'[2]Time series'!#REF!</definedName>
    <definedName name="w" localSheetId="13" hidden="1">'[2]Time series'!#REF!</definedName>
    <definedName name="w" localSheetId="14" hidden="1">'[2]Time series'!#REF!</definedName>
    <definedName name="w" localSheetId="15" hidden="1">'[2]Time series'!#REF!</definedName>
    <definedName name="w" localSheetId="18" hidden="1">'[2]Time series'!#REF!</definedName>
    <definedName name="w" localSheetId="19" hidden="1">'[2]Time series'!#REF!</definedName>
    <definedName name="w" localSheetId="20" hidden="1">'[2]Time series'!#REF!</definedName>
    <definedName name="w" localSheetId="21" hidden="1">'[2]Time series'!#REF!</definedName>
    <definedName name="w" localSheetId="22" hidden="1">'[2]Time series'!#REF!</definedName>
    <definedName name="w" localSheetId="30" hidden="1">'[2]Time series'!#REF!</definedName>
    <definedName name="w" localSheetId="31" hidden="1">'[2]Time series'!#REF!</definedName>
    <definedName name="w" localSheetId="32" hidden="1">'[3]Time series'!#REF!</definedName>
    <definedName name="w" localSheetId="36" hidden="1">'[1]Time series'!#REF!</definedName>
    <definedName name="w" localSheetId="37" hidden="1">'[1]Time series'!#REF!</definedName>
    <definedName name="w" localSheetId="41" hidden="1">'[1]Time series'!#REF!</definedName>
    <definedName name="w" localSheetId="63" hidden="1">'[3]Time series'!#REF!</definedName>
    <definedName name="w" localSheetId="64" hidden="1">'[3]Time series'!#REF!</definedName>
    <definedName name="w" localSheetId="65" hidden="1">'[3]Time series'!#REF!</definedName>
    <definedName name="w" localSheetId="53" hidden="1">'[3]Time series'!#REF!</definedName>
    <definedName name="w" localSheetId="57" hidden="1">'[3]Time series'!#REF!</definedName>
    <definedName name="w" localSheetId="16" hidden="1">'[2]Time series'!#REF!</definedName>
    <definedName name="w" localSheetId="17" hidden="1">'[2]Time series'!#REF!</definedName>
    <definedName name="w" hidden="1">'[1]Time series'!#REF!</definedName>
    <definedName name="Wgh_ARRCO" localSheetId="65">#REF!</definedName>
    <definedName name="Wgh_ARRCO" localSheetId="57">#REF!</definedName>
    <definedName name="Wgh_ARRCO">#REF!</definedName>
    <definedName name="wrn.Graf95_96." localSheetId="68" hidden="1">{"g95_96m1",#N/A,FALSE,"Graf(95+96)M";"g95_96m2",#N/A,FALSE,"Graf(95+96)M";"g95_96mb1",#N/A,FALSE,"Graf(95+96)Mb";"g95_96mb2",#N/A,FALSE,"Graf(95+96)Mb";"g95_96f1",#N/A,FALSE,"Graf(95+96)F";"g95_96f2",#N/A,FALSE,"Graf(95+96)F";"g95_96fb1",#N/A,FALSE,"Graf(95+96)Fb";"g95_96fb2",#N/A,FALSE,"Graf(95+96)Fb"}</definedName>
    <definedName name="wrn.Graf95_96." localSheetId="69" hidden="1">{"g95_96m1",#N/A,FALSE,"Graf(95+96)M";"g95_96m2",#N/A,FALSE,"Graf(95+96)M";"g95_96mb1",#N/A,FALSE,"Graf(95+96)Mb";"g95_96mb2",#N/A,FALSE,"Graf(95+96)Mb";"g95_96f1",#N/A,FALSE,"Graf(95+96)F";"g95_96f2",#N/A,FALSE,"Graf(95+96)F";"g95_96fb1",#N/A,FALSE,"Graf(95+96)Fb";"g95_96fb2",#N/A,FALSE,"Graf(95+96)Fb"}</definedName>
    <definedName name="wrn.Graf95_96." localSheetId="70" hidden="1">{"g95_96m1",#N/A,FALSE,"Graf(95+96)M";"g95_96m2",#N/A,FALSE,"Graf(95+96)M";"g95_96mb1",#N/A,FALSE,"Graf(95+96)Mb";"g95_96mb2",#N/A,FALSE,"Graf(95+96)Mb";"g95_96f1",#N/A,FALSE,"Graf(95+96)F";"g95_96f2",#N/A,FALSE,"Graf(95+96)F";"g95_96fb1",#N/A,FALSE,"Graf(95+96)Fb";"g95_96fb2",#N/A,FALSE,"Graf(95+96)Fb"}</definedName>
    <definedName name="wrn.Graf95_96." localSheetId="73" hidden="1">{"g95_96m1",#N/A,FALSE,"Graf(95+96)M";"g95_96m2",#N/A,FALSE,"Graf(95+96)M";"g95_96mb1",#N/A,FALSE,"Graf(95+96)Mb";"g95_96mb2",#N/A,FALSE,"Graf(95+96)Mb";"g95_96f1",#N/A,FALSE,"Graf(95+96)F";"g95_96f2",#N/A,FALSE,"Graf(95+96)F";"g95_96fb1",#N/A,FALSE,"Graf(95+96)Fb";"g95_96fb2",#N/A,FALSE,"Graf(95+96)Fb"}</definedName>
    <definedName name="wrn.Graf95_96." localSheetId="74" hidden="1">{"g95_96m1",#N/A,FALSE,"Graf(95+96)M";"g95_96m2",#N/A,FALSE,"Graf(95+96)M";"g95_96mb1",#N/A,FALSE,"Graf(95+96)Mb";"g95_96mb2",#N/A,FALSE,"Graf(95+96)Mb";"g95_96f1",#N/A,FALSE,"Graf(95+96)F";"g95_96f2",#N/A,FALSE,"Graf(95+96)F";"g95_96fb1",#N/A,FALSE,"Graf(95+96)Fb";"g95_96fb2",#N/A,FALSE,"Graf(95+96)Fb"}</definedName>
    <definedName name="wrn.Graf95_96." localSheetId="87" hidden="1">{"g95_96m1",#N/A,FALSE,"Graf(95+96)M";"g95_96m2",#N/A,FALSE,"Graf(95+96)M";"g95_96mb1",#N/A,FALSE,"Graf(95+96)Mb";"g95_96mb2",#N/A,FALSE,"Graf(95+96)Mb";"g95_96f1",#N/A,FALSE,"Graf(95+96)F";"g95_96f2",#N/A,FALSE,"Graf(95+96)F";"g95_96fb1",#N/A,FALSE,"Graf(95+96)Fb";"g95_96fb2",#N/A,FALSE,"Graf(95+96)Fb"}</definedName>
    <definedName name="wrn.Graf95_96." localSheetId="82" hidden="1">{"g95_96m1",#N/A,FALSE,"Graf(95+96)M";"g95_96m2",#N/A,FALSE,"Graf(95+96)M";"g95_96mb1",#N/A,FALSE,"Graf(95+96)Mb";"g95_96mb2",#N/A,FALSE,"Graf(95+96)Mb";"g95_96f1",#N/A,FALSE,"Graf(95+96)F";"g95_96f2",#N/A,FALSE,"Graf(95+96)F";"g95_96fb1",#N/A,FALSE,"Graf(95+96)Fb";"g95_96fb2",#N/A,FALSE,"Graf(95+96)Fb"}</definedName>
    <definedName name="wrn.Graf95_96." localSheetId="84" hidden="1">{"g95_96m1",#N/A,FALSE,"Graf(95+96)M";"g95_96m2",#N/A,FALSE,"Graf(95+96)M";"g95_96mb1",#N/A,FALSE,"Graf(95+96)Mb";"g95_96mb2",#N/A,FALSE,"Graf(95+96)Mb";"g95_96f1",#N/A,FALSE,"Graf(95+96)F";"g95_96f2",#N/A,FALSE,"Graf(95+96)F";"g95_96fb1",#N/A,FALSE,"Graf(95+96)Fb";"g95_96fb2",#N/A,FALSE,"Graf(95+96)Fb"}</definedName>
    <definedName name="wrn.Graf95_96." localSheetId="86"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3"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61" hidden="1">{"g95_96m1",#N/A,FALSE,"Graf(95+96)M";"g95_96m2",#N/A,FALSE,"Graf(95+96)M";"g95_96mb1",#N/A,FALSE,"Graf(95+96)Mb";"g95_96mb2",#N/A,FALSE,"Graf(95+96)Mb";"g95_96f1",#N/A,FALSE,"Graf(95+96)F";"g95_96f2",#N/A,FALSE,"Graf(95+96)F";"g95_96fb1",#N/A,FALSE,"Graf(95+96)Fb";"g95_96fb2",#N/A,FALSE,"Graf(95+96)Fb"}</definedName>
    <definedName name="wrn.Graf95_96." localSheetId="62" hidden="1">{"g95_96m1",#N/A,FALSE,"Graf(95+96)M";"g95_96m2",#N/A,FALSE,"Graf(95+96)M";"g95_96mb1",#N/A,FALSE,"Graf(95+96)Mb";"g95_96mb2",#N/A,FALSE,"Graf(95+96)Mb";"g95_96f1",#N/A,FALSE,"Graf(95+96)F";"g95_96f2",#N/A,FALSE,"Graf(95+96)F";"g95_96fb1",#N/A,FALSE,"Graf(95+96)Fb";"g95_96fb2",#N/A,FALSE,"Graf(95+96)Fb"}</definedName>
    <definedName name="wrn.Graf95_96." localSheetId="63"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66" hidden="1">{"g95_96m1",#N/A,FALSE,"Graf(95+96)M";"g95_96m2",#N/A,FALSE,"Graf(95+96)M";"g95_96mb1",#N/A,FALSE,"Graf(95+96)Mb";"g95_96mb2",#N/A,FALSE,"Graf(95+96)Mb";"g95_96f1",#N/A,FALSE,"Graf(95+96)F";"g95_96f2",#N/A,FALSE,"Graf(95+96)F";"g95_96fb1",#N/A,FALSE,"Graf(95+96)Fb";"g95_96fb2",#N/A,FALSE,"Graf(95+96)Fb"}</definedName>
    <definedName name="wrn.Graf95_96." localSheetId="53" hidden="1">{"g95_96m1",#N/A,FALSE,"Graf(95+96)M";"g95_96m2",#N/A,FALSE,"Graf(95+96)M";"g95_96mb1",#N/A,FALSE,"Graf(95+96)Mb";"g95_96mb2",#N/A,FALSE,"Graf(95+96)Mb";"g95_96f1",#N/A,FALSE,"Graf(95+96)F";"g95_96f2",#N/A,FALSE,"Graf(95+96)F";"g95_96fb1",#N/A,FALSE,"Graf(95+96)Fb";"g95_96fb2",#N/A,FALSE,"Graf(95+96)Fb"}</definedName>
    <definedName name="wrn.Graf95_96." localSheetId="54" hidden="1">{"g95_96m1",#N/A,FALSE,"Graf(95+96)M";"g95_96m2",#N/A,FALSE,"Graf(95+96)M";"g95_96mb1",#N/A,FALSE,"Graf(95+96)Mb";"g95_96mb2",#N/A,FALSE,"Graf(95+96)Mb";"g95_96f1",#N/A,FALSE,"Graf(95+96)F";"g95_96f2",#N/A,FALSE,"Graf(95+96)F";"g95_96fb1",#N/A,FALSE,"Graf(95+96)Fb";"g95_96fb2",#N/A,FALSE,"Graf(95+96)Fb"}</definedName>
    <definedName name="wrn.Graf95_96." localSheetId="55" hidden="1">{"g95_96m1",#N/A,FALSE,"Graf(95+96)M";"g95_96m2",#N/A,FALSE,"Graf(95+96)M";"g95_96mb1",#N/A,FALSE,"Graf(95+96)Mb";"g95_96mb2",#N/A,FALSE,"Graf(95+96)Mb";"g95_96f1",#N/A,FALSE,"Graf(95+96)F";"g95_96f2",#N/A,FALSE,"Graf(95+96)F";"g95_96fb1",#N/A,FALSE,"Graf(95+96)Fb";"g95_96fb2",#N/A,FALSE,"Graf(95+96)Fb"}</definedName>
    <definedName name="wrn.Graf95_96." localSheetId="6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74"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Rapport." localSheetId="68" hidden="1">{"TABL1",#N/A,TRUE,"TABLX";"TABL2",#N/A,TRUE,"TABLX"}</definedName>
    <definedName name="wrn.Rapport." localSheetId="69" hidden="1">{"TABL1",#N/A,TRUE,"TABLX";"TABL2",#N/A,TRUE,"TABLX"}</definedName>
    <definedName name="wrn.Rapport." localSheetId="70" hidden="1">{"TABL1",#N/A,TRUE,"TABLX";"TABL2",#N/A,TRUE,"TABLX"}</definedName>
    <definedName name="wrn.Rapport." localSheetId="87" hidden="1">{"TABL1",#N/A,TRUE,"TABLX";"TABL2",#N/A,TRUE,"TABLX"}</definedName>
    <definedName name="wrn.Rapport." localSheetId="82" hidden="1">{"TABL1",#N/A,TRUE,"TABLX";"TABL2",#N/A,TRUE,"TABLX"}</definedName>
    <definedName name="wrn.Rapport." localSheetId="84" hidden="1">{"TABL1",#N/A,TRUE,"TABLX";"TABL2",#N/A,TRUE,"TABLX"}</definedName>
    <definedName name="wrn.Rapport." localSheetId="86" hidden="1">{"TABL1",#N/A,TRUE,"TABLX";"TABL2",#N/A,TRUE,"TABLX"}</definedName>
    <definedName name="wrn.Rapport." localSheetId="32" hidden="1">{"TABL1",#N/A,TRUE,"TABLX";"TABL2",#N/A,TRUE,"TABLX"}</definedName>
    <definedName name="wrn.Rapport." localSheetId="36" hidden="1">{"TABL1",#N/A,TRUE,"TABLX";"TABL2",#N/A,TRUE,"TABLX"}</definedName>
    <definedName name="wrn.Rapport." localSheetId="39" hidden="1">{"TABL1",#N/A,TRUE,"TABLX";"TABL2",#N/A,TRUE,"TABLX"}</definedName>
    <definedName name="wrn.Rapport." localSheetId="43" hidden="1">{"TABL1",#N/A,TRUE,"TABLX";"TABL2",#N/A,TRUE,"TABLX"}</definedName>
    <definedName name="wrn.Rapport." localSheetId="40" hidden="1">{"TABL1",#N/A,TRUE,"TABLX";"TABL2",#N/A,TRUE,"TABLX"}</definedName>
    <definedName name="wrn.Rapport." localSheetId="41" hidden="1">{"TABL1",#N/A,TRUE,"TABLX";"TABL2",#N/A,TRUE,"TABLX"}</definedName>
    <definedName name="wrn.Rapport." localSheetId="61" hidden="1">{"TABL1",#N/A,TRUE,"TABLX";"TABL2",#N/A,TRUE,"TABLX"}</definedName>
    <definedName name="wrn.Rapport." localSheetId="62" hidden="1">{"TABL1",#N/A,TRUE,"TABLX";"TABL2",#N/A,TRUE,"TABLX"}</definedName>
    <definedName name="wrn.Rapport." localSheetId="63" hidden="1">{"TABL1",#N/A,TRUE,"TABLX";"TABL2",#N/A,TRUE,"TABLX"}</definedName>
    <definedName name="wrn.Rapport." localSheetId="64" hidden="1">{"TABL1",#N/A,TRUE,"TABLX";"TABL2",#N/A,TRUE,"TABLX"}</definedName>
    <definedName name="wrn.Rapport." localSheetId="65" hidden="1">{"TABL1",#N/A,TRUE,"TABLX";"TABL2",#N/A,TRUE,"TABLX"}</definedName>
    <definedName name="wrn.Rapport." localSheetId="66" hidden="1">{"TABL1",#N/A,TRUE,"TABLX";"TABL2",#N/A,TRUE,"TABLX"}</definedName>
    <definedName name="wrn.Rapport." localSheetId="53" hidden="1">{"TABL1",#N/A,TRUE,"TABLX";"TABL2",#N/A,TRUE,"TABLX"}</definedName>
    <definedName name="wrn.Rapport." localSheetId="54" hidden="1">{"TABL1",#N/A,TRUE,"TABLX";"TABL2",#N/A,TRUE,"TABLX"}</definedName>
    <definedName name="wrn.Rapport." localSheetId="55" hidden="1">{"TABL1",#N/A,TRUE,"TABLX";"TABL2",#N/A,TRUE,"TABLX"}</definedName>
    <definedName name="wrn.Rapport." localSheetId="60" hidden="1">{"TABL1",#N/A,TRUE,"TABLX";"TABL2",#N/A,TRUE,"TABLX"}</definedName>
    <definedName name="wrn.Rapport." localSheetId="16" hidden="1">{"TABL1",#N/A,TRUE,"TABLX";"TABL2",#N/A,TRUE,"TABLX"}</definedName>
    <definedName name="wrn.Rapport." localSheetId="17" hidden="1">{"TABL1",#N/A,TRUE,"TABLX";"TABL2",#N/A,TRUE,"TABLX"}</definedName>
    <definedName name="wrn.Rapport." hidden="1">{"TABL1",#N/A,TRUE,"TABLX";"TABL2",#N/A,TRUE,"TABLX"}</definedName>
    <definedName name="wrn.TabARA." localSheetId="68" hidden="1">{"Page1",#N/A,FALSE,"ARA M&amp;F&amp;T";"Page2",#N/A,FALSE,"ARA M&amp;F&amp;T";"Page3",#N/A,FALSE,"ARA M&amp;F&amp;T"}</definedName>
    <definedName name="wrn.TabARA." localSheetId="69" hidden="1">{"Page1",#N/A,FALSE,"ARA M&amp;F&amp;T";"Page2",#N/A,FALSE,"ARA M&amp;F&amp;T";"Page3",#N/A,FALSE,"ARA M&amp;F&amp;T"}</definedName>
    <definedName name="wrn.TabARA." localSheetId="70" hidden="1">{"Page1",#N/A,FALSE,"ARA M&amp;F&amp;T";"Page2",#N/A,FALSE,"ARA M&amp;F&amp;T";"Page3",#N/A,FALSE,"ARA M&amp;F&amp;T"}</definedName>
    <definedName name="wrn.TabARA." localSheetId="73" hidden="1">{"Page1",#N/A,FALSE,"ARA M&amp;F&amp;T";"Page2",#N/A,FALSE,"ARA M&amp;F&amp;T";"Page3",#N/A,FALSE,"ARA M&amp;F&amp;T"}</definedName>
    <definedName name="wrn.TabARA." localSheetId="74" hidden="1">{"Page1",#N/A,FALSE,"ARA M&amp;F&amp;T";"Page2",#N/A,FALSE,"ARA M&amp;F&amp;T";"Page3",#N/A,FALSE,"ARA M&amp;F&amp;T"}</definedName>
    <definedName name="wrn.TabARA." localSheetId="87" hidden="1">{"Page1",#N/A,FALSE,"ARA M&amp;F&amp;T";"Page2",#N/A,FALSE,"ARA M&amp;F&amp;T";"Page3",#N/A,FALSE,"ARA M&amp;F&amp;T"}</definedName>
    <definedName name="wrn.TabARA." localSheetId="82" hidden="1">{"Page1",#N/A,FALSE,"ARA M&amp;F&amp;T";"Page2",#N/A,FALSE,"ARA M&amp;F&amp;T";"Page3",#N/A,FALSE,"ARA M&amp;F&amp;T"}</definedName>
    <definedName name="wrn.TabARA." localSheetId="84" hidden="1">{"Page1",#N/A,FALSE,"ARA M&amp;F&amp;T";"Page2",#N/A,FALSE,"ARA M&amp;F&amp;T";"Page3",#N/A,FALSE,"ARA M&amp;F&amp;T"}</definedName>
    <definedName name="wrn.TabARA." localSheetId="86" hidden="1">{"Page1",#N/A,FALSE,"ARA M&amp;F&amp;T";"Page2",#N/A,FALSE,"ARA M&amp;F&amp;T";"Page3",#N/A,FALSE,"ARA M&amp;F&amp;T"}</definedName>
    <definedName name="wrn.TabARA." localSheetId="32" hidden="1">{"Page1",#N/A,FALSE,"ARA M&amp;F&amp;T";"Page2",#N/A,FALSE,"ARA M&amp;F&amp;T";"Page3",#N/A,FALSE,"ARA M&amp;F&amp;T"}</definedName>
    <definedName name="wrn.TabARA." localSheetId="36" hidden="1">{"Page1",#N/A,FALSE,"ARA M&amp;F&amp;T";"Page2",#N/A,FALSE,"ARA M&amp;F&amp;T";"Page3",#N/A,FALSE,"ARA M&amp;F&amp;T"}</definedName>
    <definedName name="wrn.TabARA." localSheetId="39" hidden="1">{"Page1",#N/A,FALSE,"ARA M&amp;F&amp;T";"Page2",#N/A,FALSE,"ARA M&amp;F&amp;T";"Page3",#N/A,FALSE,"ARA M&amp;F&amp;T"}</definedName>
    <definedName name="wrn.TabARA." localSheetId="43" hidden="1">{"Page1",#N/A,FALSE,"ARA M&amp;F&amp;T";"Page2",#N/A,FALSE,"ARA M&amp;F&amp;T";"Page3",#N/A,FALSE,"ARA M&amp;F&amp;T"}</definedName>
    <definedName name="wrn.TabARA." localSheetId="40" hidden="1">{"Page1",#N/A,FALSE,"ARA M&amp;F&amp;T";"Page2",#N/A,FALSE,"ARA M&amp;F&amp;T";"Page3",#N/A,FALSE,"ARA M&amp;F&amp;T"}</definedName>
    <definedName name="wrn.TabARA." localSheetId="41" hidden="1">{"Page1",#N/A,FALSE,"ARA M&amp;F&amp;T";"Page2",#N/A,FALSE,"ARA M&amp;F&amp;T";"Page3",#N/A,FALSE,"ARA M&amp;F&amp;T"}</definedName>
    <definedName name="wrn.TabARA." localSheetId="61" hidden="1">{"Page1",#N/A,FALSE,"ARA M&amp;F&amp;T";"Page2",#N/A,FALSE,"ARA M&amp;F&amp;T";"Page3",#N/A,FALSE,"ARA M&amp;F&amp;T"}</definedName>
    <definedName name="wrn.TabARA." localSheetId="62" hidden="1">{"Page1",#N/A,FALSE,"ARA M&amp;F&amp;T";"Page2",#N/A,FALSE,"ARA M&amp;F&amp;T";"Page3",#N/A,FALSE,"ARA M&amp;F&amp;T"}</definedName>
    <definedName name="wrn.TabARA." localSheetId="63" hidden="1">{"Page1",#N/A,FALSE,"ARA M&amp;F&amp;T";"Page2",#N/A,FALSE,"ARA M&amp;F&amp;T";"Page3",#N/A,FALSE,"ARA M&amp;F&amp;T"}</definedName>
    <definedName name="wrn.TabARA." localSheetId="64" hidden="1">{"Page1",#N/A,FALSE,"ARA M&amp;F&amp;T";"Page2",#N/A,FALSE,"ARA M&amp;F&amp;T";"Page3",#N/A,FALSE,"ARA M&amp;F&amp;T"}</definedName>
    <definedName name="wrn.TabARA." localSheetId="65" hidden="1">{"Page1",#N/A,FALSE,"ARA M&amp;F&amp;T";"Page2",#N/A,FALSE,"ARA M&amp;F&amp;T";"Page3",#N/A,FALSE,"ARA M&amp;F&amp;T"}</definedName>
    <definedName name="wrn.TabARA." localSheetId="66" hidden="1">{"Page1",#N/A,FALSE,"ARA M&amp;F&amp;T";"Page2",#N/A,FALSE,"ARA M&amp;F&amp;T";"Page3",#N/A,FALSE,"ARA M&amp;F&amp;T"}</definedName>
    <definedName name="wrn.TabARA." localSheetId="53" hidden="1">{"Page1",#N/A,FALSE,"ARA M&amp;F&amp;T";"Page2",#N/A,FALSE,"ARA M&amp;F&amp;T";"Page3",#N/A,FALSE,"ARA M&amp;F&amp;T"}</definedName>
    <definedName name="wrn.TabARA." localSheetId="54" hidden="1">{"Page1",#N/A,FALSE,"ARA M&amp;F&amp;T";"Page2",#N/A,FALSE,"ARA M&amp;F&amp;T";"Page3",#N/A,FALSE,"ARA M&amp;F&amp;T"}</definedName>
    <definedName name="wrn.TabARA." localSheetId="55" hidden="1">{"Page1",#N/A,FALSE,"ARA M&amp;F&amp;T";"Page2",#N/A,FALSE,"ARA M&amp;F&amp;T";"Page3",#N/A,FALSE,"ARA M&amp;F&amp;T"}</definedName>
    <definedName name="wrn.TabARA." localSheetId="60" hidden="1">{"Page1",#N/A,FALSE,"ARA M&amp;F&amp;T";"Page2",#N/A,FALSE,"ARA M&amp;F&amp;T";"Page3",#N/A,FALSE,"ARA M&amp;F&amp;T"}</definedName>
    <definedName name="wrn.TabARA." hidden="1">{"Page1",#N/A,FALSE,"ARA M&amp;F&amp;T";"Page2",#N/A,FALSE,"ARA M&amp;F&amp;T";"Page3",#N/A,FALSE,"ARA M&amp;F&amp;T"}</definedName>
    <definedName name="WW">#REF!</definedName>
    <definedName name="x" localSheetId="65">#REF!</definedName>
    <definedName name="x" localSheetId="57">#REF!</definedName>
    <definedName name="x" localSheetId="16" hidden="1">{"TABL1",#N/A,TRUE,"TABLX";"TABL2",#N/A,TRUE,"TABLX"}</definedName>
    <definedName name="x" localSheetId="17" hidden="1">{"TABL1",#N/A,TRUE,"TABLX";"TABL2",#N/A,TRUE,"TABLX"}</definedName>
    <definedName name="x" hidden="1">{"TABL1",#N/A,TRUE,"TABLX";"TABL2",#N/A,TRUE,"TABLX"}</definedName>
    <definedName name="xx">#REF!</definedName>
    <definedName name="y" localSheetId="2" hidden="1">'[7]Time series'!#REF!</definedName>
    <definedName name="y" localSheetId="12" hidden="1">'[8]Time series'!#REF!</definedName>
    <definedName name="y" localSheetId="23" hidden="1">'[8]Time series'!#REF!</definedName>
    <definedName name="y" localSheetId="24" hidden="1">'[8]Time series'!#REF!</definedName>
    <definedName name="y" localSheetId="25" hidden="1">'[8]Time series'!#REF!</definedName>
    <definedName name="y" localSheetId="26" hidden="1">'[8]Time series'!#REF!</definedName>
    <definedName name="y" localSheetId="27" hidden="1">'[8]Time series'!#REF!</definedName>
    <definedName name="y" localSheetId="29" hidden="1">'[8]Time series'!#REF!</definedName>
    <definedName name="y" localSheetId="13" hidden="1">'[8]Time series'!#REF!</definedName>
    <definedName name="y" localSheetId="14" hidden="1">'[8]Time series'!#REF!</definedName>
    <definedName name="y" localSheetId="15" hidden="1">'[8]Time series'!#REF!</definedName>
    <definedName name="y" localSheetId="18" hidden="1">'[8]Time series'!#REF!</definedName>
    <definedName name="y" localSheetId="19" hidden="1">'[8]Time series'!#REF!</definedName>
    <definedName name="y" localSheetId="20" hidden="1">'[8]Time series'!#REF!</definedName>
    <definedName name="y" localSheetId="21" hidden="1">'[8]Time series'!#REF!</definedName>
    <definedName name="y" localSheetId="22" hidden="1">'[8]Time series'!#REF!</definedName>
    <definedName name="y" localSheetId="30" hidden="1">'[8]Time series'!#REF!</definedName>
    <definedName name="y" localSheetId="31" hidden="1">'[8]Time series'!#REF!</definedName>
    <definedName name="y" localSheetId="32" hidden="1">'[9]Time series'!#REF!</definedName>
    <definedName name="y" localSheetId="36" hidden="1">'[7]Time series'!#REF!</definedName>
    <definedName name="y" localSheetId="37" hidden="1">'[7]Time series'!#REF!</definedName>
    <definedName name="y" localSheetId="43" hidden="1">'[7]Time series'!#REF!</definedName>
    <definedName name="y" localSheetId="41" hidden="1">'[7]Time series'!#REF!</definedName>
    <definedName name="y" localSheetId="63" hidden="1">'[9]Time series'!#REF!</definedName>
    <definedName name="y" localSheetId="64" hidden="1">'[9]Time series'!#REF!</definedName>
    <definedName name="y" localSheetId="65" hidden="1">'[9]Time series'!#REF!</definedName>
    <definedName name="y" localSheetId="53" hidden="1">'[9]Time series'!#REF!</definedName>
    <definedName name="y" localSheetId="57" hidden="1">'[9]Time series'!#REF!</definedName>
    <definedName name="y" localSheetId="16" hidden="1">'[8]Time series'!#REF!</definedName>
    <definedName name="y" localSheetId="17" hidden="1">'[8]Time series'!#REF!</definedName>
    <definedName name="y" hidden="1">'[7]Time series'!#REF!</definedName>
    <definedName name="years" localSheetId="65">[49]txcot!#REF!</definedName>
    <definedName name="years" localSheetId="57">[49]txcot!#REF!</definedName>
    <definedName name="years">[49]txcot!#REF!</definedName>
    <definedName name="youth">'[50]Figure 4.'!$B$61:$E$99</definedName>
    <definedName name="yyy" localSheetId="2">#REF!</definedName>
    <definedName name="yyy">#REF!</definedName>
    <definedName name="z" localSheetId="68" hidden="1">{"Page1",#N/A,FALSE,"ARA M&amp;F&amp;T";"Page2",#N/A,FALSE,"ARA M&amp;F&amp;T";"Page3",#N/A,FALSE,"ARA M&amp;F&amp;T"}</definedName>
    <definedName name="z" localSheetId="69" hidden="1">{"Page1",#N/A,FALSE,"ARA M&amp;F&amp;T";"Page2",#N/A,FALSE,"ARA M&amp;F&amp;T";"Page3",#N/A,FALSE,"ARA M&amp;F&amp;T"}</definedName>
    <definedName name="z" localSheetId="70" hidden="1">{"Page1",#N/A,FALSE,"ARA M&amp;F&amp;T";"Page2",#N/A,FALSE,"ARA M&amp;F&amp;T";"Page3",#N/A,FALSE,"ARA M&amp;F&amp;T"}</definedName>
    <definedName name="z" localSheetId="87" hidden="1">{"Page1",#N/A,FALSE,"ARA M&amp;F&amp;T";"Page2",#N/A,FALSE,"ARA M&amp;F&amp;T";"Page3",#N/A,FALSE,"ARA M&amp;F&amp;T"}</definedName>
    <definedName name="z" localSheetId="82" hidden="1">{"Page1",#N/A,FALSE,"ARA M&amp;F&amp;T";"Page2",#N/A,FALSE,"ARA M&amp;F&amp;T";"Page3",#N/A,FALSE,"ARA M&amp;F&amp;T"}</definedName>
    <definedName name="z" localSheetId="84" hidden="1">{"Page1",#N/A,FALSE,"ARA M&amp;F&amp;T";"Page2",#N/A,FALSE,"ARA M&amp;F&amp;T";"Page3",#N/A,FALSE,"ARA M&amp;F&amp;T"}</definedName>
    <definedName name="z" localSheetId="86" hidden="1">{"Page1",#N/A,FALSE,"ARA M&amp;F&amp;T";"Page2",#N/A,FALSE,"ARA M&amp;F&amp;T";"Page3",#N/A,FALSE,"ARA M&amp;F&amp;T"}</definedName>
    <definedName name="z" localSheetId="61" hidden="1">{"Page1",#N/A,FALSE,"ARA M&amp;F&amp;T";"Page2",#N/A,FALSE,"ARA M&amp;F&amp;T";"Page3",#N/A,FALSE,"ARA M&amp;F&amp;T"}</definedName>
    <definedName name="z" localSheetId="62" hidden="1">{"Page1",#N/A,FALSE,"ARA M&amp;F&amp;T";"Page2",#N/A,FALSE,"ARA M&amp;F&amp;T";"Page3",#N/A,FALSE,"ARA M&amp;F&amp;T"}</definedName>
    <definedName name="z" localSheetId="63" hidden="1">{"Page1",#N/A,FALSE,"ARA M&amp;F&amp;T";"Page2",#N/A,FALSE,"ARA M&amp;F&amp;T";"Page3",#N/A,FALSE,"ARA M&amp;F&amp;T"}</definedName>
    <definedName name="z" localSheetId="64" hidden="1">{"Page1",#N/A,FALSE,"ARA M&amp;F&amp;T";"Page2",#N/A,FALSE,"ARA M&amp;F&amp;T";"Page3",#N/A,FALSE,"ARA M&amp;F&amp;T"}</definedName>
    <definedName name="z" localSheetId="65" hidden="1">{"Page1",#N/A,FALSE,"ARA M&amp;F&amp;T";"Page2",#N/A,FALSE,"ARA M&amp;F&amp;T";"Page3",#N/A,FALSE,"ARA M&amp;F&amp;T"}</definedName>
    <definedName name="z" localSheetId="66" hidden="1">{"Page1",#N/A,FALSE,"ARA M&amp;F&amp;T";"Page2",#N/A,FALSE,"ARA M&amp;F&amp;T";"Page3",#N/A,FALSE,"ARA M&amp;F&amp;T"}</definedName>
    <definedName name="z" localSheetId="53" hidden="1">{"Page1",#N/A,FALSE,"ARA M&amp;F&amp;T";"Page2",#N/A,FALSE,"ARA M&amp;F&amp;T";"Page3",#N/A,FALSE,"ARA M&amp;F&amp;T"}</definedName>
    <definedName name="z" localSheetId="54" hidden="1">{"Page1",#N/A,FALSE,"ARA M&amp;F&amp;T";"Page2",#N/A,FALSE,"ARA M&amp;F&amp;T";"Page3",#N/A,FALSE,"ARA M&amp;F&amp;T"}</definedName>
    <definedName name="z" localSheetId="55" hidden="1">{"Page1",#N/A,FALSE,"ARA M&amp;F&amp;T";"Page2",#N/A,FALSE,"ARA M&amp;F&amp;T";"Page3",#N/A,FALSE,"ARA M&amp;F&amp;T"}</definedName>
    <definedName name="z" localSheetId="60" hidden="1">{"Page1",#N/A,FALSE,"ARA M&amp;F&amp;T";"Page2",#N/A,FALSE,"ARA M&amp;F&amp;T";"Page3",#N/A,FALSE,"ARA M&amp;F&amp;T"}</definedName>
    <definedName name="z" hidden="1">{"Page1",#N/A,FALSE,"ARA M&amp;F&amp;T";"Page2",#N/A,FALSE,"ARA M&amp;F&amp;T";"Page3",#N/A,FALSE,"ARA M&amp;F&amp;T"}</definedName>
    <definedName name="_xlnm.Print_Area" localSheetId="2">#REF!</definedName>
    <definedName name="_xlnm.Print_Area" localSheetId="4">'Fig 4.3'!$B$3:$G$31</definedName>
    <definedName name="_xlnm.Print_Area" localSheetId="5">'Fig 4.4'!$B$3:$H$16</definedName>
    <definedName name="_xlnm.Print_Area" localSheetId="6">'Fig 4.5'!$B$3:$E$15</definedName>
    <definedName name="_xlnm.Print_Area" localSheetId="7">'Fig 4.6'!$B$3:$O$43</definedName>
    <definedName name="_xlnm.Print_Area" localSheetId="8">'Fig 4.7'!$B$2:$E$44</definedName>
    <definedName name="_xlnm.Print_Area" localSheetId="63">#REF!</definedName>
    <definedName name="_xlnm.Print_Area" localSheetId="64">#REF!</definedName>
    <definedName name="_xlnm.Print_Area" localSheetId="65">#REF!</definedName>
    <definedName name="_xlnm.Print_Area" localSheetId="53">#REF!</definedName>
    <definedName name="_xlnm.Print_Area" localSheetId="57">#REF!</definedName>
    <definedName name="_xlnm.Print_Area">#REF!</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5" i="104" l="1"/>
  <c r="E6" i="104"/>
  <c r="E7" i="104"/>
  <c r="E8" i="104"/>
  <c r="E9" i="104"/>
  <c r="E10" i="104"/>
  <c r="E11" i="104"/>
  <c r="E12" i="104"/>
  <c r="M15" i="102"/>
  <c r="N15" i="102"/>
  <c r="O15" i="102"/>
  <c r="P15" i="102"/>
  <c r="Q15" i="102"/>
  <c r="R15" i="102"/>
  <c r="S15" i="102"/>
  <c r="T15" i="102"/>
  <c r="C20" i="102"/>
  <c r="D20" i="102"/>
  <c r="E20" i="102"/>
  <c r="F20" i="102"/>
  <c r="G20" i="102"/>
  <c r="H20" i="102"/>
  <c r="I20" i="102"/>
  <c r="J20" i="102"/>
  <c r="E5" i="100"/>
  <c r="E6" i="100"/>
  <c r="E7" i="100"/>
  <c r="E8" i="100"/>
  <c r="E9" i="100"/>
  <c r="E10" i="100"/>
  <c r="E11" i="100"/>
  <c r="E12" i="100"/>
  <c r="C20" i="99"/>
  <c r="D20" i="99"/>
  <c r="E20" i="99"/>
  <c r="F20" i="99"/>
  <c r="G20" i="99"/>
  <c r="H20" i="99"/>
  <c r="I20" i="99"/>
  <c r="J20" i="99"/>
  <c r="E5" i="96"/>
  <c r="E6" i="96"/>
  <c r="E7" i="96"/>
  <c r="E8" i="96"/>
  <c r="E9" i="96"/>
  <c r="E10" i="96"/>
  <c r="E11" i="96"/>
  <c r="E12" i="96"/>
  <c r="E13" i="96"/>
  <c r="E14" i="96"/>
  <c r="E15" i="96"/>
  <c r="G5" i="94"/>
  <c r="G6" i="94"/>
  <c r="G7" i="94"/>
  <c r="G8" i="94"/>
  <c r="G9" i="94"/>
  <c r="G10" i="94"/>
  <c r="G11" i="94"/>
  <c r="G12" i="94"/>
  <c r="A1" i="80"/>
  <c r="D40" i="73"/>
  <c r="D41" i="73"/>
  <c r="D42" i="73"/>
  <c r="D43" i="73"/>
  <c r="D44" i="73"/>
  <c r="D45" i="73"/>
  <c r="D46" i="73"/>
  <c r="D47" i="73"/>
  <c r="D40" i="72"/>
  <c r="D41" i="72"/>
  <c r="D42" i="72"/>
  <c r="D43" i="72"/>
  <c r="D44" i="72"/>
  <c r="D45" i="72"/>
  <c r="D46" i="72"/>
  <c r="D47" i="72"/>
</calcChain>
</file>

<file path=xl/sharedStrings.xml><?xml version="1.0" encoding="utf-8"?>
<sst xmlns="http://schemas.openxmlformats.org/spreadsheetml/2006/main" count="2343" uniqueCount="786">
  <si>
    <t>Figure 1.1 – Caractérisation de l’architecture des systèmes de retraite en fonction de l’« effort » contributif</t>
  </si>
  <si>
    <t>Chapitre 1. Objectifs et conception des systèmes de retraite</t>
  </si>
  <si>
    <t>Partie 1. Chapitres thématiques</t>
  </si>
  <si>
    <t>Sources : calculs SG-COR à partir de la base de données des dépenses sociales de l'OCDE (SOCX).</t>
  </si>
  <si>
    <t xml:space="preserve">Note : l’architecture est représentée par la taille des bulles et le poids des dépenses privées dans le total des dépenses de retraites. </t>
  </si>
  <si>
    <t xml:space="preserve">Lecture : aux Pays-Bas, la pension publique est forfaitaire et versée sur critère de résidence. Le pays se caractérise par une forte part des dépenses privées de retraite dans les dépenses totales de retraite (47 %, axe des ordonnées) et par une part des dépenses publiques de retraite dans le PIB relativement faible (5,2 %, taille des bulles). Données 2017. </t>
  </si>
  <si>
    <t>Contributif direct</t>
  </si>
  <si>
    <t>SE</t>
  </si>
  <si>
    <t>Suède</t>
  </si>
  <si>
    <t>IT</t>
  </si>
  <si>
    <t>Italie</t>
  </si>
  <si>
    <t>Mixte contributif direct et indirect</t>
  </si>
  <si>
    <t>FR</t>
  </si>
  <si>
    <t>France</t>
  </si>
  <si>
    <t>Contributif indirect</t>
  </si>
  <si>
    <t>US</t>
  </si>
  <si>
    <t>États-Unis</t>
  </si>
  <si>
    <t>BE</t>
  </si>
  <si>
    <t>Belgique</t>
  </si>
  <si>
    <t>DE</t>
  </si>
  <si>
    <t>Allemagne</t>
  </si>
  <si>
    <t>ES</t>
  </si>
  <si>
    <t>Espagne</t>
  </si>
  <si>
    <t>Mixte forfaitaire et contributif</t>
  </si>
  <si>
    <t>JP</t>
  </si>
  <si>
    <t>Japon</t>
  </si>
  <si>
    <t>Forfaitaire</t>
  </si>
  <si>
    <t>UK</t>
  </si>
  <si>
    <t>Royaume-Uni</t>
  </si>
  <si>
    <t>CA</t>
  </si>
  <si>
    <t>Canada</t>
  </si>
  <si>
    <t>NL</t>
  </si>
  <si>
    <t>Pays-Bas</t>
  </si>
  <si>
    <t>Part des dépenses privées</t>
  </si>
  <si>
    <t>Dépenses publiques de retraite dans le PIB</t>
  </si>
  <si>
    <t>Contributivité</t>
  </si>
  <si>
    <t>Pays</t>
  </si>
  <si>
    <t>Retour au sommaire</t>
  </si>
  <si>
    <t>Figure 3.1 – Taux de cotisation dans les régimes obligatoires</t>
  </si>
  <si>
    <t>Chapitre 3. Le financement des retraites par répartition</t>
  </si>
  <si>
    <t>Source : OCDE, 2020.</t>
  </si>
  <si>
    <t>Note : * inclut l'assurance invalidité ; ** inclut les régimes professionnels obligatoires en capitalisation.</t>
  </si>
  <si>
    <t>Etats-Unis</t>
  </si>
  <si>
    <t>Allemagne*</t>
  </si>
  <si>
    <t>Suède**</t>
  </si>
  <si>
    <t>Pays-Bas**</t>
  </si>
  <si>
    <t>Italie*</t>
  </si>
  <si>
    <t>Total</t>
  </si>
  <si>
    <t>Part employeur</t>
  </si>
  <si>
    <t>Part salariale</t>
  </si>
  <si>
    <t>Tableau 4.2 – Taux de rendement réels annuels moyens des actifs risqués, par pays</t>
  </si>
  <si>
    <t>Tableau 4.1 – Taux de rendement réels annuels moyens des actifs sans risque, par pays</t>
  </si>
  <si>
    <t>Figure 4.8 - Taux de rendement réel net de frais des actifs des fonds de pension entre 2004 et 2019</t>
  </si>
  <si>
    <t>Figure 4.7 - Taux de couverture des engagements des fonds de pension à prestations définies en 2019</t>
  </si>
  <si>
    <t>Figure 4.6 - Part des différentes classes d'actifs dans les fonds de pension et les organismes de gestion d'épargne retraite privés en 2019</t>
  </si>
  <si>
    <t>Figure 4.5 - Encours des actifs gérés par des fonds de pension et organismes de gestion d'épargne retraite privés en 2019 (en % du PIB)</t>
  </si>
  <si>
    <t>Figure 4.4 - Taux de couverture des travailleurs par des fonds de pension ou des plans d'épargne retraite privés, en 2019</t>
  </si>
  <si>
    <t>Figure 4.3 - Répartition des actifs des fonds de pension et plans d'épargne retraite par types de plan en 2019 (sauf mention contraire)</t>
  </si>
  <si>
    <t>Chapitre 4. Le financement des retraites par capitalisation</t>
  </si>
  <si>
    <t>Source : OCDE, Pension markets in focus, 2020.</t>
  </si>
  <si>
    <t>France (2018)</t>
  </si>
  <si>
    <t>Canada (2015)</t>
  </si>
  <si>
    <t>Individuels</t>
  </si>
  <si>
    <t>Professionnels à cotisations définies</t>
  </si>
  <si>
    <t>Professionnels à prestations définies</t>
  </si>
  <si>
    <t>Figure 4.3 – Répartition des actifs des fonds de pension et plans d’épargne retraite par types de plan en 2019 (sauf mention contraire</t>
  </si>
  <si>
    <t>Source : OCDE, Pension markets in focus 2020.</t>
  </si>
  <si>
    <t>Notes : Les taux de couverture sont calculés en pourcentage de la population en âge de travailler (15-64 ans) sauf en Allemagne où ils sont calculés en pourcentage des 15-64 ans qui acquittent des cotisations sociales. Pour l’Italie, l’affiliation professionnelle volontaire inclut également les individus couverts par des plans à affiliation par défaut. Les données sont celles de 2019, sauf : 2018 pour la Belgique, le Canada et la France ; 2017 pour l’Espagne et les États-Unis ; 2015 pour l’Allemagne et la Suède. Pour la Suède, ne figure pas le taux de couverture du régime de base en capitalisation (PPM) qui s’élève à 100%. Pour la France, ne figurent pas le RAFP et la CAVP, qui entrent dans le champ des fonds de pension ou des plans d’épargne retraite privés obligatoires, mais pour lesquels l’OCDE n’a pas de données.</t>
  </si>
  <si>
    <t xml:space="preserve">Suède </t>
  </si>
  <si>
    <t xml:space="preserve">Facultatif </t>
  </si>
  <si>
    <t>Individuel facultatif</t>
  </si>
  <si>
    <t>Professionnel facultatif</t>
  </si>
  <si>
    <t>Affiliation automatique</t>
  </si>
  <si>
    <t>Obligatoire / Quasi obligatoire</t>
  </si>
  <si>
    <t xml:space="preserve">Figure 4.4 – Taux de couverture des travailleurs par des fonds de pension ou des plans d’épargne retraite privés, en 2019
</t>
  </si>
  <si>
    <t>Note : pour l’Allemagne, les données relatives aux plans personnels (plans Riester) ne sont pas disponibles dans les statistiques collectées par l’OCDE (voir tableau en annexe). Pour la France, les données concernent l’ensemble des dispositifs d’épargne retraite supplémentaire (voir fiche 29 du Panorama Les retraites et les retraités, DREES, édition 2020).</t>
  </si>
  <si>
    <t>Figure 4.5 – Encours des actifs gérés par des fonds de pension et organismes de gestion d’épargne retraite privés en 2019 (en % du PIB)</t>
  </si>
  <si>
    <t>Notes : les obligations regroupent tous les titres de créances à court et long terme, publics ou privés. Les « organismes de placement collectifs » regroupent les parts de fonds communs, lorsqu’il n’est pas possible d’identifier les supports par transparence. Les autres actifs comprennent l’immobilier, les fonds de couverture, les fonds d’actions non cotées et les produits structurés.</t>
  </si>
  <si>
    <t xml:space="preserve"> </t>
  </si>
  <si>
    <t>Autres actifs</t>
  </si>
  <si>
    <t>Organismes de placement collectifs</t>
  </si>
  <si>
    <t>Actifs monétaires</t>
  </si>
  <si>
    <t>Obligations</t>
  </si>
  <si>
    <t>Actions</t>
  </si>
  <si>
    <t>Figure 4.6 – Part des différentes classes d’actifs dans les fonds de pension et les organismes de gestion d’épargne retraite privés en 2019</t>
  </si>
  <si>
    <t>2019</t>
  </si>
  <si>
    <t>2009</t>
  </si>
  <si>
    <t>Figure 4.7 - Taux de couverture des engagements des fonds à prestations définies en 2019</t>
  </si>
  <si>
    <t>Note : les pays sont classés par ordre décroissant des taux de rendement réels en moyenne annuelle sur 15 ans. La moyenne annuelle sur 5 ans (respectivement sur 15 ans) est calculée sur la période 2014-2019 (respectivement 2004-2019).</t>
  </si>
  <si>
    <t>États-Unis</t>
  </si>
  <si>
    <t>Moyenne annuelle sur 15 ans</t>
  </si>
  <si>
    <t>Moyenne annuelle sur 5 ans</t>
  </si>
  <si>
    <t>Figure 4.8 – Taux de rendement réel net de frais des actifs des fonds de pension entre 2004 et 2019</t>
  </si>
  <si>
    <t>Source : Jordà,O. et al (2019) “The Rate of Return on Everything, 1870–2015”, The Quarterly Journal of Economics, 134(3), 1225-1298.</t>
  </si>
  <si>
    <t>Note : la période totale n’est pas identique pour tous les pays.</t>
  </si>
  <si>
    <t>6,60 %</t>
  </si>
  <si>
    <t>1,52 %</t>
  </si>
  <si>
    <t>2,71 %</t>
  </si>
  <si>
    <t>0,82 %</t>
  </si>
  <si>
    <t>3,25 %</t>
  </si>
  <si>
    <t>1,77 %</t>
  </si>
  <si>
    <t>Suède </t>
  </si>
  <si>
    <t>6,67 %</t>
  </si>
  <si>
    <t>2,70 %</t>
  </si>
  <si>
    <t>2,63 %</t>
  </si>
  <si>
    <t>1,14 %</t>
  </si>
  <si>
    <t>2,29 %</t>
  </si>
  <si>
    <t>1,16 %</t>
  </si>
  <si>
    <t>Royaume-Uni </t>
  </si>
  <si>
    <t>5,59 %</t>
  </si>
  <si>
    <t>2,08 %</t>
  </si>
  <si>
    <t>2,14 %</t>
  </si>
  <si>
    <t>1,04 %</t>
  </si>
  <si>
    <t>1,37 %</t>
  </si>
  <si>
    <t>Pays-Bas </t>
  </si>
  <si>
    <t>4,53 %</t>
  </si>
  <si>
    <t>1,48 %</t>
  </si>
  <si>
    <t>2,83 %</t>
  </si>
  <si>
    <t>1,36 %</t>
  </si>
  <si>
    <t>2,54 %</t>
  </si>
  <si>
    <t>0,68 %</t>
  </si>
  <si>
    <t>Japon </t>
  </si>
  <si>
    <t>5,85 %</t>
  </si>
  <si>
    <t>2,42 %</t>
  </si>
  <si>
    <t>1,30 %</t>
  </si>
  <si>
    <t>2,53 %</t>
  </si>
  <si>
    <t>1,20 %</t>
  </si>
  <si>
    <t>Italie </t>
  </si>
  <si>
    <t>6,96 %</t>
  </si>
  <si>
    <t>2,24 %</t>
  </si>
  <si>
    <t>2,97 %</t>
  </si>
  <si>
    <t>0,96 %</t>
  </si>
  <si>
    <t>1,54 %</t>
  </si>
  <si>
    <t>−0,47 %</t>
  </si>
  <si>
    <t>France </t>
  </si>
  <si>
    <t>5,90 %</t>
  </si>
  <si>
    <t>1,91 %</t>
  </si>
  <si>
    <t>2,77 %</t>
  </si>
  <si>
    <t>1,43 %</t>
  </si>
  <si>
    <t>2,85 %</t>
  </si>
  <si>
    <t>2,23 %</t>
  </si>
  <si>
    <t>5,72 %</t>
  </si>
  <si>
    <t>2,20 %</t>
  </si>
  <si>
    <t>1,21 %</t>
  </si>
  <si>
    <t>−0,32 %</t>
  </si>
  <si>
    <t>1,41 %</t>
  </si>
  <si>
    <t>−0,04 %</t>
  </si>
  <si>
    <t>Espagne </t>
  </si>
  <si>
    <t>6,24 %</t>
  </si>
  <si>
    <t>2,51 %</t>
  </si>
  <si>
    <t>3,86 %</t>
  </si>
  <si>
    <t>1,61 %</t>
  </si>
  <si>
    <t>3,01 %</t>
  </si>
  <si>
    <t>Belgique </t>
  </si>
  <si>
    <t>4,23 %</t>
  </si>
  <si>
    <t>1,97 %</t>
  </si>
  <si>
    <t>3,70 %</t>
  </si>
  <si>
    <t>1,86 %</t>
  </si>
  <si>
    <t>3,15 %</t>
  </si>
  <si>
    <t>1,51 %</t>
  </si>
  <si>
    <t>Allemagne </t>
  </si>
  <si>
    <t>du Trésor</t>
  </si>
  <si>
    <t>Obliga-tions</t>
  </si>
  <si>
    <t>Bons</t>
  </si>
  <si>
    <t>(~1870-2015)</t>
  </si>
  <si>
    <t>Post-1980</t>
  </si>
  <si>
    <t>Post-1950</t>
  </si>
  <si>
    <t>Période totale</t>
  </si>
  <si>
    <t>9,00 %</t>
  </si>
  <si>
    <t>15,87 %</t>
  </si>
  <si>
    <t>8,94 %</t>
  </si>
  <si>
    <t>11,37 %</t>
  </si>
  <si>
    <t>8,30 %</t>
  </si>
  <si>
    <t>8,02 %</t>
  </si>
  <si>
    <t>6,81 %</t>
  </si>
  <si>
    <t>9,11 %</t>
  </si>
  <si>
    <t>6,57 %</t>
  </si>
  <si>
    <t>9,10 %</t>
  </si>
  <si>
    <t>5,44 %</t>
  </si>
  <si>
    <t>6,83 %</t>
  </si>
  <si>
    <t>6,41 %</t>
  </si>
  <si>
    <t>11,51 %</t>
  </si>
  <si>
    <t>8,53 %</t>
  </si>
  <si>
    <t>9,19 %</t>
  </si>
  <si>
    <t>7,28 %</t>
  </si>
  <si>
    <t>3,58 %</t>
  </si>
  <si>
    <t>5,62 %</t>
  </si>
  <si>
    <t>6,74 %</t>
  </si>
  <si>
    <t>6,21 %</t>
  </si>
  <si>
    <t>6,54 %</t>
  </si>
  <si>
    <t>6,00 %</t>
  </si>
  <si>
    <t>4,57 %</t>
  </si>
  <si>
    <t>9,45 %</t>
  </si>
  <si>
    <t>5,55 %</t>
  </si>
  <si>
    <t>6,09 %</t>
  </si>
  <si>
    <t>4,77 %</t>
  </si>
  <si>
    <t>7,25 %</t>
  </si>
  <si>
    <t>5,78 %</t>
  </si>
  <si>
    <t>9,61 %</t>
  </si>
  <si>
    <t>9,68 %</t>
  </si>
  <si>
    <t>6,01 %</t>
  </si>
  <si>
    <t>6,39 %</t>
  </si>
  <si>
    <t>3,21 %</t>
  </si>
  <si>
    <t>5,86 %</t>
  </si>
  <si>
    <t>9,31 %</t>
  </si>
  <si>
    <t>5,76 %</t>
  </si>
  <si>
    <t>8,89 %</t>
  </si>
  <si>
    <t>6,10 %</t>
  </si>
  <si>
    <t>8,46 %</t>
  </si>
  <si>
    <t>4,62 %</t>
  </si>
  <si>
    <t>11,96 %</t>
  </si>
  <si>
    <t>5,83 %</t>
  </si>
  <si>
    <t>7,75 %</t>
  </si>
  <si>
    <t>5,21 %</t>
  </si>
  <si>
    <t>7,20 %</t>
  </si>
  <si>
    <t>11,49 %</t>
  </si>
  <si>
    <t>8,14 %</t>
  </si>
  <si>
    <t>9,65 %</t>
  </si>
  <si>
    <t>7,89 %</t>
  </si>
  <si>
    <t>6,23 %</t>
  </si>
  <si>
    <t>4,13 %</t>
  </si>
  <si>
    <t>10,07 %</t>
  </si>
  <si>
    <t>5,30 %</t>
  </si>
  <si>
    <t>7,53 %</t>
  </si>
  <si>
    <t>7,82 %</t>
  </si>
  <si>
    <t>7,11 %</t>
  </si>
  <si>
    <t>Immo-bilier</t>
  </si>
  <si>
    <t xml:space="preserve">Figure 5.B – Évolution observée entre 1980 et 2017 et projetée entre 2018 et 2070 de la part des dépenses de retraite dans le PIB et contributions à cette évolution </t>
  </si>
  <si>
    <t>Figure 5.A - Part des dépenses de retraite dans le PIB et contribution des différentes composantes en France et en Allemagne</t>
  </si>
  <si>
    <t>Figure 5.16 – Évolution projetée entre 2018 et 2070 de la part des dépenses de retraite dans le PIB et contributions à cette évolution</t>
  </si>
  <si>
    <t>Figure 5.15 – Évolution observée entre 1980 et 2017 de la part des dépenses de retraite dans le PIB et contributions à cette évolution</t>
  </si>
  <si>
    <t>Figure 5.14 – Part des dépenses de retraite dans le PIB en 2017 et contribution des différentes composantes</t>
  </si>
  <si>
    <t>Figure 5.13 – Taux de retraités multiplié par la pension moyenne relative observé et projeté</t>
  </si>
  <si>
    <t>Figure 5.12 – Pension moyenne relative aux revenus d’activité en 2017</t>
  </si>
  <si>
    <t>Figure 5.11 – Taux de retraités en 2017</t>
  </si>
  <si>
    <t>Figure 5.10 – Part des revenus d’activité dans le PIB observée et projetée</t>
  </si>
  <si>
    <t>Figure 5.9 – Part des revenus d’activité dans le PIB en 2017</t>
  </si>
  <si>
    <t>Figure 5.8 – Taux d’emploi des 20-64 ans observé et projeté</t>
  </si>
  <si>
    <t>Figure 5.7 – Taux d’emploi des 20-64 ans en 2017</t>
  </si>
  <si>
    <t>Figure 5.6 – Évolution annuelle de la productivité horaire du travail (en termes réels) observée et projetée</t>
  </si>
  <si>
    <t>Figure 5.5 – Productivité horaire du travail, heures moyennes de travail et productivité par actif en emploi (en 2017)</t>
  </si>
  <si>
    <t>Tableau 5.2 - Espérance de vie à 65 ans observée et projetée</t>
  </si>
  <si>
    <t>Tableau 5.1 - Taux global de fécondité (naissances vivantes rapportées au nombre de femmes âgées de 15 à 50 ans) observé et projeté</t>
  </si>
  <si>
    <t>Figure 5.4 – Rapport entre la population âgée de 20 à 64 ans et  la population âgée de 65 ans et plus observé et projeté</t>
  </si>
  <si>
    <t>Figure 5.3 - Rapport entre la population âgée de 20 à 64 ans et  la population âgée de 65 ans et plus en 2017</t>
  </si>
  <si>
    <t>Figure 5.2 - Part des dépenses de retraite publiques dans le PIB observée et projetée</t>
  </si>
  <si>
    <t>Figure 5.1 - Part des dépenses de retraite (publiques et privées) dans le PIB en 2017</t>
  </si>
  <si>
    <t>Chapitre 5. Les dépenses de retraite et leurs déterminants démographiques et économiques</t>
  </si>
  <si>
    <t>Sources : calculs SG-COR à partir de la base de données des dépenses sociales de l'OCDE (SOCX)</t>
  </si>
  <si>
    <t>Note : les pays sont classés par ordre croissant de la part des dépenses publiques de retraite dans le PIB en 2017</t>
  </si>
  <si>
    <t>Lecture : en 2017, les dépenses de retraite (publiques et privées) représentent 10,3 % du PIB au Canada, soit moins que la moyenne constatée dans les pays suivis par le COR (11,8 %). Les dépenses de retraite publiques constituent moins de la moitié des dépenses totales de retraite dans ce pays et représentent 4,8 % du PIB, contre 9,1 % dans l’ensemble des pays suivis par le COR.</t>
  </si>
  <si>
    <t>Moyenne (11,8%)</t>
  </si>
  <si>
    <t>Italie                            (16,7%)</t>
  </si>
  <si>
    <t>France (13,9%)</t>
  </si>
  <si>
    <t>Espagne (11,2%)</t>
  </si>
  <si>
    <t>Belgique                  (11,6%)</t>
  </si>
  <si>
    <t>Allemagne (11,0%)</t>
  </si>
  <si>
    <t>Japon (11,9%)</t>
  </si>
  <si>
    <t>Suède (10,3%)</t>
  </si>
  <si>
    <t>États-Unis (12,4%)</t>
  </si>
  <si>
    <t>Royaume-Uni (10,8%)</t>
  </si>
  <si>
    <t>Pays-Bas (9,8%)</t>
  </si>
  <si>
    <t>Canada (10,3%)</t>
  </si>
  <si>
    <t>Totales</t>
  </si>
  <si>
    <t>Privées</t>
  </si>
  <si>
    <t>Publiques</t>
  </si>
  <si>
    <t>Pays suivis par le COR</t>
  </si>
  <si>
    <t>En part de PIB</t>
  </si>
  <si>
    <t>Sources : base de données des dépenses sociales de l'OCDE (SOCX) et calculs SG-COR à partir de Commission européenne, The 2018 Ageing Report – Cross-country tables, mai 2018.</t>
  </si>
  <si>
    <t>Moy pays européens</t>
  </si>
  <si>
    <t>Moy ens des pays</t>
  </si>
  <si>
    <t>Lecture : en 2015, la population âgée de 20 à 64 ans était presque trois fois plus élevée que celle âgée de 65 ans et plus en Allemagne, soit un peu moins que la moyenne constatée dans les pays suivis par le COR.</t>
  </si>
  <si>
    <t>Note : les pays sont classés par ordre croissant de la part des dépenses publiques de retraite dans le PIB en 2017.</t>
  </si>
  <si>
    <t>Moyenne</t>
  </si>
  <si>
    <t>Par pays</t>
  </si>
  <si>
    <t>Ratio démographique</t>
  </si>
  <si>
    <t>Sources : calculs SG-COR à partir de la base de données de l’OCDE et Commission européenne, The 2018 Ageing Report – Cross-country tables, mai 2018.</t>
  </si>
  <si>
    <t>Note : les pays sont classés par ordre croissant de la part des dépenses publiques de retraite dans le PIB</t>
  </si>
  <si>
    <t>Sources : Nations-Unies, Perspectives de population mondiale 2019 et Commission européenne, The 2018 Ageing Report – Cross-country tables, mai 2018.</t>
  </si>
  <si>
    <t>2010-2015</t>
  </si>
  <si>
    <t>2000-2005</t>
  </si>
  <si>
    <t>1990-1995</t>
  </si>
  <si>
    <t>1980-1985</t>
  </si>
  <si>
    <t>Sources : calculs SG-COR à partir de Compendium de l'OCDE sur les Indicateurs de Productivité.</t>
  </si>
  <si>
    <t>Notes : productivité horaire et productivité par tête en PPA de 2015. Les heures travaillées sont mesurées au sens de la comptabilité nationale. Les pays sont classés par ordre croissant de la part des dépenses publiques de retraite dans le PIB en 2017.</t>
  </si>
  <si>
    <t>Lecture : en 2017, la productivité horaire de l’ensemble des pays étudiés par le COR était de 61 USD (en parité de pouvoir d’achat) en moyenne par heure et les actifs en emploi travaillaient 1 590 heures dans l’année. Au final, la productivité par actif en emploi était de 97 320 USD par an en moyenne.</t>
  </si>
  <si>
    <t>Productivité par tête</t>
  </si>
  <si>
    <t>Heures travaillées</t>
  </si>
  <si>
    <t>Productivité horaire</t>
  </si>
  <si>
    <t>Sources : calculs SG-COR à partir de Compendium de l'OCDE sur les Indicateurs de Productivité et Commission européenne, The 2018 Ageing Report – Cross-country tables, mai 2018.</t>
  </si>
  <si>
    <t>Notes : productivité horaire en PPA de 2015. Les pays sont classés par ordre croissant de la part des dépenses publiques de retraite dans le PIB en 2017.</t>
  </si>
  <si>
    <t>Lecture : entre 1980 et 1995, la productivité horaire a augmenté de 1,3 % en moyenne par an aux Pays­Bas puis à un rythme de 1,1 % de 1996 à 2017. En projection, l’AWG prévoir que le rythme annuel des gains de productivité néerlandais serait de 1,3 %.</t>
  </si>
  <si>
    <t>Sources : calculs SG-COR à partir de la base de données de l’OCDE.</t>
  </si>
  <si>
    <t>Notes : le taux d’emploi est calculé ici comme le nombre total de personnes en emploi rapporté à la population âgée de 20 à 64 ans. Les pays sont classés par ordre croissant de la part des dépenses publiques de retraite dans le PIB en 2017.</t>
  </si>
  <si>
    <t>Taux d'emploi</t>
  </si>
  <si>
    <t>Note : le taux d’emploi est calculé ici comme le nombre total de personnes en emploi rapporté à la population âgée de 20 à 64 ans. Les pays sont classés par ordre croissant de la part des dépenses publiques de retraite dans le PIB en 2017.</t>
  </si>
  <si>
    <t>Dépenses avec part moy</t>
  </si>
  <si>
    <t>Dépenses</t>
  </si>
  <si>
    <t>Contexte éco avec moy partage VA</t>
  </si>
  <si>
    <t>Contexte éco</t>
  </si>
  <si>
    <t>Effet de la part du travail</t>
  </si>
  <si>
    <t>Sources : calculs SG-COR à partir de la base de données de l’OCDE et de la base de données de la Commission européenne AMECO.</t>
  </si>
  <si>
    <t>Notes : les revenus d’activité sont égaux à la somme des salaires et traitements bruts et des revenus mixtes des entrepreneurs individuels, tels que mesurés par la comptabilité nationale. Les pays sont classés par ordre croissant de la part des dépenses publiques de retraite dans le PIB en 2017.</t>
  </si>
  <si>
    <t>Part du travail dans le PIB</t>
  </si>
  <si>
    <t>Sources : calculs SG-COR à partir de OCDE (nombre de personnes âgées de 65 ans et plus et nombre de retraités au Canada et au Japon), Eurostat (nombre de retraités dans les pays européens) et SSA (nombre de retraités aux États-Unis).</t>
  </si>
  <si>
    <t>Notes : le taux de retraités est égal au nombre de retraités de droits directs rapporté au nombre de personnes âgées de 65 ans et plus. Les pays sont classés par ordre croissant de la part des dépenses publiques de retraite dans le PIB en 2017.</t>
  </si>
  <si>
    <t>Lecture : en 2017, le taux de retraités était de 97,9 % au Canada, soit moins que la moyenne constatée dans les pays suivis par le COR (100,7 %).</t>
  </si>
  <si>
    <t>Taux de retraités</t>
  </si>
  <si>
    <t>Sources : calculs SG-COR à partir de OCDE (dépenses de pension et nombre de personnes âgées de 65 ans et plus et nombre de retraités au Canada et au Japon), Eurostat (nombre de retraités dans les pays européens) et SSA (nombre de retraités aux États-Unis).</t>
  </si>
  <si>
    <t>Lecture : en 2017, la pension moyenne (droits directs et réversion) représentait 27,4 % des revenus bruts d’activité moyens au Canada, soit moins que la moyenne constatée dans les pays suivis par le COR (46,9 %).</t>
  </si>
  <si>
    <t>Pension relative</t>
  </si>
  <si>
    <t>Sources : calculs SG-COR à partir des bases de données de l’OCDE et Commission européenne, The 2018 Ageing Report – Cross-country tables, mai 2018.</t>
  </si>
  <si>
    <t>Système de retraite</t>
  </si>
  <si>
    <t>Sources : calculs SG-COR à partir de OCDE (dépenses de pension et nombre de personnes âgées de 65 ans et plus, nombre de retraités au Canada et au Japon, productivité, heures de travail et emploi), Eurostat (nombre de retraités dans les pays européens) et SSA (nombre de retraités aux États-Unis).</t>
  </si>
  <si>
    <t>Note : la situation démographique du pays correspond au rapport entre la population âgée de 65 ans et plus et celle âgée de 20 à 64 ans. Le contexte économique correspond au produit de la part des rémunérations du travail dans la richesse produite et de l'inverse du taux d'emploi. Enfin les règles du système de retraite sont appréhendées à travers le taux de retraités et la pension moyenne relative aux revenus d'activité. Les pays sont classés par ordre croissant de la part des dépenses publiques de retraite dans le PIB en 2017.</t>
  </si>
  <si>
    <t>Lecture : en 2017, la part des dépenses de retraite publiques dans le PIB était de 4,8 % au Canada. La situation démographique et les règles du système de retraite contribuaient à baisser respectivement de 1,1 point et 3,4 points cette part par rapport aux autres pays alors que le contexte économique contribuait à l'augmenter de 0,5 point.</t>
  </si>
  <si>
    <t>IT (15,6%)</t>
  </si>
  <si>
    <t>FR (13,6%)</t>
  </si>
  <si>
    <t>ES (10,9%)</t>
  </si>
  <si>
    <t>BE (10,5%)</t>
  </si>
  <si>
    <t>DE (10,2%)</t>
  </si>
  <si>
    <t>JP (9,4%)</t>
  </si>
  <si>
    <t>SE (7,2%)</t>
  </si>
  <si>
    <t>US (7,1%)</t>
  </si>
  <si>
    <t>UK (5,6%)</t>
  </si>
  <si>
    <t>NL (5,2%)</t>
  </si>
  <si>
    <t>CA (4,8%)</t>
  </si>
  <si>
    <t>Effet du contexte économique</t>
  </si>
  <si>
    <t>Effet règles du système de retraite</t>
  </si>
  <si>
    <t>Effet démographie</t>
  </si>
  <si>
    <t>Dépenses publiques de retraite (axe de droite)</t>
  </si>
  <si>
    <t>Sources : calculs SG-COR à partir des bases de données de l’OCDE.</t>
  </si>
  <si>
    <t>Note : la situation démographique du pays correspond au rapport entre la population âgée de 65 ans et plus et celle âgée de 20 à 64 ans. Le contexte économique correspond au produit de la part des rémunérations du travail dans la richesse produite et de l’inverse du taux d’emploi. Enfin les règles du système de retraite sont appréhendées à travers le taux de retraités et la pension moyenne relative aux revenus d’activité (et d’un éventuel résidu dans la décomposition). Les pays sont classés par ordre croissant de la part des dépenses publiques de retraite dans le PIB en 2017.</t>
  </si>
  <si>
    <t>Lecture : entre 1980 et 2017, la part des dépenses de retraite dans le PIB a progressé de 1,7 point au Canada. L’augmentation de la contribution du rapport démographique et des règles du système de retraite (respectivement de 2,1 points et 0,4 point) n’a été que partiellement compensée par l’évolution du contexte économique dont la contribution a baissé de 0,7 point.</t>
  </si>
  <si>
    <t>Contexte économique</t>
  </si>
  <si>
    <t>Système de retraite*</t>
  </si>
  <si>
    <t>Facteurs démographiques</t>
  </si>
  <si>
    <t>Dépenses de retraite</t>
  </si>
  <si>
    <t>1980-2017</t>
  </si>
  <si>
    <t>Sources : estimations SG-COR à partir de Commission européenne, The 2018 Ageing Report – Cross-country tables, mai 2018.</t>
  </si>
  <si>
    <t>Notes : le champ retenu ici correspond aux seules dépenses de retraite. Les résultats peuvent donc différer des résultats publiés par l’AWG qui prennent en compte les dépenses de retraite mais aussi d’invalidité dans leurs calculs. Les pays sont classés par ordre croissant de la part des dépenses publiques de retraite dans le PIB en 2017.</t>
  </si>
  <si>
    <t>Lecture : entre 2018 et 2070, la part des dépenses publiques de retraite dans le PIB serait stable aux Pays-Bas (+0,5 point), la contribution du vieillissement démographique à l’évolution des dépenses de retraites (+2,8 points) serait compensée par celles des règles du système de retraite (-1,8 point) et du contexte économique (-0,5 point).</t>
  </si>
  <si>
    <t>2016-2070</t>
  </si>
  <si>
    <t>Tx emploi</t>
  </si>
  <si>
    <t>Taux d'emploi des 20-64 ans</t>
  </si>
  <si>
    <t>Sources : calculs SG-COR à partir de OCDE et Eurostat.</t>
  </si>
  <si>
    <t>Part des rémunérations dans le PIB</t>
  </si>
  <si>
    <t>Pension rel</t>
  </si>
  <si>
    <t>Tx retraités</t>
  </si>
  <si>
    <t>Démo</t>
  </si>
  <si>
    <t>Démographie</t>
  </si>
  <si>
    <t>Contributions (en point)</t>
  </si>
  <si>
    <t xml:space="preserve">  - du contexte économique</t>
  </si>
  <si>
    <t xml:space="preserve">Sources : estimations SG-COR à partir des bases de données de l’OCDE et de Commission européenne, The 2018 Ageing Report – Cross-country tables, mai 2018. </t>
  </si>
  <si>
    <t xml:space="preserve">  - du système de retraite</t>
  </si>
  <si>
    <t xml:space="preserve">  -des facteurs démographiques</t>
  </si>
  <si>
    <t>Contributions</t>
  </si>
  <si>
    <t>Évolution de la part des dépenses de retraite (en point de PIB)</t>
  </si>
  <si>
    <t>Figure 6.10 - Distribution des âges à la liquidation des nouveaux retraités, par âges fins</t>
  </si>
  <si>
    <t>Figure 6.9 - Distribution des âges à la liquidation des nouveaux retraités en 2015, par tranches d’âges quinquennales</t>
  </si>
  <si>
    <t>Figure 6.8 - Âges moyens à la liquidation et âges moyens de sortie du marché du travail en 2017</t>
  </si>
  <si>
    <t>Figure 6.B - Durée de la retraite, en pourcentage de la vie adulte</t>
  </si>
  <si>
    <t>Figure 6.A- Durée de la retraite, en années</t>
  </si>
  <si>
    <t>Figure 6.7 – Durée moyenne espérée de retraite en 2018</t>
  </si>
  <si>
    <t>Figure 6.6 – Âge effectif moyen de sortie du marché du travail des hommes, au sens de l’OCDE, en 2008 et en 2018</t>
  </si>
  <si>
    <t>Figure 6.5 – Âge effectif moyen de sortie du marché du travail des femmes, au sens de l’OCDE, en 2008 et en 2018</t>
  </si>
  <si>
    <t>Figure 6.4 - Âge moyen de sortie du marché du travail projeté jusqu’en 2070</t>
  </si>
  <si>
    <t>Figure 6.3 – Âge moyen de sortie du marché du travail dans les pays européens, au sens de la Commission européenne, en 2017</t>
  </si>
  <si>
    <t>Tableau 6.1 – Synthèse des conditions de départ à la retraite au 1er janvier 2021</t>
  </si>
  <si>
    <t>Figure 6.2 – Âges du taux plein inconditionnel</t>
  </si>
  <si>
    <t>Figure 6.1 – Âges d’ouverture des droits au 1er janvier 2021 et à terme</t>
  </si>
  <si>
    <t>Chapitre 6. Les âges de la retraite</t>
  </si>
  <si>
    <t>Source : textes législatifs et réglementaires des pays étudiés.</t>
  </si>
  <si>
    <t>Note : après un accord politique conclu en 2017 entre les principaux partis en Suède, l’âge d’ouverture des droits devrait être porté à 63 ans en 2023, puis 64 ans en 2026, et au-delà être indexé sur les gains d’espérance de vie.</t>
  </si>
  <si>
    <t>2044-2046</t>
  </si>
  <si>
    <t>2025 (H)
2030 (F)</t>
  </si>
  <si>
    <t>Programmé</t>
  </si>
  <si>
    <t>À terme</t>
  </si>
  <si>
    <t>En 2021</t>
  </si>
  <si>
    <t xml:space="preserve">Figure 6.1 – Âges d’ouverture des droits au 1er janvier 2021 et à terme
</t>
  </si>
  <si>
    <t>Note : plusieurs pays ne sont pas représentés : la Belgique, les Pays-Bas et le Royaume-Uni dans la mesure où la décote n’existe pas ; l’Italie et la Suède car le critère est non pertinent.</t>
  </si>
  <si>
    <t>En 2030</t>
  </si>
  <si>
    <t>En 2029</t>
  </si>
  <si>
    <t>Source : textes législatifs et réglementaires des pays étudiés.</t>
  </si>
  <si>
    <t>- / Non</t>
  </si>
  <si>
    <t>-</t>
  </si>
  <si>
    <t>Non</t>
  </si>
  <si>
    <t>62 ans</t>
  </si>
  <si>
    <t>Oui / Non</t>
  </si>
  <si>
    <t>66 ans</t>
  </si>
  <si>
    <t>66 ans et 4 mois</t>
  </si>
  <si>
    <t>62 ans F</t>
  </si>
  <si>
    <t>Non / Non</t>
  </si>
  <si>
    <t>63 ans H</t>
  </si>
  <si>
    <t>Oui</t>
  </si>
  <si>
    <t>Japon (complémentaire)</t>
  </si>
  <si>
    <t>Oui / Oui</t>
  </si>
  <si>
    <t>65 ans</t>
  </si>
  <si>
    <t>Japon (base)</t>
  </si>
  <si>
    <t>- / Oui</t>
  </si>
  <si>
    <t>67 ans</t>
  </si>
  <si>
    <t>France (base)</t>
  </si>
  <si>
    <t>60 ans</t>
  </si>
  <si>
    <t>66 ans 9 mois</t>
  </si>
  <si>
    <t>65 ans 9 mois</t>
  </si>
  <si>
    <t>Âge d’activation/</t>
  </si>
  <si>
    <t>Âge d’annulation de la décote</t>
  </si>
  <si>
    <t>Possibilité de départ anticipé</t>
  </si>
  <si>
    <t>Âge d’ouverture des droits</t>
  </si>
  <si>
    <r>
      <t>Tableau 6.1 – Synthèse des conditions de départ à la retraite au 1</t>
    </r>
    <r>
      <rPr>
        <b/>
        <vertAlign val="superscript"/>
        <sz val="12"/>
        <color theme="1"/>
        <rFont val="Times New Roman"/>
        <family val="1"/>
      </rPr>
      <t>er</t>
    </r>
    <r>
      <rPr>
        <b/>
        <sz val="12"/>
        <color theme="1"/>
        <rFont val="Times New Roman"/>
        <family val="1"/>
      </rPr>
      <t xml:space="preserve"> janvier 2021</t>
    </r>
  </si>
  <si>
    <t>Source : Commission européenne, The 2018 Ageing Report – Cross country tables, mai 2018.</t>
  </si>
  <si>
    <t>UE27</t>
  </si>
  <si>
    <t>Femmes</t>
  </si>
  <si>
    <t>Hommes</t>
  </si>
  <si>
    <t>Ensemble</t>
  </si>
  <si>
    <t>Source: OCDE, statistics on average effective age of retirement.</t>
  </si>
  <si>
    <t xml:space="preserve">Source : OCDE, Expected number of years in retirement, by sex. </t>
  </si>
  <si>
    <t>Source : Commission européenne, The 2018 Ageing Report, mai 2018, p. 59.</t>
  </si>
  <si>
    <t>Note : la durée de retraite est calculée sur la base de l’espérance de vie à l’âge effectif moyen de sortie du marché du travail, à partir des projections de population Eurostat 2015.</t>
  </si>
  <si>
    <t>Notes : la durée de retraite est calculée sur la base de l’espérance de vie à l’âge effectif moyen de sortie du marché du travail, à partir des projections de population Eurostat 2015. La vie adulte commence à 18 ans.</t>
  </si>
  <si>
    <t>Source : Commission européenne, The 2018 Ageing Report, mai 2018, p. 58.</t>
  </si>
  <si>
    <t>Champ : âge moyen à la liquidation au régime universel (lorsqu’il existe) ou au régime général des salariés du secteur privé (incluant, le cas échéant, les indépendants lorsque le régime est commun).</t>
  </si>
  <si>
    <t>Note : les données administratives relatives à l’âge moyen à la liquidation datent de 2015, sauf pour la France (2014).</t>
  </si>
  <si>
    <t>UE</t>
  </si>
  <si>
    <t>Âge moyen de sortie du marché du travail (CSM)</t>
  </si>
  <si>
    <t>Âge moyen de liquidation (données administratives)</t>
  </si>
  <si>
    <t>Source : Commission européenne, The 2018 Ageing Report – country fiches, mai 2018</t>
  </si>
  <si>
    <t>Note : données de 2014 pour la France.</t>
  </si>
  <si>
    <t>70-74</t>
  </si>
  <si>
    <t>65-69</t>
  </si>
  <si>
    <t>60-64</t>
  </si>
  <si>
    <t>55-59</t>
  </si>
  <si>
    <t>CNAV</t>
  </si>
  <si>
    <t>Ensemble des régimes</t>
  </si>
  <si>
    <t>Source : Pensions Myndigheten, Annual report 2020.</t>
  </si>
  <si>
    <t>Source : site internet SeguridadSocial, « altas iniciales de Jubilación por edades »</t>
  </si>
  <si>
    <t>71+</t>
  </si>
  <si>
    <t>Génération</t>
  </si>
  <si>
    <t>Indépen dants</t>
  </si>
  <si>
    <t>Salariés</t>
  </si>
  <si>
    <t xml:space="preserve">Ensemble </t>
  </si>
  <si>
    <t>Suède, 2019</t>
  </si>
  <si>
    <t>Espagne, 2019</t>
  </si>
  <si>
    <t>Source : rapport du COR, novembre 2020</t>
  </si>
  <si>
    <t>Source: Social Security Administration, Annual Statistical Supplement, 2020 Table 6.A4</t>
  </si>
  <si>
    <t>75+</t>
  </si>
  <si>
    <t>67+</t>
  </si>
  <si>
    <t>50-59</t>
  </si>
  <si>
    <t>France, 2018</t>
  </si>
  <si>
    <t>États-Unis, 2019</t>
  </si>
  <si>
    <t>Source : Service fédéral des pensions, rapport annuel 2019.</t>
  </si>
  <si>
    <t>Source : Rentenversicherung in Zeitreihen 2019.</t>
  </si>
  <si>
    <t>66+</t>
  </si>
  <si>
    <t>65+</t>
  </si>
  <si>
    <t>50-54</t>
  </si>
  <si>
    <t>Fonction naires</t>
  </si>
  <si>
    <t>Belgique, 2018</t>
  </si>
  <si>
    <t>Allemagne, 2018</t>
  </si>
  <si>
    <t>Figure 7.2 – Taux de remplacement des régimes obligatoires et facultatifs, nets de l’impôt sur le revenu et des cotisations sociales, en pourcentage de la rémunération individuelle</t>
  </si>
  <si>
    <t xml:space="preserve">Figure 7.1 – Taux de remplacement des régimes obligatoires, nets de l’impôt sur le revenu et des cotisations sociales, en pourcentage de la rémunération individuelle
</t>
  </si>
  <si>
    <t>Chapitre 7. Les taux de remplacement et l’indexation des pensions</t>
  </si>
  <si>
    <t>Source : OCDE, Panorama des pensions, extraction 2020.</t>
  </si>
  <si>
    <t>Note : les pays sont classés en ordre décroissant du taux de remplacement net pour un salarié percevant la rémunération moyenne.</t>
  </si>
  <si>
    <t>Multiple de la rémunération moyenne</t>
  </si>
  <si>
    <t>Figure 8.5 – Pension de réversion simulée en pourcentage de la pension du défunt (régimes contributifs uniquement)</t>
  </si>
  <si>
    <t xml:space="preserve">Figure 8.4 – Montant moyen des pensions de réversion par rapport aux pensions de retraite en 2016 (ou dernière année disponible)
</t>
  </si>
  <si>
    <t>Figure 8.3 – Part des dépenses de réversion dans les dépenses totales de retraite et de vieillesse en 2017 (ou dernière année disponible)</t>
  </si>
  <si>
    <t>Figure 8.2 – Dépenses de réversion, en % du PIB, en 2017 (ou dernière année disponible)</t>
  </si>
  <si>
    <t xml:space="preserve">Figure 8.1 – Montant de la pension minimale (ou de base) en pourcentage du salaire moyen en 2018
</t>
  </si>
  <si>
    <t>Chapitre 8. Les dispositifs de solidarité</t>
  </si>
  <si>
    <t xml:space="preserve">Source : d’après OCDE, Panorama des pensions, 2020. </t>
  </si>
  <si>
    <t>Note : il n’existe pas de pension minimale en Allemagne en 2018, et le dispositif n’est plus opérant aux États­Unis.</t>
  </si>
  <si>
    <t>Minimum contributif</t>
  </si>
  <si>
    <t>De base, contributive</t>
  </si>
  <si>
    <t>De base, soumise à condition de résidence</t>
  </si>
  <si>
    <t>Minimum</t>
  </si>
  <si>
    <t xml:space="preserve">Source : OECD Statistics Statlink : http://dx.doi.org/10.1787/888933850260 </t>
  </si>
  <si>
    <t>Note : données de 2017 pour les États-Unis, de 2015 pour les autres pays ; données relatives aux pensions de réversion des régimes privés obligatoires non disponibles pour la Suède.</t>
  </si>
  <si>
    <t>OCDE</t>
  </si>
  <si>
    <t xml:space="preserve">Source : OECD Statistics Statlink : http://dx.doi.org/10.1787/888933850279 </t>
  </si>
  <si>
    <t xml:space="preserve">Source : OECD Statistics Statlink : http://dx.doi.org/10.1787/888933850336 </t>
  </si>
  <si>
    <t>Note : données non disponibles pour le Royaume-Uni.</t>
  </si>
  <si>
    <t>OCDE26</t>
  </si>
  <si>
    <t xml:space="preserve">Source: OECD Statistics Statlink : https://doi.org/10.1787/pens_outlook-2018-graph21-en </t>
  </si>
  <si>
    <t>Note : application des règles relatives à la réversion dans les régimes obligatoires de base des travailleurs du secteur privé, pour des conjoints survivants de la génération 1996 sans enfant, sans invalidité et n’ayant jamais travaillé. Si des options facultatives de réversion dans les régimes obligatoires du secteur privé ne sont pas prévues par la loi, on suppose que la rente jointe sur deux têtes est ramenée à 60 % au décès du premier conjoint. Les calculs sont faits en supposant des départs à la retraite à l’âge légal des hommes et que les partenaires des couples ont le même âge.</t>
  </si>
  <si>
    <t>OCDE34</t>
  </si>
  <si>
    <t>Y compris régimes facultatifs privés</t>
  </si>
  <si>
    <t>Régimes obligatoires</t>
  </si>
  <si>
    <t>Figure 9.15 - Niveau de satisfaction dans la vie des personnes de 65 ans et plus relatif à l'ensemble de la population en 2016</t>
  </si>
  <si>
    <t xml:space="preserve">Figure 9.14 – Niveau moyen de satisfaction dans la vie des personnes de 65 ans et plus en 2016
</t>
  </si>
  <si>
    <t>Figure 9.13 – Taux de privation matérielle sévère en 2018</t>
  </si>
  <si>
    <t>Figure 9.12 – Taux d’intensité de la pauvreté en 2016</t>
  </si>
  <si>
    <t>Figure 9.11 - Taux de pauvreté monétaire selon l’âge, au seuil de 60 % du revenu médian, en 2016</t>
  </si>
  <si>
    <t>Figure 9.10 - Taux de pauvreté monétaire selon l’âge, au seuil de 50 % du revenu médian, en 2017</t>
  </si>
  <si>
    <t>Figure 9.9 – Taux de pauvreté des plus de 65 ans et de l’ensemble de la population en 2017</t>
  </si>
  <si>
    <t>Figure 9.8 – Taux de détention de la résidence principale, par âge, en 2015</t>
  </si>
  <si>
    <t>Figure 9.7 – Patrimoine net médian selon l’âge, en milliers d’euros courants, en 2015</t>
  </si>
  <si>
    <t>Figure 9.6 – Corrélation entre taux d’épargne médian et niveau de vie relatif des 65-74 ans</t>
  </si>
  <si>
    <t>Figure 9.5 – Taux d’épargne médian selon l’âge en 2015</t>
  </si>
  <si>
    <t xml:space="preserve">Figure 9.4 – Dispersion des niveaux de vie, mesurée par le rapport interdécile D9/D1 du revenu disponible après impôts et transferts, en 2017
</t>
  </si>
  <si>
    <t>Figure 9.3 – Niveau de vie des seniors rapporté au niveau de vie de l’ensemble de la population en 2016</t>
  </si>
  <si>
    <t>Figure 9.2 - Revenu disponible moyen en parité de pouvoir d'achat, dollars US 2016</t>
  </si>
  <si>
    <t xml:space="preserve">Figure 9.1 - Sources de revenus des ménages dont la personne de référence a 65 ans ou plus en 2016
</t>
  </si>
  <si>
    <t>Chapitre 9. Niveau de vie et pauvreté des retraités</t>
  </si>
  <si>
    <t>Source : base de données sur la distribution des revenus de l’OCDE, 2020.</t>
  </si>
  <si>
    <t>Note : les pays sont classés par poids des transferts publics décroissant.</t>
  </si>
  <si>
    <t>Revenus du travail</t>
  </si>
  <si>
    <t>Revenus du capital</t>
  </si>
  <si>
    <t>Transferts professionnels</t>
  </si>
  <si>
    <t>Transferts publics</t>
  </si>
  <si>
    <t>Notes : les pays sont classés par ordre croissant de revenu des personnes âgées de 65 ans ou plus ; pour le Japon, données de 2015.</t>
  </si>
  <si>
    <t>Japon (2015)</t>
  </si>
  <si>
    <t>Personnes âgées de 65 ans ou plus</t>
  </si>
  <si>
    <t>Ensemble de la population</t>
  </si>
  <si>
    <t>Source : base de données de l’OCDE, 2020.</t>
  </si>
  <si>
    <t>Note : les pays sont classés par ordre croissant de niveau de vie des plus de 65 ans.</t>
  </si>
  <si>
    <t>Lecture : en 2016, les ménages de plus de 65 ans en France avaient un niveau de vie correspondant à 103,2 % de celui de l'ensemble de la population.</t>
  </si>
  <si>
    <t>Plus de 75 ans</t>
  </si>
  <si>
    <t>De 66 à 75 ans</t>
  </si>
  <si>
    <t>Plus de 65 ans</t>
  </si>
  <si>
    <t>Note : les pays sont classés par ratio interdécile croissant au sein des plus de 65 ans. Pour les Pays-Bas, données de 2016, pour le Japon, données de 2015.</t>
  </si>
  <si>
    <t>Pays-Bas (2016)</t>
  </si>
  <si>
    <t>Population totale</t>
  </si>
  <si>
    <t>Source : Eurostat, série icw_sr_01, extraction 2020.</t>
  </si>
  <si>
    <t>Note : les pays sont classés par taux d’épargne croissant du total de la population.</t>
  </si>
  <si>
    <t xml:space="preserve">Allemagne </t>
  </si>
  <si>
    <t>75 ans ou plus</t>
  </si>
  <si>
    <t>De 65 à 74 ans</t>
  </si>
  <si>
    <t>De 55 à 64 ans</t>
  </si>
  <si>
    <t>De 45 à 54 ans</t>
  </si>
  <si>
    <t>De 35 à 44 ans</t>
  </si>
  <si>
    <t>Source : OCDE et Eurostat.</t>
  </si>
  <si>
    <t>Notes : données OCDE de 2016 pour le niveau de vie ; données Eurostat de 2015 pour le taux d’épargne.</t>
  </si>
  <si>
    <t>Niveau de vie relatif des 65-74 ans</t>
  </si>
  <si>
    <t>Taux d'épargne médian des 65-74 ans</t>
  </si>
  <si>
    <t>Figure 9.6 – Corrélation entre taux d’épargne médian et niveau de vie relatif
des 65-74 ans</t>
  </si>
  <si>
    <t>Source: The Household Finance and Consumption Survey, vague 2017.</t>
  </si>
  <si>
    <t>75 ans +</t>
  </si>
  <si>
    <t xml:space="preserve">65-74 ans </t>
  </si>
  <si>
    <t>55-64 ans</t>
  </si>
  <si>
    <t>45-54 ans</t>
  </si>
  <si>
    <t>35-44 ans</t>
  </si>
  <si>
    <t>16-34 ans</t>
  </si>
  <si>
    <t>Zone Euro</t>
  </si>
  <si>
    <t>Note : pour les Pays-Bas, données de 2016 ; pour le Japon, données de 2015.</t>
  </si>
  <si>
    <t>Lecture : en France en 2017, le taux de pauvreté (au seuil de 50 % du niveau de vie médian) des plus de 65 ans était de 3,6 % et celui de l’ensemble de la population de 8,1 %.</t>
  </si>
  <si>
    <t>Personnes de 65 ans et plus</t>
  </si>
  <si>
    <t>..</t>
  </si>
  <si>
    <t>76+</t>
  </si>
  <si>
    <t>66-75</t>
  </si>
  <si>
    <t>51-65</t>
  </si>
  <si>
    <t>41-50</t>
  </si>
  <si>
    <t>26-40</t>
  </si>
  <si>
    <t>Note : taux de pauvreté au seuil de 50 % du niveau de vie médian, après impôts et transferts ; pour le Japon, données de 2015.</t>
  </si>
  <si>
    <t xml:space="preserve">76 ans et plus </t>
  </si>
  <si>
    <t>66-75 ans</t>
  </si>
  <si>
    <t>51-65 ans</t>
  </si>
  <si>
    <t>41-50 ans</t>
  </si>
  <si>
    <t>26-40 ans</t>
  </si>
  <si>
    <t>18-25 ans</t>
  </si>
  <si>
    <t>0-17 ans</t>
  </si>
  <si>
    <t>Source : Eurostat, 2020</t>
  </si>
  <si>
    <t>Note : les pays sont classés par ordre croissant de taux de pauvreté des personnes de 65 ans ou plus.</t>
  </si>
  <si>
    <t>Lecture : en France en 2016, le taux de pauvreté au seuil de 60 % du revenu médian des retraités est de 8,2 %.</t>
  </si>
  <si>
    <t>65 ans ou plus</t>
  </si>
  <si>
    <t>Source : OCDE, Base de données sur la distribution des revenus 2020.</t>
  </si>
  <si>
    <t>Note : pour le Japon, données de 2015.</t>
  </si>
  <si>
    <t>Japon*</t>
  </si>
  <si>
    <t>66 ans et plus</t>
  </si>
  <si>
    <t>Source : Eurostat, 2020.</t>
  </si>
  <si>
    <t>Notes : La privation matérielle est dite sévère (ou grave) lorsque les personnes sont dans l'incapacité de payer au moins quatre des éléments définis comme éléments de privation matérielle, comme ne pas pouvoir chauffer son logement ou ne pas pouvoir faire face à des dépenses imprévues par exemple. Les pays sont classés par ordre croissant de taux de privation matérielle sévère pour les 65 ans et plus.</t>
  </si>
  <si>
    <t>65 ans et plus</t>
  </si>
  <si>
    <t>18-64 ans</t>
  </si>
  <si>
    <t>Moins de 18 ans</t>
  </si>
  <si>
    <t xml:space="preserve">Ensemble de la population </t>
  </si>
  <si>
    <t>Rapport ensemble/retraités</t>
  </si>
  <si>
    <t>Source : Enquête Sociale Européenne, 2016</t>
  </si>
  <si>
    <t>Échelle de réponse : de 0 (pas du tout satisfait) à 10 (extrêmement satisfait).</t>
  </si>
  <si>
    <t>Lecture : à la question « Quel est votre niveau de satisfaction à l’égard de votre vie à l’heure actuelle ? », les enquêtés italiens attribuent une note moyenne de 6,4 contre 6,6 pour l’ensemble de la population.</t>
  </si>
  <si>
    <t>Source : Enquête Sociale Européenne, 2016.</t>
  </si>
  <si>
    <t>Lecture : en Italie, le niveau moyen de satisfaction dans la vie des personnes de 65 ans et plus représente 97 % de celui de l’ensemble de la population.</t>
  </si>
  <si>
    <t>Rapport ensemble / 65 ans et plus</t>
  </si>
  <si>
    <t>Figure 10.12 – Poids des dépenses actives à destination des seniors et des autres actifs pourcentage du PIB, en 2016</t>
  </si>
  <si>
    <t>Figure 10.11 – Taux de participation à la formation professionnelle des 55-64 ans et des 25-34 ans (en 2011/12 ou 2014/2015)</t>
  </si>
  <si>
    <t>Figure 10.10 – Âge, facteur de discrimination perçue à l’embauche en 2015</t>
  </si>
  <si>
    <t>Figure 10.9 – Taux de maintien dans l’emploi et prime d’ancienneté en 2012</t>
  </si>
  <si>
    <t>Figure 10.8 – Taux de maintien dans l’emploi et taux d’embauche des seniors en 2016</t>
  </si>
  <si>
    <t>Figure 10.7 – Part du chômage de longue durée (supérieure à un an) dans le chômage total en 2018</t>
  </si>
  <si>
    <t>Figure 10.6 – Relation entre taux d’emploi des seniors et taux de chômage des jeunes en 2019</t>
  </si>
  <si>
    <t>Figure 10.5 – Écart de durée annuelle effective de travail entre les 25-54 ans et
les 60-64 ans en 2016 (en heures)</t>
  </si>
  <si>
    <t xml:space="preserve">Figure 10.4 – Part de l’emploi à temps partiel dans l’emploi total selon l’âge en 2018 (en %)
</t>
  </si>
  <si>
    <t>Figure 10.3 – Taux d’emploi des travailleurs seniors selon l’âge en 2019 (en %)</t>
  </si>
  <si>
    <t>Figure 10.2 – Taux d’activité des travailleurs seniors selon l’âge en 2019 (en %)</t>
  </si>
  <si>
    <t xml:space="preserve">Figure 10.1 – Taux d’activité des travailleurs âgés de 55 à 64 ans en 1979, 1999 et 2019 (en %)
</t>
  </si>
  <si>
    <t>Chapitre 10. L’emploi des seniors</t>
  </si>
  <si>
    <t>Source : OCDE, Labour Force Statistics, 2020.</t>
  </si>
  <si>
    <t>Pays OCDE</t>
  </si>
  <si>
    <t>60 - 64 ans</t>
  </si>
  <si>
    <t>55 - 59 ans</t>
  </si>
  <si>
    <t>55 - 64 ans</t>
  </si>
  <si>
    <t>25 - 54 ans</t>
  </si>
  <si>
    <t>Source : S. Mahfouz (2017), intervention au colloque du COR du 30 novembre 2017..</t>
  </si>
  <si>
    <t>Lecture : en France, la durée annuelle effective de travail des 25-54 ans est supérieure de 201 heures à celle des 60-64 ans.</t>
  </si>
  <si>
    <t xml:space="preserve">France </t>
  </si>
  <si>
    <t>UE 28</t>
  </si>
  <si>
    <t>Figure 10.5 – Écart de durée annuelle effective de travail entre les 25-54 ans et les 60-64 ans en 2016 (en heures)</t>
  </si>
  <si>
    <t>Note : la droite en pointillés représente la droite de régression linéaire.</t>
  </si>
  <si>
    <t>Taux d'emploi des 55-64 ans</t>
  </si>
  <si>
    <t>Taux de chômage des 15-24 ans</t>
  </si>
  <si>
    <t>Source : OCDE, Scoreboard on older workers, 2020.</t>
  </si>
  <si>
    <t>Note : les pays sont classés par part des chômeurs de longue durée croissante.</t>
  </si>
  <si>
    <t>Part du chômage de longue durée (supérieure à un an) des 55-64 ans (en % du chômage total)</t>
  </si>
  <si>
    <t>Taux de chômage des 55-64 ans</t>
  </si>
  <si>
    <t>Lecture : en France, le taux d’embauche des 55-64 ans, mesuré comme la part des 55-64 ans en poste depuis moins d’un an dans le total des employés, représentait 4,6 % en 2016, et 33 % des employés âgés de 55-59 ans en 2011 étaient encore en emploi 5 ans plus tard.</t>
  </si>
  <si>
    <t>PB</t>
  </si>
  <si>
    <t>GB</t>
  </si>
  <si>
    <t>Taux d'embauche des 55 à 64 ans (% des employés)</t>
  </si>
  <si>
    <t xml:space="preserve">Taux de maintien dans l'emploi des travailleurs âgés de 60 à 64 ans </t>
  </si>
  <si>
    <t xml:space="preserve">Source : OECD (2018), Working Better with Age: Japan, Ageing and Employment Policies, Figure 2.3. </t>
  </si>
  <si>
    <t xml:space="preserve">Notes : le taux de maintien en emploi est défini comme la part des employés de 60-64 ans, en proportion des 55-59 ans en emploi 5 ans auparavant. La prime d’ancienneté reflète l’influence de l’âge sur le salaire ; elle est mesurée par la croissance du salaire entre les tranches d’âge 40-49 ans et 50-59 ans. La ligne en pointillé figure la droite de régression linéaire. </t>
  </si>
  <si>
    <t>Taux de maintien dans l'emploi</t>
  </si>
  <si>
    <t>Prime d'ancienneté</t>
  </si>
  <si>
    <t xml:space="preserve">Source : OCDE (2019), Working Better with Age, Ageing and Employment Policies, d’après Eurobaromètre 2015. </t>
  </si>
  <si>
    <t xml:space="preserve">Lecture : en Italie, 40 % des recruteurs et 36 % de l’ensemble de la population répondent qu’avoir plus de 55 ans est un désavantage pour postuler à un emploi. </t>
  </si>
  <si>
    <t xml:space="preserve">Note : pourcentage des recruteurs et de l’ensemble des sondés répondant “avoir plus de 55 ans” à la question : « Quand une entreprise veut recruter quelqu’un et qu’elle a le choix entre deux candidats d’égales compétences et qualifications, lequel de ces critères peut, à votre avis, désavantager un candidat ? » ; les critères sont : l’origine ethnique, le genre, l’orientation sexuelle, avoir plus de 55 ans, avoir moins de 30 ans, la religion ou les croyance, le handicap (réponses multiples possibles). </t>
  </si>
  <si>
    <t>Recruteurs</t>
  </si>
  <si>
    <t>Source : OCDE (2019), Working Better with Age, Ageing and Employment Policies</t>
  </si>
  <si>
    <t xml:space="preserve">Ecart entre 25-34 ans et 55-64 ans </t>
  </si>
  <si>
    <t>25-34 ans</t>
  </si>
  <si>
    <t>Source : DARES (2017), Les dépenses en faveur de l’emploi et du marché du travail en 2016, Dares Résultats.</t>
  </si>
  <si>
    <t xml:space="preserve">Belgique </t>
  </si>
  <si>
    <t>Dépenses à destination des seniors</t>
  </si>
  <si>
    <t>Dépenses à destination des jeunes et des adultes</t>
  </si>
  <si>
    <t>Figure 11.10 – Durée espérée en retraite des femmes et des hommes en 2018 (en années)</t>
  </si>
  <si>
    <t>Figure 11.9 – Écart d’espérance de vie à 65 ans entre les femmes et les hommes en 2018 (en années)</t>
  </si>
  <si>
    <t>Figure 11.8 – Taux de pauvreté des femmes et des hommes en 2018</t>
  </si>
  <si>
    <t>Figure 11.7 – Revenu moyen équivalent des femmes de 65 ans et plus rapporté au revenu moyen équivalent des hommes de plus de 65 ans, en 2018</t>
  </si>
  <si>
    <t xml:space="preserve">Figure 11.6 – Écart de pension entre les hommes et les femmes en 2007 et 2015 </t>
  </si>
  <si>
    <t>Figure 11.5 - Écarts entre la rémunération horaire brute moyenne des hommes et celle des femmes en 1998, 2008 et 2018</t>
  </si>
  <si>
    <t>Figure 11.4 – Durée hebdomadaire moyenne des temps complets des femmes rapportée à celle des hommes en 2018</t>
  </si>
  <si>
    <t>Figure 11.3 – Évolution entre 1995 et 2019 de la part du temps partiel des femmes en emploi</t>
  </si>
  <si>
    <t>Figure 11.2 – Taux d’emploi des femmes et des hommes de 15 à 64 ans, en 2019</t>
  </si>
  <si>
    <t>Chapitre 11. L’égalité des femmes et des hommes face à la retraite</t>
  </si>
  <si>
    <t>Source : OCDE, Labor Force Survey, extraction novembre 2020.</t>
  </si>
  <si>
    <t>Note : en Espagne, parmi les femmes en emploi, 24 % étaient à temps partiel en 2019, contre 16 % en 1995.</t>
  </si>
  <si>
    <t>Source : Eurostat.</t>
  </si>
  <si>
    <t>Note : durées hebdomadaires habituelles.</t>
  </si>
  <si>
    <t>Champ : tous les salariés travaillant dans des entreprises d’au moins 10 salariés.</t>
  </si>
  <si>
    <t>Définition : l’écart de rémunération se calcule comme la différence entre le revenu horaire brut moyen des salariés et celui des salariées en proportion du revenu horaire brut moyen des salariés.</t>
  </si>
  <si>
    <t>Note : en 2018, la rémunération horaire brute moyenne des hommes est supérieure de 5 % à celle des femmes en Italie. Cet écart était de 7 % en 1998.</t>
  </si>
  <si>
    <t>2008</t>
  </si>
  <si>
    <t>1998</t>
  </si>
  <si>
    <t>OCDE25</t>
  </si>
  <si>
    <t>Source : Eurostat, indicateur ilc_di03, extraction 2020.</t>
  </si>
  <si>
    <t>Source : Eurostat, ILC_PEPS.</t>
  </si>
  <si>
    <t>Ecart entre femmes et hommes de 75 ans et plus</t>
  </si>
  <si>
    <t>Hommes de 75 ans et plus</t>
  </si>
  <si>
    <t>Femmes de 75 ans et plus</t>
  </si>
  <si>
    <t>Femmes de 65 ans et plus</t>
  </si>
  <si>
    <t>Source : OCDE, extraction 2020.</t>
  </si>
  <si>
    <t>Note : les pays sont ordonnés par écart croissant de durée espérée en retraite entre les femmes et les hommes.</t>
  </si>
  <si>
    <t xml:space="preserve">Espagne </t>
  </si>
  <si>
    <t>Écart femmes - hommes</t>
  </si>
  <si>
    <t>Écart hommes-femmes</t>
  </si>
  <si>
    <t>Figure 12.12 – Âge désiré de départ à la retraite (en années)</t>
  </si>
  <si>
    <t>Figure 12.11 – Opinion sur la poursuite du travail au-delà de 60 ans et opinion sur la conciliation entre horaires de travail et vie personnelle en 2015</t>
  </si>
  <si>
    <t>Figure 12.10 – Opinion sur la poursuite du travail au-delà de 60 ans et opinion sur les risques pour la santé et la sécurité ressentis au travail en 2015</t>
  </si>
  <si>
    <t>Figure 12.9 – Opinion sur la santé et la sécurité au travail, en 2015</t>
  </si>
  <si>
    <t>Figure 12.8 – Opinion sur la capacité de continuer son travail jusqu’à l’âge de 60 ans, en 2015</t>
  </si>
  <si>
    <t>Tableau 12.2 – Opinion sur la responsabilité de l’État concernant le niveau de vie des personnes âgées selon le genre en 2008 et 2016</t>
  </si>
  <si>
    <t>Tableau 12.1 – Opinion sur la responsabilité de l’État vis-à-vis du niveau de vie des personnes âgées, selon l’âge, en 2008 et en 2016</t>
  </si>
  <si>
    <t>Figure 12.7– Opinion sur la responsabilité de l’État concernant le niveau de vie des personnes âgées et part des dépenses publiques de retraite dans les dépenses totales de retraite</t>
  </si>
  <si>
    <t xml:space="preserve">
Figure 12.6 – Opinion sur la responsabilité de l’État concernant le niveau de vie des personnes âgées et poids des dépenses publiques de retraite en pourcentage du PIB
</t>
  </si>
  <si>
    <t>Figure 12.5 – Opinions moyennes sur la responsabilité de l’État vis-à-vis du niveau de vie des personnes âgées et des chômeurs en 2016</t>
  </si>
  <si>
    <t>Figure 12.4 – Opinion moyenne sur la responsabilité de l’État concernant le niveau de vie des chômeurs en 2016 (pourcentages et moyenne des réponses)</t>
  </si>
  <si>
    <t>Figure 12.3 – Opinion moyenne sur la responsabilité de l’État concernant le niveau de vie des personnes âgées en 2016 (pourcentages et moyenne des réponses)</t>
  </si>
  <si>
    <t>Figure 12.2 – Opinion moyenne sur le niveau de vie des retraités et niveau de vie relatif des 65 ans et plus par rapport à l’ensemble de la population en 2016</t>
  </si>
  <si>
    <t>Figure 12.1 – Les opinions sur le niveau de vie des retraités en 2016 (pourcentages et moyenne des réponses)</t>
  </si>
  <si>
    <t>Chapitre 12. Les opinions vis-à-vis de la retraite</t>
  </si>
  <si>
    <t>Grande-Bretagne</t>
  </si>
  <si>
    <t>Source : ESS, vague 2016.</t>
  </si>
  <si>
    <t>Notes : les pays sont classés par ordre croissant de leur moyenne pondérée des réponses ; les non réponses n’ont pas été prises en compte.</t>
  </si>
  <si>
    <t>Lecture : à la question « Que pensez-vous du niveau de vie des retraités ? », 73 % des sondés italiens accordent une note inférieure à 5. A l’opposé, 72 % des sondés néerlandais accordent une note supérieure à 6.</t>
  </si>
  <si>
    <t>Pourcentage des réponses sur l’axe vertical de gauche, moyenne des réponses sur l’axe vertical de droite.</t>
  </si>
  <si>
    <t>Liste des sigles des pays</t>
  </si>
  <si>
    <t>Note moyenne</t>
  </si>
  <si>
    <t>0-1</t>
  </si>
  <si>
    <t>2-3</t>
  </si>
  <si>
    <t>4-5</t>
  </si>
  <si>
    <t>6-7</t>
  </si>
  <si>
    <t>8-9</t>
  </si>
  <si>
    <t>10</t>
  </si>
  <si>
    <t>Groupes de notes</t>
  </si>
  <si>
    <t>Répartition des notes en pourcentage, selon une échelle de notes regroupées</t>
  </si>
  <si>
    <t>Notes</t>
  </si>
  <si>
    <t>Répartition des notes (chaque cellule représente le nombre des réponses)</t>
  </si>
  <si>
    <t>Échelle de réponse : l’opinion est exprimée comme une note entre 0 (=niveau de vie extrêmement mauvais) et 10 (=niveau de vie extrêmement bon).</t>
  </si>
  <si>
    <t>Question posée : « Que pensez-vous du niveau de vie des retraités ? »</t>
  </si>
  <si>
    <t>Sources : ESS et OCDE.</t>
  </si>
  <si>
    <t>Note : les segments verticaux autour des points représentent les erreurs types dans les réponses à l’enquête. La droite en pointillés gris est la régression linéaire.</t>
  </si>
  <si>
    <t>Lecture : en Belgique, l’opinion moyenne sur le niveau de vie des retraités s’élève à 5,5 (sur une échelle de 0 à 10) et le niveau de vie des 65 ans et plus représente 80 % de celui de l’ensemble de la population.</t>
  </si>
  <si>
    <t>Niveau de vie relatif des 65 ans et plus par rapport à l'ensemble de la population en 2016</t>
  </si>
  <si>
    <t>Erreur type sur la moyenne</t>
  </si>
  <si>
    <t>Opinion moyenne sur le niveau de vie des retraités</t>
  </si>
  <si>
    <t>Lecture : à la question « Quelle doit être la responsabilité de l’État dans le niveau de vie des personnes âgées ? », 51 % des sondés néerlandais accordent une note supérieure à 8, la moyenne des opinions se situant à 7,4.</t>
  </si>
  <si>
    <t>Groupe de notes</t>
  </si>
  <si>
    <t>Échelle de réponse : l’opinion est exprimée comme une note entre 0 (=pas du tout responsable) et 10 (=totalement responsable).</t>
  </si>
  <si>
    <t>Question posée : « Quelle doit être la responsabilité de l’État concernant le niveau de vie des personnes âgées ? »</t>
  </si>
  <si>
    <t>Notes : les pays sont classés par ordre croissant de leur moyenne pondérée des réponses; les non réponses n’ont pas été prises en compte.</t>
  </si>
  <si>
    <t>Lecture : à la question « Quelle doit être la responsabilité de l’État dans le niveau de vie des chômeurs ? », les sondés britanniques accordent une note moyenne de 5,8 et 54 % d’entre eux une note supérieure à 6.</t>
  </si>
  <si>
    <t>Question posée : « Quelle doit être la responsabilité de l’État concernant le niveau de vie des chômeurs ? »</t>
  </si>
  <si>
    <t xml:space="preserve">Source : ESS, vague 2016. </t>
  </si>
  <si>
    <t xml:space="preserve">Notes : sur l’axe horizontal, figure la note moyenne exprimée sur la responsabilité de l’État vis-à-vis du niveau de vie des chômeurs (de 0 = aucune responsabilité à 10= responsabilité totale) ; sur l’axe vertical, figure la note moyenne exprimée sur la responsabilité de l’État vis-à-vis du niveau de vie des personnes âgées (de 0 = aucune responsabilité à 10= responsabilité totale). La droite en pointillés rouges représente une situation dans laquelle les deux opinions sont identiques (même responsabilité de l’État vis-à-vis des personnes âgées que des chômeurs). La droite en pointillés gris est la régression linéaire. Les segments autour des points représentent les erreurs types dans les réponses à l’enquête selon chacune des dimensions. </t>
  </si>
  <si>
    <t xml:space="preserve">Lecture : en Grande-Bretagne, l’opinion moyenne accorde une note de 5,8 pour la responsabilité de l’État dans le niveau de vie des chômeurs, et une note de 7,8 pour la responsabilité de l’État dans le niveau de vie des personnes âgées. Plus les pays sont proches de la droite en pointillés rouges, plus les opinions concernant la responsabilité de l’État vis-à-vis des personnes âgées et des chômeurs sont convergentes. </t>
  </si>
  <si>
    <t>Erreur type</t>
  </si>
  <si>
    <t>Responsabilité de l'Etat vis-à-vis des personnes âgées</t>
  </si>
  <si>
    <t>Responsabilité de l'Etat vis-à-vis des chômeurs</t>
  </si>
  <si>
    <t xml:space="preserve">Sources : ESS (données 2016) et OCDE (données 2015). </t>
  </si>
  <si>
    <t xml:space="preserve">Note : les segments verticaux autour des points représentent les erreurs types dans les réponses à l’enquête. La droite en pointillés gris est la régression linéaire. </t>
  </si>
  <si>
    <t xml:space="preserve">Lecture : aux Pays-Bas, l’opinion moyenne sur la responsabilité de l’État concernant le niveau de vie des personnes âgées s’élève à 7,4 (sur une échelle de 0 à 10) et le poids des dépenses publiques de retraite dans le PIB à 5,4 %. </t>
  </si>
  <si>
    <t>Part des depenses publiques de retraite dans le PIB (2015)</t>
  </si>
  <si>
    <t>Opinion moyenne sur la responsabilité de l'État concernant le niveau de vie des personnes âgées</t>
  </si>
  <si>
    <t xml:space="preserve">
Figure 12.6 – Opinion sur la responsabilité de l’État concernant le niveau de vie des personnes âgées et part des dépenses publiques de retraite en pourcentage du PIB
</t>
  </si>
  <si>
    <t xml:space="preserve">Lecture : aux Pays-Bas, l’opinion moyenne sur la responsabilité de l’État concernant le niveau de vie des personnes âgées s’élève à 7,4 (sur une échelle de 0 à 10) et le poids des dépenses publiques de retraite dans le total des dépenses à 57 %. </t>
  </si>
  <si>
    <t>Part des depenses publiques de retraite dans le total des des dépenses de retraite (2015)</t>
  </si>
  <si>
    <t>Opinion sur la responsabilité de l'Etat concernant le niveau de vie des personnes âgées</t>
  </si>
  <si>
    <t>Source : ESS 2008 et ESS 2016.</t>
  </si>
  <si>
    <t>Notes : les pays sont classés par note décroissante selon l’opinion des 65 ans et plus en 2016. *** : écart entre 2008 et 2016 significatif au seuil de 1 %, ** : significatif au seuil de 5 %, * : significatif au seuil de 10 % ; ns : non significatif.</t>
  </si>
  <si>
    <t>Lecture : en 2016, les personnes de 65 ans ou plus en France accordaient une note moyenne de 7,83 (sur une échelle de 0 à 10) quant à la responsabilité de l’État concernant le niveau de vie des personnes âgées.</t>
  </si>
  <si>
    <t>-4% (**)</t>
  </si>
  <si>
    <t>5% (***)</t>
  </si>
  <si>
    <t>-5% (***)</t>
  </si>
  <si>
    <t>-3% (*)</t>
  </si>
  <si>
    <t>-11% (***)</t>
  </si>
  <si>
    <t>-7% (***)</t>
  </si>
  <si>
    <t>-5% (**)</t>
  </si>
  <si>
    <t>4% (**)</t>
  </si>
  <si>
    <t>-1% (ns)</t>
  </si>
  <si>
    <t>2% (ns)</t>
  </si>
  <si>
    <t>-6% (***)</t>
  </si>
  <si>
    <t>nd</t>
  </si>
  <si>
    <t>-4% (***)</t>
  </si>
  <si>
    <t>Évolution entre 2008 et 2016</t>
  </si>
  <si>
    <t>30 ans ou moins</t>
  </si>
  <si>
    <t>Notes : les pays sont classés par note décroissante selon l’opinion des femmes et plus en 2016. *** : significatif au seuil de 1 %, ** : significatif au seuil de 10 %, * : significatif au seuil de 5 %, ns : non significatif.</t>
  </si>
  <si>
    <t>Lecture : en 2016, les femmes en France accordaient une note moyenne de 7,9 (sur une échelle de 0 à 10) quant à la responsabilité de l’État concernant le niveau de vie des personnes âgées.</t>
  </si>
  <si>
    <t>-0,1% (ns)</t>
  </si>
  <si>
    <t>0,7% (ns)</t>
  </si>
  <si>
    <t>-1,2% (ns)</t>
  </si>
  <si>
    <t>5,2% (***)</t>
  </si>
  <si>
    <t>0,6% (ns)</t>
  </si>
  <si>
    <t>1,9% (**)</t>
  </si>
  <si>
    <t>1,7% (*)</t>
  </si>
  <si>
    <t>0,1% (ns)</t>
  </si>
  <si>
    <t>1,0% (ns)</t>
  </si>
  <si>
    <t>7,9</t>
  </si>
  <si>
    <t>-1,0% (ns)</t>
  </si>
  <si>
    <t>2,6% (***)</t>
  </si>
  <si>
    <t>1,2% (ns)</t>
  </si>
  <si>
    <t>1,3% (ns)</t>
  </si>
  <si>
    <t>1,8% (***)</t>
  </si>
  <si>
    <t>Écart relatif entre femmes et hommes en 2016</t>
  </si>
  <si>
    <t>Écart relatif entre femmes et hommes en 2008</t>
  </si>
  <si>
    <t> Pays</t>
  </si>
  <si>
    <t xml:space="preserve">Source EWCS, vague 2015. </t>
  </si>
  <si>
    <t xml:space="preserve">Notes : les pays sont classés par ordre croissant des réponses « non ». Les non réponses ont été reportées, parce qu’elles représentent un pourcentage significatif dans certains pays (notamment en Italie). </t>
  </si>
  <si>
    <t xml:space="preserve">Question posée : « Pensez-vous pouvoir continuer votre travail ou un travail similaire jusqu’à l’âge de 60 ans ? » ; pour les personnes de plus de 55 ans : « Pensez-vous pouvoir continuer votre métier ou un métier similaire pendant 5 années supplémentaires ? » </t>
  </si>
  <si>
    <t>Sans réponse</t>
  </si>
  <si>
    <t xml:space="preserve">Notes : les pays sont classés par ordre croissant des réponses « non » ; les non réponses, inférieures à 3 %, n’ont pas été prises en considération. </t>
  </si>
  <si>
    <t xml:space="preserve">Question posée : « Pensez-vous que votre santé ou votre sécurité soit menacée à cause de votre travail ? » </t>
  </si>
  <si>
    <t xml:space="preserve">Notes : sur l’axe horizontal, figure le pourcentage des individus qui pensent que leur santé ou leur sécurité est menacée à cause de leur travail ; sur l’axe vertical, figure le pourcentage des individus pensent pouvoir continuer leur travail ou un travail similaire jusqu’à l’âge de 60 ans. La droite en pointillés gris est la régression linéaire. Les segments autour des points représentent les erreurs types dans les réponses à l’enquête selon chacune des dimensions. </t>
  </si>
  <si>
    <t xml:space="preserve">Lecture : 79 % des Italiens pensent pouvoir continuer leur travail ou un travail similaire jusqu’à l’âge de 60 ans et 13 % pensent que leur santé ou leur sécurité est menacée à cause de leur travail. </t>
  </si>
  <si>
    <t>Opinions positives sur les risques pour la santé et la sécurité ressentis au travail</t>
  </si>
  <si>
    <t>Opinions positives sur la capacité à poursuivre son travail au-delà de 60 ans</t>
  </si>
  <si>
    <t xml:space="preserve">Notes : sur l’axe horizontal, figure le pourcentage des individus qui pensent que leurs horaires de travail sont adaptés à leurs engagements familiaux et sociaux ; sur l’axe vertical, figure le pourcentage des individus qui pensent pouvoir continuer leur travail ou un travail similaire jusqu’à l’âge de 60 ans. La droite en pointillés gris est la régression linéaire. Les segments autour des points représentent les erreurs types dans les réponses à l’enquête selon chacune des dimensions. </t>
  </si>
  <si>
    <t xml:space="preserve">Lecture : 56 % des Français pensent pouvoir continuer leur travail ou un travail similaire jusqu’à l’âge de 60 ans et 76 % estiment que leurs horaires de travail s’accordent avec leurs engagements familiaux et sociaux ? ». </t>
  </si>
  <si>
    <t>Opinions favorables sur la conciliation entre horaires de travail et vie personnelle</t>
  </si>
  <si>
    <t xml:space="preserve">Opinions positives sur la capacité à poursuivre son travail au delà de 60 ans </t>
  </si>
  <si>
    <t>Source EWCS, vague 2015.</t>
  </si>
  <si>
    <t>Notes : les écarts entre femmes et hommes sont significatifs au seuil de 1 % en Espagne et en Belgique, et significatifs en Italie et en Allemagne au seuil de 10 %. Dans les autres pays, les écarts ne sont pas significatifs.</t>
  </si>
  <si>
    <t>Lecture : à la question « Jusqu’à quel âge voulez-vous travailler ? », en Espagne, les femmes répondent en moyenne 61,2 ans et les hommes 62 ans.</t>
  </si>
  <si>
    <t>Allemagne (*)</t>
  </si>
  <si>
    <t>Italie (*)</t>
  </si>
  <si>
    <t>Belgique (***)</t>
  </si>
  <si>
    <t>Espagne (***)</t>
  </si>
  <si>
    <t>Question posée : "Jusqu'à quel âge voulez-vous travailler ?" (la réponse "le plus tard possible" prend la valeur 70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</si>
</sst>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0.0%"/>
    <numFmt numFmtId="165" formatCode="#,##0.0"/>
    <numFmt numFmtId="166" formatCode="0.0"/>
    <numFmt numFmtId="167" formatCode="_-* #,##0.00\ _€_-;\-* #,##0.00\ _€_-;_-* &quot;-&quot;??\ _€_-;_-@_-"/>
    <numFmt numFmtId="168" formatCode="_-* #,##0.0\ _€_-;\-* #,##0.0\ _€_-;_-* &quot;-&quot;??\ _€_-;_-@_-"/>
    <numFmt numFmtId="169" formatCode="_-* #,##0\ _€_-;\-* #,##0\ _€_-;_-* &quot;-&quot;??\ _€_-;_-@_-"/>
    <numFmt numFmtId="170" formatCode="_-* #,##0.0\ _€_-;\-* #,##0.0\ _€_-;_-* &quot;-&quot;?\ _€_-;_-@_-"/>
    <numFmt numFmtId="171" formatCode="General&quot; ans&quot;"/>
    <numFmt numFmtId="172" formatCode="0.0&quot; ans&quot;"/>
    <numFmt numFmtId="173" formatCode="#,##0.0_ ;\-#,##0.0\ "/>
    <numFmt numFmtId="174" formatCode="_-* #,##0_-;\-* #,##0_-;_-* &quot;-&quot;??_-;_-@_-"/>
    <numFmt numFmtId="175" formatCode="_-* #,##0.0_-;\-* #,##0.0_-;_-* &quot;-&quot;??_-;_-@_-"/>
    <numFmt numFmtId="176" formatCode="###########0.0"/>
    <numFmt numFmtId="177" formatCode="0.000%"/>
    <numFmt numFmtId="178" formatCode="0.0\p\t"/>
    <numFmt numFmtId="179" formatCode="0.0000"/>
    <numFmt numFmtId="180" formatCode="0.000"/>
  </numFmts>
  <fonts count="75">
    <font>
      <sz val="11"/>
      <color theme="1"/>
      <name val="Calibri"/>
      <family val="2"/>
      <scheme val="minor"/>
    </font>
    <font>
      <sz val="11"/>
      <color theme="1"/>
      <name val="Calibri"/>
      <family val="2"/>
      <scheme val="minor"/>
    </font>
    <font>
      <sz val="12"/>
      <color theme="1"/>
      <name val="Times New Roman"/>
      <family val="1"/>
    </font>
    <font>
      <u/>
      <sz val="11"/>
      <color theme="10"/>
      <name val="Calibri"/>
      <family val="2"/>
      <scheme val="minor"/>
    </font>
    <font>
      <u/>
      <sz val="12"/>
      <color theme="10"/>
      <name val="Times New Roman"/>
      <family val="1"/>
    </font>
    <font>
      <sz val="11"/>
      <color theme="1"/>
      <name val="Times New Roman"/>
      <family val="1"/>
    </font>
    <font>
      <b/>
      <sz val="12"/>
      <color rgb="FF002060"/>
      <name val="Times New Roman"/>
      <family val="1"/>
    </font>
    <font>
      <sz val="12"/>
      <color rgb="FF002060"/>
      <name val="Times New Roman"/>
      <family val="1"/>
    </font>
    <font>
      <b/>
      <sz val="14"/>
      <color rgb="FF002060"/>
      <name val="Times New Roman"/>
      <family val="1"/>
    </font>
    <font>
      <i/>
      <sz val="10"/>
      <color theme="1"/>
      <name val="Times New Roman"/>
      <family val="1"/>
    </font>
    <font>
      <sz val="12"/>
      <color rgb="FFFF0000"/>
      <name val="Times New Roman"/>
      <family val="1"/>
    </font>
    <font>
      <sz val="12"/>
      <color theme="0"/>
      <name val="Times New Roman"/>
      <family val="1"/>
    </font>
    <font>
      <b/>
      <sz val="12"/>
      <color theme="1"/>
      <name val="Times New Roman"/>
      <family val="1"/>
    </font>
    <font>
      <sz val="12"/>
      <name val="Times New Roman"/>
      <family val="1"/>
    </font>
    <font>
      <b/>
      <sz val="12"/>
      <color indexed="8"/>
      <name val="Times New Roman"/>
      <family val="1"/>
    </font>
    <font>
      <sz val="12"/>
      <color theme="0" tint="-4.9989318521683403E-2"/>
      <name val="Times New Roman"/>
      <family val="1"/>
    </font>
    <font>
      <sz val="12"/>
      <color theme="0" tint="-0.34998626667073579"/>
      <name val="Times New Roman"/>
      <family val="1"/>
    </font>
    <font>
      <sz val="12"/>
      <color rgb="FF000000"/>
      <name val="Times New Roman"/>
      <family val="1"/>
    </font>
    <font>
      <i/>
      <sz val="12"/>
      <color theme="1"/>
      <name val="Times New Roman"/>
      <family val="1"/>
    </font>
    <font>
      <sz val="10"/>
      <color theme="1"/>
      <name val="Arial"/>
      <family val="2"/>
    </font>
    <font>
      <b/>
      <sz val="12"/>
      <color rgb="FFFFFFFF"/>
      <name val="Times New Roman"/>
      <family val="1"/>
    </font>
    <font>
      <sz val="10"/>
      <color theme="1"/>
      <name val="Times New Roman"/>
      <family val="1"/>
    </font>
    <font>
      <i/>
      <sz val="10"/>
      <name val="Times New Roman"/>
      <family val="1"/>
    </font>
    <font>
      <b/>
      <sz val="12"/>
      <name val="Times New Roman"/>
      <family val="1"/>
    </font>
    <font>
      <sz val="8"/>
      <color theme="1"/>
      <name val="Calibri"/>
      <family val="2"/>
      <scheme val="minor"/>
    </font>
    <font>
      <b/>
      <sz val="12"/>
      <color theme="0"/>
      <name val="Times New Roman"/>
      <family val="1"/>
    </font>
    <font>
      <b/>
      <sz val="10"/>
      <name val="Times New Roman"/>
      <family val="1"/>
    </font>
    <font>
      <u/>
      <sz val="11"/>
      <color theme="10"/>
      <name val="Times New Roman"/>
      <family val="1"/>
    </font>
    <font>
      <b/>
      <vertAlign val="superscript"/>
      <sz val="12"/>
      <color theme="1"/>
      <name val="Times New Roman"/>
      <family val="1"/>
    </font>
    <font>
      <sz val="12"/>
      <name val="Arial"/>
      <family val="2"/>
    </font>
    <font>
      <b/>
      <sz val="12"/>
      <color rgb="FF000000"/>
      <name val="Times New Roman"/>
      <family val="1"/>
    </font>
    <font>
      <b/>
      <sz val="10"/>
      <color rgb="FF000000"/>
      <name val="Times New Roman"/>
      <family val="1"/>
    </font>
    <font>
      <sz val="12"/>
      <color theme="0" tint="-0.14999847407452621"/>
      <name val="Times New Roman"/>
      <family val="1"/>
    </font>
    <font>
      <i/>
      <sz val="12"/>
      <name val="Times New Roman"/>
      <family val="1"/>
    </font>
    <font>
      <b/>
      <sz val="12"/>
      <color theme="0" tint="-0.14999847407452621"/>
      <name val="Times New Roman"/>
      <family val="1"/>
    </font>
    <font>
      <sz val="10"/>
      <name val="Times New Roman"/>
      <family val="1"/>
    </font>
    <font>
      <sz val="10"/>
      <name val="Arial"/>
      <family val="2"/>
    </font>
    <font>
      <u/>
      <sz val="10"/>
      <color theme="10"/>
      <name val="Arial"/>
      <family val="2"/>
    </font>
    <font>
      <b/>
      <sz val="10"/>
      <color theme="0" tint="-0.249977111117893"/>
      <name val="Times New Roman"/>
      <family val="1"/>
    </font>
    <font>
      <b/>
      <sz val="10"/>
      <color theme="1"/>
      <name val="Times New Roman"/>
      <family val="1"/>
    </font>
    <font>
      <sz val="12"/>
      <color theme="0" tint="-0.249977111117893"/>
      <name val="Times New Roman"/>
      <family val="1"/>
    </font>
    <font>
      <b/>
      <sz val="11"/>
      <color theme="1"/>
      <name val="Times New Roman"/>
      <family val="1"/>
    </font>
    <font>
      <sz val="11"/>
      <color indexed="8"/>
      <name val="Calibri"/>
      <family val="2"/>
    </font>
    <font>
      <sz val="12"/>
      <color indexed="8"/>
      <name val="Times New Roman"/>
      <family val="1"/>
    </font>
    <font>
      <i/>
      <sz val="10"/>
      <color indexed="8"/>
      <name val="Times New Roman"/>
      <family val="1"/>
    </font>
    <font>
      <sz val="10"/>
      <name val="Arial"/>
      <family val="2"/>
      <charset val="1"/>
    </font>
    <font>
      <sz val="10"/>
      <color rgb="FF000000"/>
      <name val="Arial"/>
      <family val="2"/>
      <charset val="1"/>
    </font>
    <font>
      <i/>
      <sz val="10"/>
      <color rgb="FF000000"/>
      <name val="Times New Roman"/>
      <family val="1"/>
    </font>
    <font>
      <sz val="12"/>
      <color rgb="FF010000"/>
      <name val="Times New Roman"/>
      <family val="1"/>
    </font>
    <font>
      <b/>
      <u/>
      <sz val="12"/>
      <color rgb="FF000000"/>
      <name val="Times New Roman"/>
      <family val="1"/>
    </font>
    <font>
      <sz val="11"/>
      <color theme="1"/>
      <name val="timesw Roman"/>
    </font>
    <font>
      <b/>
      <sz val="12"/>
      <color rgb="FF002060"/>
      <name val="timesw Roman"/>
    </font>
    <font>
      <sz val="10"/>
      <color rgb="FF000000"/>
      <name val="Arial"/>
      <family val="2"/>
    </font>
    <font>
      <sz val="11"/>
      <name val="Arial"/>
      <family val="2"/>
    </font>
    <font>
      <sz val="8"/>
      <color rgb="FF000000"/>
      <name val="Helvetica"/>
    </font>
    <font>
      <sz val="8"/>
      <color rgb="FF000000"/>
      <name val="Times New Roman"/>
      <family val="1"/>
    </font>
    <font>
      <sz val="8"/>
      <color rgb="FF00008B"/>
      <name val="Times New Roman"/>
      <family val="1"/>
    </font>
    <font>
      <b/>
      <sz val="10"/>
      <color rgb="FF00008B"/>
      <name val="Times New Roman"/>
      <family val="1"/>
    </font>
    <font>
      <b/>
      <sz val="12.5"/>
      <color rgb="FF00008B"/>
      <name val="Times New Roman"/>
      <family val="1"/>
    </font>
    <font>
      <b/>
      <sz val="12"/>
      <color indexed="9"/>
      <name val="Times New Roman"/>
      <family val="1"/>
    </font>
    <font>
      <sz val="12"/>
      <color indexed="9"/>
      <name val="Times New Roman"/>
      <family val="1"/>
    </font>
    <font>
      <sz val="12"/>
      <color theme="2" tint="-0.249977111117893"/>
      <name val="Times New Roman"/>
      <family val="1"/>
    </font>
    <font>
      <sz val="11"/>
      <color indexed="8"/>
      <name val="Calibri"/>
      <family val="2"/>
      <scheme val="minor"/>
    </font>
    <font>
      <b/>
      <sz val="11"/>
      <color indexed="8"/>
      <name val="Times New Roman"/>
      <family val="1"/>
    </font>
    <font>
      <u/>
      <sz val="8"/>
      <name val="Times New Roman"/>
      <family val="1"/>
    </font>
    <font>
      <sz val="8"/>
      <name val="Times New Roman"/>
      <family val="1"/>
    </font>
    <font>
      <b/>
      <sz val="8"/>
      <color theme="1"/>
      <name val="Times New Roman"/>
      <family val="1"/>
    </font>
    <font>
      <sz val="8"/>
      <color theme="1"/>
      <name val="Times New Roman"/>
      <family val="1"/>
    </font>
    <font>
      <sz val="10"/>
      <color rgb="FF000000"/>
      <name val="Times New Roman"/>
      <family val="1"/>
    </font>
    <font>
      <sz val="10"/>
      <color rgb="FF010000"/>
      <name val="Times New Roman"/>
      <family val="1"/>
    </font>
    <font>
      <b/>
      <sz val="12"/>
      <color rgb="FF010000"/>
      <name val="Times New Roman"/>
      <family val="1"/>
    </font>
    <font>
      <sz val="11"/>
      <color indexed="8"/>
      <name val="Times New Roman"/>
      <family val="1"/>
    </font>
    <font>
      <sz val="11"/>
      <name val="Times New Roman"/>
      <family val="1"/>
    </font>
    <font>
      <sz val="11"/>
      <color rgb="FF000000"/>
      <name val="Times New Roman"/>
      <family val="1"/>
    </font>
    <font>
      <b/>
      <sz val="11"/>
      <name val="Times New Roman"/>
      <family val="1"/>
    </font>
  </fonts>
  <fills count="12">
    <fill>
      <patternFill patternType="none"/>
    </fill>
    <fill>
      <patternFill patternType="gray125"/>
    </fill>
    <fill>
      <patternFill patternType="solid">
        <fgColor theme="0"/>
        <bgColor indexed="64"/>
      </patternFill>
    </fill>
    <fill>
      <patternFill patternType="solid">
        <fgColor rgb="FFD9E2F3"/>
        <bgColor indexed="64"/>
      </patternFill>
    </fill>
    <fill>
      <patternFill patternType="solid">
        <fgColor rgb="FF1F497D"/>
        <bgColor indexed="64"/>
      </patternFill>
    </fill>
    <fill>
      <patternFill patternType="solid">
        <fgColor theme="3" tint="0.79998168889431442"/>
        <bgColor indexed="64"/>
      </patternFill>
    </fill>
    <fill>
      <patternFill patternType="solid">
        <fgColor theme="3"/>
        <bgColor indexed="64"/>
      </patternFill>
    </fill>
    <fill>
      <patternFill patternType="solid">
        <fgColor rgb="FFDBE5F1"/>
        <bgColor indexed="64"/>
      </patternFill>
    </fill>
    <fill>
      <patternFill patternType="solid">
        <fgColor theme="4" tint="0.59999389629810485"/>
        <bgColor indexed="64"/>
      </patternFill>
    </fill>
    <fill>
      <patternFill patternType="solid">
        <fgColor rgb="FFF0F8FF"/>
        <bgColor rgb="FF000000"/>
      </patternFill>
    </fill>
    <fill>
      <patternFill patternType="solid">
        <fgColor rgb="FFC4D8ED"/>
        <bgColor rgb="FF000000"/>
      </patternFill>
    </fill>
    <fill>
      <patternFill patternType="solid">
        <fgColor indexed="9"/>
        <bgColor indexed="64"/>
      </patternFill>
    </fill>
  </fills>
  <borders count="166">
    <border>
      <left/>
      <right/>
      <top/>
      <bottom/>
      <diagonal/>
    </border>
    <border>
      <left style="thin">
        <color auto="1"/>
      </left>
      <right style="medium">
        <color auto="1"/>
      </right>
      <top style="dotted">
        <color auto="1"/>
      </top>
      <bottom style="medium">
        <color auto="1"/>
      </bottom>
      <diagonal/>
    </border>
    <border>
      <left style="thin">
        <color auto="1"/>
      </left>
      <right style="thin">
        <color auto="1"/>
      </right>
      <top style="dotted">
        <color auto="1"/>
      </top>
      <bottom style="medium">
        <color auto="1"/>
      </bottom>
      <diagonal/>
    </border>
    <border>
      <left/>
      <right style="thin">
        <color auto="1"/>
      </right>
      <top style="dotted">
        <color auto="1"/>
      </top>
      <bottom style="medium">
        <color auto="1"/>
      </bottom>
      <diagonal/>
    </border>
    <border>
      <left style="medium">
        <color auto="1"/>
      </left>
      <right/>
      <top style="dotted">
        <color auto="1"/>
      </top>
      <bottom style="medium">
        <color auto="1"/>
      </bottom>
      <diagonal/>
    </border>
    <border>
      <left style="thin">
        <color auto="1"/>
      </left>
      <right style="medium">
        <color auto="1"/>
      </right>
      <top style="dotted">
        <color auto="1"/>
      </top>
      <bottom style="dotted">
        <color auto="1"/>
      </bottom>
      <diagonal/>
    </border>
    <border>
      <left style="thin">
        <color auto="1"/>
      </left>
      <right style="thin">
        <color auto="1"/>
      </right>
      <top style="dotted">
        <color auto="1"/>
      </top>
      <bottom style="dotted">
        <color auto="1"/>
      </bottom>
      <diagonal/>
    </border>
    <border>
      <left/>
      <right style="thin">
        <color auto="1"/>
      </right>
      <top style="dotted">
        <color auto="1"/>
      </top>
      <bottom style="dotted">
        <color auto="1"/>
      </bottom>
      <diagonal/>
    </border>
    <border>
      <left style="medium">
        <color auto="1"/>
      </left>
      <right/>
      <top style="dotted">
        <color auto="1"/>
      </top>
      <bottom style="dotted">
        <color auto="1"/>
      </bottom>
      <diagonal/>
    </border>
    <border>
      <left style="thin">
        <color auto="1"/>
      </left>
      <right style="medium">
        <color auto="1"/>
      </right>
      <top/>
      <bottom style="dotted">
        <color auto="1"/>
      </bottom>
      <diagonal/>
    </border>
    <border>
      <left style="thin">
        <color auto="1"/>
      </left>
      <right style="thin">
        <color auto="1"/>
      </right>
      <top/>
      <bottom style="dotted">
        <color auto="1"/>
      </bottom>
      <diagonal/>
    </border>
    <border>
      <left/>
      <right style="thin">
        <color auto="1"/>
      </right>
      <top style="medium">
        <color auto="1"/>
      </top>
      <bottom style="dotted">
        <color auto="1"/>
      </bottom>
      <diagonal/>
    </border>
    <border>
      <left style="medium">
        <color auto="1"/>
      </left>
      <right/>
      <top style="medium">
        <color auto="1"/>
      </top>
      <bottom style="dotted">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dotted">
        <color auto="1"/>
      </top>
      <bottom style="medium">
        <color auto="1"/>
      </bottom>
      <diagonal/>
    </border>
    <border>
      <left style="medium">
        <color auto="1"/>
      </left>
      <right style="medium">
        <color auto="1"/>
      </right>
      <top style="dotted">
        <color auto="1"/>
      </top>
      <bottom style="dotted">
        <color auto="1"/>
      </bottom>
      <diagonal/>
    </border>
    <border>
      <left/>
      <right style="thin">
        <color auto="1"/>
      </right>
      <top/>
      <bottom style="dotted">
        <color auto="1"/>
      </bottom>
      <diagonal/>
    </border>
    <border>
      <left style="medium">
        <color auto="1"/>
      </left>
      <right style="medium">
        <color auto="1"/>
      </right>
      <top style="medium">
        <color auto="1"/>
      </top>
      <bottom style="dotted">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dashed">
        <color auto="1"/>
      </top>
      <bottom style="medium">
        <color auto="1"/>
      </bottom>
      <diagonal/>
    </border>
    <border>
      <left style="thin">
        <color auto="1"/>
      </left>
      <right style="thin">
        <color auto="1"/>
      </right>
      <top style="dashed">
        <color auto="1"/>
      </top>
      <bottom style="medium">
        <color auto="1"/>
      </bottom>
      <diagonal/>
    </border>
    <border>
      <left/>
      <right style="thin">
        <color auto="1"/>
      </right>
      <top style="dashed">
        <color auto="1"/>
      </top>
      <bottom style="medium">
        <color auto="1"/>
      </bottom>
      <diagonal/>
    </border>
    <border>
      <left style="medium">
        <color auto="1"/>
      </left>
      <right style="medium">
        <color auto="1"/>
      </right>
      <top style="dashed">
        <color auto="1"/>
      </top>
      <bottom style="medium">
        <color auto="1"/>
      </bottom>
      <diagonal/>
    </border>
    <border>
      <left style="thin">
        <color auto="1"/>
      </left>
      <right style="medium">
        <color auto="1"/>
      </right>
      <top style="dashed">
        <color auto="1"/>
      </top>
      <bottom style="dashed">
        <color auto="1"/>
      </bottom>
      <diagonal/>
    </border>
    <border>
      <left style="thin">
        <color auto="1"/>
      </left>
      <right style="thin">
        <color auto="1"/>
      </right>
      <top style="dashed">
        <color auto="1"/>
      </top>
      <bottom style="dashed">
        <color auto="1"/>
      </bottom>
      <diagonal/>
    </border>
    <border>
      <left/>
      <right style="thin">
        <color auto="1"/>
      </right>
      <top style="dashed">
        <color auto="1"/>
      </top>
      <bottom style="dashed">
        <color auto="1"/>
      </bottom>
      <diagonal/>
    </border>
    <border>
      <left style="medium">
        <color auto="1"/>
      </left>
      <right style="medium">
        <color auto="1"/>
      </right>
      <top style="dashed">
        <color auto="1"/>
      </top>
      <bottom style="dashed">
        <color auto="1"/>
      </bottom>
      <diagonal/>
    </border>
    <border>
      <left style="thin">
        <color auto="1"/>
      </left>
      <right style="medium">
        <color auto="1"/>
      </right>
      <top/>
      <bottom style="dashed">
        <color auto="1"/>
      </bottom>
      <diagonal/>
    </border>
    <border>
      <left style="thin">
        <color auto="1"/>
      </left>
      <right style="thin">
        <color auto="1"/>
      </right>
      <top/>
      <bottom style="dashed">
        <color auto="1"/>
      </bottom>
      <diagonal/>
    </border>
    <border>
      <left/>
      <right style="thin">
        <color auto="1"/>
      </right>
      <top/>
      <bottom style="dashed">
        <color auto="1"/>
      </bottom>
      <diagonal/>
    </border>
    <border>
      <left style="medium">
        <color auto="1"/>
      </left>
      <right style="medium">
        <color auto="1"/>
      </right>
      <top style="medium">
        <color auto="1"/>
      </top>
      <bottom style="dashed">
        <color auto="1"/>
      </bottom>
      <diagonal/>
    </border>
    <border>
      <left/>
      <right style="medium">
        <color rgb="FF8EAADB"/>
      </right>
      <top/>
      <bottom style="medium">
        <color rgb="FF8EAADB"/>
      </bottom>
      <diagonal/>
    </border>
    <border>
      <left style="medium">
        <color rgb="FF8EAADB"/>
      </left>
      <right style="medium">
        <color rgb="FF8EAADB"/>
      </right>
      <top/>
      <bottom style="medium">
        <color rgb="FF8EAADB"/>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top style="medium">
        <color rgb="FFFFFFFF"/>
      </top>
      <bottom/>
      <diagonal/>
    </border>
    <border>
      <left/>
      <right style="thin">
        <color auto="1"/>
      </right>
      <top style="medium">
        <color auto="1"/>
      </top>
      <bottom style="medium">
        <color auto="1"/>
      </bottom>
      <diagonal/>
    </border>
    <border>
      <left style="medium">
        <color auto="1"/>
      </left>
      <right style="medium">
        <color auto="1"/>
      </right>
      <top/>
      <bottom style="dotted">
        <color auto="1"/>
      </bottom>
      <diagonal/>
    </border>
    <border>
      <left style="thin">
        <color auto="1"/>
      </left>
      <right style="medium">
        <color auto="1"/>
      </right>
      <top style="hair">
        <color auto="1"/>
      </top>
      <bottom style="medium">
        <color auto="1"/>
      </bottom>
      <diagonal/>
    </border>
    <border>
      <left style="thin">
        <color auto="1"/>
      </left>
      <right style="thin">
        <color auto="1"/>
      </right>
      <top style="hair">
        <color auto="1"/>
      </top>
      <bottom style="medium">
        <color auto="1"/>
      </bottom>
      <diagonal/>
    </border>
    <border>
      <left/>
      <right style="thin">
        <color auto="1"/>
      </right>
      <top style="hair">
        <color auto="1"/>
      </top>
      <bottom style="medium">
        <color auto="1"/>
      </bottom>
      <diagonal/>
    </border>
    <border>
      <left style="medium">
        <color auto="1"/>
      </left>
      <right style="medium">
        <color auto="1"/>
      </right>
      <top style="hair">
        <color auto="1"/>
      </top>
      <bottom style="medium">
        <color auto="1"/>
      </bottom>
      <diagonal/>
    </border>
    <border>
      <left style="thin">
        <color auto="1"/>
      </left>
      <right style="medium">
        <color auto="1"/>
      </right>
      <top/>
      <bottom style="hair">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medium">
        <color auto="1"/>
      </left>
      <right style="medium">
        <color auto="1"/>
      </right>
      <top style="medium">
        <color auto="1"/>
      </top>
      <bottom style="hair">
        <color auto="1"/>
      </bottom>
      <diagonal/>
    </border>
    <border>
      <left style="dotted">
        <color auto="1"/>
      </left>
      <right style="medium">
        <color auto="1"/>
      </right>
      <top style="dotted">
        <color auto="1"/>
      </top>
      <bottom style="medium">
        <color auto="1"/>
      </bottom>
      <diagonal/>
    </border>
    <border>
      <left/>
      <right/>
      <top style="dotted">
        <color auto="1"/>
      </top>
      <bottom style="medium">
        <color auto="1"/>
      </bottom>
      <diagonal/>
    </border>
    <border>
      <left style="medium">
        <color auto="1"/>
      </left>
      <right style="dotted">
        <color auto="1"/>
      </right>
      <top style="dotted">
        <color auto="1"/>
      </top>
      <bottom style="medium">
        <color auto="1"/>
      </bottom>
      <diagonal/>
    </border>
    <border>
      <left style="dotted">
        <color auto="1"/>
      </left>
      <right style="dotted">
        <color auto="1"/>
      </right>
      <top style="dotted">
        <color auto="1"/>
      </top>
      <bottom style="medium">
        <color auto="1"/>
      </bottom>
      <diagonal/>
    </border>
    <border>
      <left style="dotted">
        <color auto="1"/>
      </left>
      <right style="medium">
        <color auto="1"/>
      </right>
      <top style="dotted">
        <color auto="1"/>
      </top>
      <bottom style="dotted">
        <color auto="1"/>
      </bottom>
      <diagonal/>
    </border>
    <border>
      <left/>
      <right/>
      <top style="dotted">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medium">
        <color auto="1"/>
      </top>
      <bottom style="dotted">
        <color auto="1"/>
      </bottom>
      <diagonal/>
    </border>
    <border>
      <left/>
      <right/>
      <top style="medium">
        <color auto="1"/>
      </top>
      <bottom style="dotted">
        <color auto="1"/>
      </bottom>
      <diagonal/>
    </border>
    <border>
      <left style="medium">
        <color auto="1"/>
      </left>
      <right style="dotted">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medium">
        <color auto="1"/>
      </left>
      <right style="medium">
        <color auto="1"/>
      </right>
      <top/>
      <bottom style="dashed">
        <color auto="1"/>
      </bottom>
      <diagonal/>
    </border>
    <border>
      <left style="thin">
        <color auto="1"/>
      </left>
      <right style="medium">
        <color auto="1"/>
      </right>
      <top style="dotted">
        <color auto="1"/>
      </top>
      <bottom/>
      <diagonal/>
    </border>
    <border>
      <left/>
      <right style="thin">
        <color auto="1"/>
      </right>
      <top style="dotted">
        <color auto="1"/>
      </top>
      <bottom/>
      <diagonal/>
    </border>
    <border>
      <left style="medium">
        <color auto="1"/>
      </left>
      <right style="medium">
        <color auto="1"/>
      </right>
      <top style="dotted">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right/>
      <top style="medium">
        <color rgb="FF95B3D7"/>
      </top>
      <bottom/>
      <diagonal/>
    </border>
    <border>
      <left/>
      <right style="medium">
        <color rgb="FF95B3D7"/>
      </right>
      <top/>
      <bottom style="medium">
        <color rgb="FF95B3D7"/>
      </bottom>
      <diagonal/>
    </border>
    <border>
      <left style="medium">
        <color rgb="FF95B3D7"/>
      </left>
      <right style="medium">
        <color rgb="FF95B3D7"/>
      </right>
      <top/>
      <bottom style="medium">
        <color rgb="FF95B3D7"/>
      </bottom>
      <diagonal/>
    </border>
    <border>
      <left style="medium">
        <color rgb="FF95B3D7"/>
      </left>
      <right style="medium">
        <color rgb="FF95B3D7"/>
      </right>
      <top style="medium">
        <color rgb="FF95B3D7"/>
      </top>
      <bottom/>
      <diagonal/>
    </border>
    <border>
      <left/>
      <right style="medium">
        <color rgb="FF95B3D7"/>
      </right>
      <top/>
      <bottom/>
      <diagonal/>
    </border>
    <border>
      <left/>
      <right style="medium">
        <color rgb="FF4F81BD"/>
      </right>
      <top style="medium">
        <color rgb="FF4F81BD"/>
      </top>
      <bottom/>
      <diagonal/>
    </border>
    <border>
      <left/>
      <right/>
      <top style="medium">
        <color rgb="FF4F81BD"/>
      </top>
      <bottom/>
      <diagonal/>
    </border>
    <border>
      <left style="medium">
        <color rgb="FF4F81BD"/>
      </left>
      <right/>
      <top style="medium">
        <color rgb="FF4F81BD"/>
      </top>
      <bottom/>
      <diagonal/>
    </border>
    <border>
      <left/>
      <right/>
      <top/>
      <bottom style="thin">
        <color indexed="64"/>
      </bottom>
      <diagonal/>
    </border>
    <border>
      <left/>
      <right/>
      <top style="thin">
        <color indexed="64"/>
      </top>
      <bottom style="thin">
        <color indexed="64"/>
      </bottom>
      <diagonal/>
    </border>
    <border>
      <left/>
      <right style="medium">
        <color auto="1"/>
      </right>
      <top style="medium">
        <color auto="1"/>
      </top>
      <bottom style="dashed">
        <color auto="1"/>
      </bottom>
      <diagonal/>
    </border>
    <border>
      <left/>
      <right/>
      <top style="medium">
        <color auto="1"/>
      </top>
      <bottom style="dashed">
        <color auto="1"/>
      </bottom>
      <diagonal/>
    </border>
    <border>
      <left style="thin">
        <color auto="1"/>
      </left>
      <right style="medium">
        <color auto="1"/>
      </right>
      <top style="medium">
        <color auto="1"/>
      </top>
      <bottom style="dotted">
        <color auto="1"/>
      </bottom>
      <diagonal/>
    </border>
    <border>
      <left style="thin">
        <color rgb="FFC0C0C0"/>
      </left>
      <right style="thin">
        <color rgb="FFC0C0C0"/>
      </right>
      <top style="thin">
        <color rgb="FFC0C0C0"/>
      </top>
      <bottom style="thin">
        <color rgb="FFC0C0C0"/>
      </bottom>
      <diagonal/>
    </border>
    <border>
      <left style="medium">
        <color auto="1"/>
      </left>
      <right style="thin">
        <color auto="1"/>
      </right>
      <top style="dotted">
        <color auto="1"/>
      </top>
      <bottom style="medium">
        <color auto="1"/>
      </bottom>
      <diagonal/>
    </border>
    <border>
      <left style="thin">
        <color auto="1"/>
      </left>
      <right style="thin">
        <color auto="1"/>
      </right>
      <top style="medium">
        <color auto="1"/>
      </top>
      <bottom style="dotted">
        <color auto="1"/>
      </bottom>
      <diagonal/>
    </border>
    <border>
      <left style="medium">
        <color auto="1"/>
      </left>
      <right style="thin">
        <color auto="1"/>
      </right>
      <top style="medium">
        <color auto="1"/>
      </top>
      <bottom style="dotted">
        <color auto="1"/>
      </bottom>
      <diagonal/>
    </border>
    <border>
      <left style="medium">
        <color auto="1"/>
      </left>
      <right style="thin">
        <color auto="1"/>
      </right>
      <top style="dotted">
        <color auto="1"/>
      </top>
      <bottom style="dotted">
        <color auto="1"/>
      </bottom>
      <diagonal/>
    </border>
    <border>
      <left style="thin">
        <color auto="1"/>
      </left>
      <right style="medium">
        <color auto="1"/>
      </right>
      <top style="medium">
        <color auto="1"/>
      </top>
      <bottom style="dashed">
        <color auto="1"/>
      </bottom>
      <diagonal/>
    </border>
    <border>
      <left/>
      <right style="thin">
        <color auto="1"/>
      </right>
      <top style="medium">
        <color auto="1"/>
      </top>
      <bottom style="dashed">
        <color auto="1"/>
      </bottom>
      <diagonal/>
    </border>
    <border>
      <left style="medium">
        <color auto="1"/>
      </left>
      <right style="thin">
        <color auto="1"/>
      </right>
      <top style="dashed">
        <color auto="1"/>
      </top>
      <bottom style="medium">
        <color auto="1"/>
      </bottom>
      <diagonal/>
    </border>
    <border>
      <left style="thin">
        <color auto="1"/>
      </left>
      <right style="thin">
        <color auto="1"/>
      </right>
      <top style="medium">
        <color auto="1"/>
      </top>
      <bottom style="dashed">
        <color auto="1"/>
      </bottom>
      <diagonal/>
    </border>
    <border>
      <left style="medium">
        <color auto="1"/>
      </left>
      <right style="thin">
        <color auto="1"/>
      </right>
      <top style="medium">
        <color auto="1"/>
      </top>
      <bottom/>
      <diagonal/>
    </border>
    <border>
      <left style="medium">
        <color auto="1"/>
      </left>
      <right style="thin">
        <color auto="1"/>
      </right>
      <top style="medium">
        <color auto="1"/>
      </top>
      <bottom style="dashed">
        <color auto="1"/>
      </bottom>
      <diagonal/>
    </border>
    <border>
      <left/>
      <right/>
      <top style="medium">
        <color auto="1"/>
      </top>
      <bottom/>
      <diagonal/>
    </border>
    <border>
      <left style="medium">
        <color auto="1"/>
      </left>
      <right style="thin">
        <color auto="1"/>
      </right>
      <top/>
      <bottom style="dotted">
        <color auto="1"/>
      </bottom>
      <diagonal/>
    </border>
    <border>
      <left style="medium">
        <color indexed="64"/>
      </left>
      <right style="thin">
        <color indexed="64"/>
      </right>
      <top style="dash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auto="1"/>
      </right>
      <top style="dashed">
        <color auto="1"/>
      </top>
      <bottom style="medium">
        <color auto="1"/>
      </bottom>
      <diagonal/>
    </border>
    <border>
      <left/>
      <right style="medium">
        <color auto="1"/>
      </right>
      <top style="dashed">
        <color auto="1"/>
      </top>
      <bottom style="dashed">
        <color auto="1"/>
      </bottom>
      <diagonal/>
    </border>
    <border>
      <left/>
      <right style="medium">
        <color indexed="64"/>
      </right>
      <top style="dotted">
        <color indexed="64"/>
      </top>
      <bottom style="medium">
        <color indexed="64"/>
      </bottom>
      <diagonal/>
    </border>
    <border>
      <left/>
      <right style="medium">
        <color indexed="64"/>
      </right>
      <top style="dotted">
        <color indexed="64"/>
      </top>
      <bottom style="dotted">
        <color indexed="64"/>
      </bottom>
      <diagonal/>
    </border>
    <border>
      <left/>
      <right style="medium">
        <color indexed="64"/>
      </right>
      <top style="medium">
        <color indexed="64"/>
      </top>
      <bottom style="dotted">
        <color indexed="64"/>
      </bottom>
      <diagonal/>
    </border>
    <border>
      <left style="thin">
        <color indexed="8"/>
      </left>
      <right style="medium">
        <color indexed="8"/>
      </right>
      <top style="dotted">
        <color indexed="64"/>
      </top>
      <bottom style="medium">
        <color indexed="8"/>
      </bottom>
      <diagonal/>
    </border>
    <border>
      <left style="thin">
        <color indexed="8"/>
      </left>
      <right style="thin">
        <color indexed="8"/>
      </right>
      <top style="dotted">
        <color indexed="64"/>
      </top>
      <bottom style="medium">
        <color indexed="8"/>
      </bottom>
      <diagonal/>
    </border>
    <border>
      <left/>
      <right style="thin">
        <color indexed="8"/>
      </right>
      <top style="dotted">
        <color indexed="64"/>
      </top>
      <bottom style="medium">
        <color indexed="8"/>
      </bottom>
      <diagonal/>
    </border>
    <border>
      <left style="medium">
        <color indexed="64"/>
      </left>
      <right style="medium">
        <color indexed="64"/>
      </right>
      <top style="dotted">
        <color indexed="64"/>
      </top>
      <bottom style="medium">
        <color indexed="64"/>
      </bottom>
      <diagonal/>
    </border>
    <border>
      <left style="thin">
        <color indexed="8"/>
      </left>
      <right style="medium">
        <color indexed="8"/>
      </right>
      <top style="dotted">
        <color indexed="64"/>
      </top>
      <bottom style="dotted">
        <color indexed="64"/>
      </bottom>
      <diagonal/>
    </border>
    <border>
      <left style="thin">
        <color indexed="8"/>
      </left>
      <right style="thin">
        <color indexed="8"/>
      </right>
      <top style="dotted">
        <color indexed="64"/>
      </top>
      <bottom style="dotted">
        <color indexed="64"/>
      </bottom>
      <diagonal/>
    </border>
    <border>
      <left/>
      <right style="thin">
        <color indexed="8"/>
      </right>
      <top style="dotted">
        <color indexed="64"/>
      </top>
      <bottom style="dotted">
        <color indexed="64"/>
      </bottom>
      <diagonal/>
    </border>
    <border>
      <left style="thin">
        <color indexed="8"/>
      </left>
      <right style="medium">
        <color indexed="8"/>
      </right>
      <top style="medium">
        <color indexed="64"/>
      </top>
      <bottom style="dotted">
        <color indexed="64"/>
      </bottom>
      <diagonal/>
    </border>
    <border>
      <left style="thin">
        <color indexed="8"/>
      </left>
      <right style="thin">
        <color indexed="8"/>
      </right>
      <top style="medium">
        <color indexed="64"/>
      </top>
      <bottom style="dotted">
        <color indexed="64"/>
      </bottom>
      <diagonal/>
    </border>
    <border>
      <left/>
      <right style="thin">
        <color indexed="8"/>
      </right>
      <top style="medium">
        <color indexed="64"/>
      </top>
      <bottom style="dotted">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auto="1"/>
      </left>
      <right style="thin">
        <color auto="1"/>
      </right>
      <top style="dotted">
        <color auto="1"/>
      </top>
      <bottom style="medium">
        <color auto="1"/>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style="dotted">
        <color indexed="64"/>
      </top>
      <bottom style="dotted">
        <color indexed="64"/>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dotted">
        <color indexed="64"/>
      </top>
      <bottom style="medium">
        <color indexed="64"/>
      </bottom>
      <diagonal/>
    </border>
    <border>
      <left/>
      <right style="medium">
        <color indexed="64"/>
      </right>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top style="thin">
        <color rgb="FFC0C0C0"/>
      </top>
      <bottom style="medium">
        <color indexed="64"/>
      </bottom>
      <diagonal/>
    </border>
    <border>
      <left style="medium">
        <color indexed="64"/>
      </left>
      <right/>
      <top style="thin">
        <color rgb="FFC0C0C0"/>
      </top>
      <bottom style="thin">
        <color rgb="FFC0C0C0"/>
      </bottom>
      <diagonal/>
    </border>
    <border>
      <left style="medium">
        <color indexed="64"/>
      </left>
      <right/>
      <top style="medium">
        <color indexed="64"/>
      </top>
      <bottom style="thin">
        <color rgb="FFC0C0C0"/>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8"/>
      </left>
      <right style="medium">
        <color indexed="8"/>
      </right>
      <top style="dotted">
        <color indexed="8"/>
      </top>
      <bottom style="medium">
        <color indexed="8"/>
      </bottom>
      <diagonal/>
    </border>
    <border>
      <left style="medium">
        <color indexed="8"/>
      </left>
      <right style="medium">
        <color indexed="8"/>
      </right>
      <top style="dotted">
        <color indexed="8"/>
      </top>
      <bottom style="dotted">
        <color indexed="8"/>
      </bottom>
      <diagonal/>
    </border>
    <border>
      <left style="medium">
        <color indexed="8"/>
      </left>
      <right style="medium">
        <color indexed="8"/>
      </right>
      <top style="medium">
        <color indexed="8"/>
      </top>
      <bottom style="dotted">
        <color indexed="8"/>
      </bottom>
      <diagonal/>
    </border>
    <border>
      <left/>
      <right style="medium">
        <color auto="1"/>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dotted">
        <color indexed="64"/>
      </top>
      <bottom/>
      <diagonal/>
    </border>
    <border>
      <left/>
      <right style="medium">
        <color rgb="FF92CDDC"/>
      </right>
      <top/>
      <bottom style="medium">
        <color rgb="FF92CDDC"/>
      </bottom>
      <diagonal/>
    </border>
    <border>
      <left style="medium">
        <color rgb="FF92CDDC"/>
      </left>
      <right style="medium">
        <color rgb="FF92CDDC"/>
      </right>
      <top/>
      <bottom style="medium">
        <color rgb="FF92CDDC"/>
      </bottom>
      <diagonal/>
    </border>
    <border>
      <left/>
      <right style="medium">
        <color rgb="FF4BACC6"/>
      </right>
      <top/>
      <bottom style="medium">
        <color rgb="FF92CDDC"/>
      </bottom>
      <diagonal/>
    </border>
    <border>
      <left/>
      <right/>
      <top/>
      <bottom style="medium">
        <color rgb="FF92CDDC"/>
      </bottom>
      <diagonal/>
    </border>
    <border>
      <left style="medium">
        <color rgb="FF4BACC6"/>
      </left>
      <right/>
      <top/>
      <bottom style="medium">
        <color rgb="FF92CDDC"/>
      </bottom>
      <diagonal/>
    </border>
    <border>
      <left/>
      <right style="medium">
        <color rgb="FF4BACC6"/>
      </right>
      <top style="medium">
        <color rgb="FF4BACC6"/>
      </top>
      <bottom/>
      <diagonal/>
    </border>
    <border>
      <left/>
      <right/>
      <top style="medium">
        <color rgb="FF4BACC6"/>
      </top>
      <bottom style="medium">
        <color rgb="FF4BACC6"/>
      </bottom>
      <diagonal/>
    </border>
    <border>
      <left/>
      <right/>
      <top style="medium">
        <color rgb="FF4BACC6"/>
      </top>
      <bottom/>
      <diagonal/>
    </border>
    <border>
      <left style="medium">
        <color rgb="FF4BACC6"/>
      </left>
      <right/>
      <top style="medium">
        <color rgb="FF4BACC6"/>
      </top>
      <bottom/>
      <diagonal/>
    </border>
  </borders>
  <cellStyleXfs count="52">
    <xf numFmtId="0" fontId="0" fillId="0" borderId="0"/>
    <xf numFmtId="9" fontId="1" fillId="0" borderId="0" applyFont="0" applyFill="0" applyBorder="0" applyAlignment="0" applyProtection="0"/>
    <xf numFmtId="0" fontId="3" fillId="0" borderId="0" applyNumberFormat="0" applyFill="0" applyBorder="0" applyAlignment="0" applyProtection="0"/>
    <xf numFmtId="9" fontId="1" fillId="0" borderId="0" applyFont="0" applyFill="0" applyBorder="0" applyAlignment="0" applyProtection="0"/>
    <xf numFmtId="0" fontId="19" fillId="0" borderId="0"/>
    <xf numFmtId="43" fontId="1" fillId="0" borderId="0" applyFont="0" applyFill="0" applyBorder="0" applyAlignment="0" applyProtection="0"/>
    <xf numFmtId="167" fontId="1" fillId="0" borderId="0" applyFont="0" applyFill="0" applyBorder="0" applyAlignment="0" applyProtection="0"/>
    <xf numFmtId="0" fontId="24" fillId="0" borderId="0"/>
    <xf numFmtId="0" fontId="29" fillId="0" borderId="0"/>
    <xf numFmtId="0" fontId="36" fillId="0" borderId="0"/>
    <xf numFmtId="0" fontId="36" fillId="0" borderId="0"/>
    <xf numFmtId="9" fontId="29" fillId="0" borderId="0" applyFont="0" applyFill="0" applyBorder="0" applyAlignment="0" applyProtection="0"/>
    <xf numFmtId="0" fontId="37" fillId="0" borderId="0" applyNumberFormat="0" applyFill="0" applyBorder="0" applyAlignment="0" applyProtection="0"/>
    <xf numFmtId="0" fontId="29" fillId="0" borderId="0"/>
    <xf numFmtId="0" fontId="1" fillId="0" borderId="0"/>
    <xf numFmtId="9" fontId="1" fillId="0" borderId="0" applyFont="0" applyFill="0" applyBorder="0" applyAlignment="0" applyProtection="0"/>
    <xf numFmtId="9" fontId="36" fillId="0" borderId="0" applyFont="0" applyFill="0" applyBorder="0" applyAlignment="0" applyProtection="0"/>
    <xf numFmtId="0" fontId="42" fillId="0" borderId="0" applyNumberFormat="0" applyFill="0" applyBorder="0" applyProtection="0"/>
    <xf numFmtId="9" fontId="42" fillId="0" borderId="0" applyFont="0" applyFill="0" applyBorder="0" applyAlignment="0" applyProtection="0"/>
    <xf numFmtId="0" fontId="45" fillId="0" borderId="0"/>
    <xf numFmtId="9" fontId="45" fillId="0" borderId="0" applyFont="0" applyFill="0" applyBorder="0" applyAlignment="0" applyProtection="0"/>
    <xf numFmtId="9" fontId="36" fillId="0" borderId="0" applyBorder="0" applyAlignment="0" applyProtection="0"/>
    <xf numFmtId="0" fontId="46" fillId="0" borderId="0"/>
    <xf numFmtId="9" fontId="36" fillId="0" borderId="0" applyBorder="0" applyAlignment="0" applyProtection="0"/>
    <xf numFmtId="9" fontId="46" fillId="0" borderId="0" applyBorder="0" applyProtection="0"/>
    <xf numFmtId="0" fontId="1" fillId="0" borderId="0"/>
    <xf numFmtId="0" fontId="52" fillId="0" borderId="0"/>
    <xf numFmtId="0" fontId="1" fillId="0" borderId="0"/>
    <xf numFmtId="0" fontId="36" fillId="0" borderId="0"/>
    <xf numFmtId="0" fontId="36" fillId="0" borderId="0"/>
    <xf numFmtId="0" fontId="53" fillId="0" borderId="0"/>
    <xf numFmtId="9" fontId="53" fillId="0" borderId="0" applyFont="0" applyFill="0" applyBorder="0" applyAlignment="0" applyProtection="0"/>
    <xf numFmtId="0" fontId="54" fillId="0" borderId="0"/>
    <xf numFmtId="0" fontId="19" fillId="0" borderId="0"/>
    <xf numFmtId="0" fontId="62" fillId="0" borderId="0"/>
    <xf numFmtId="0" fontId="1" fillId="0" borderId="0"/>
    <xf numFmtId="0" fontId="1" fillId="0" borderId="0"/>
    <xf numFmtId="9" fontId="1" fillId="0" borderId="0" applyFont="0" applyFill="0" applyBorder="0" applyAlignment="0" applyProtection="0"/>
    <xf numFmtId="0" fontId="19" fillId="0" borderId="0"/>
    <xf numFmtId="9" fontId="19" fillId="0" borderId="0" applyFont="0" applyFill="0" applyBorder="0" applyAlignment="0" applyProtection="0"/>
    <xf numFmtId="0" fontId="46" fillId="0" borderId="0"/>
    <xf numFmtId="9" fontId="36" fillId="0" borderId="0" applyBorder="0" applyAlignment="0" applyProtection="0"/>
    <xf numFmtId="0" fontId="1" fillId="0" borderId="0"/>
    <xf numFmtId="9" fontId="36" fillId="0" borderId="0" applyFont="0" applyFill="0" applyBorder="0" applyAlignment="0" applyProtection="0"/>
    <xf numFmtId="0" fontId="1" fillId="0" borderId="0"/>
    <xf numFmtId="0" fontId="62" fillId="0" borderId="0"/>
    <xf numFmtId="0" fontId="53" fillId="0" borderId="0"/>
    <xf numFmtId="9" fontId="46" fillId="0" borderId="0" applyBorder="0" applyProtection="0"/>
    <xf numFmtId="0" fontId="53" fillId="0" borderId="0"/>
    <xf numFmtId="9" fontId="53" fillId="0" borderId="0" applyFont="0" applyFill="0" applyBorder="0" applyAlignment="0" applyProtection="0"/>
    <xf numFmtId="9" fontId="53" fillId="0" borderId="0" applyFont="0" applyFill="0" applyBorder="0" applyAlignment="0" applyProtection="0"/>
    <xf numFmtId="9" fontId="62" fillId="0" borderId="0" applyFont="0" applyFill="0" applyBorder="0" applyAlignment="0" applyProtection="0"/>
  </cellStyleXfs>
  <cellXfs count="1420">
    <xf numFmtId="0" fontId="0" fillId="0" borderId="0" xfId="0"/>
    <xf numFmtId="0" fontId="2" fillId="2" borderId="0" xfId="0" applyFont="1" applyFill="1"/>
    <xf numFmtId="0" fontId="4" fillId="2" borderId="0" xfId="2" applyFont="1" applyFill="1" applyAlignment="1">
      <alignment horizontal="justify" vertical="center"/>
    </xf>
    <xf numFmtId="0" fontId="5" fillId="2" borderId="0" xfId="0" applyFont="1" applyFill="1"/>
    <xf numFmtId="0" fontId="5" fillId="2" borderId="0" xfId="0" applyFont="1" applyFill="1" applyAlignment="1"/>
    <xf numFmtId="0" fontId="7" fillId="2" borderId="0" xfId="0" applyFont="1" applyFill="1" applyAlignment="1">
      <alignment vertical="center"/>
    </xf>
    <xf numFmtId="0" fontId="0" fillId="0" borderId="0" xfId="0" applyAlignment="1">
      <alignment horizontal="left" wrapText="1"/>
    </xf>
    <xf numFmtId="0" fontId="2" fillId="0" borderId="0" xfId="0" applyFont="1" applyAlignment="1">
      <alignment horizontal="left" wrapText="1"/>
    </xf>
    <xf numFmtId="164" fontId="10" fillId="0" borderId="0" xfId="0" applyNumberFormat="1" applyFont="1" applyAlignment="1">
      <alignment horizontal="left" wrapText="1"/>
    </xf>
    <xf numFmtId="0" fontId="2" fillId="0" borderId="0" xfId="0" applyFont="1"/>
    <xf numFmtId="0" fontId="11" fillId="0" borderId="0" xfId="0" applyFont="1"/>
    <xf numFmtId="164" fontId="2" fillId="0" borderId="0" xfId="1" applyNumberFormat="1" applyFont="1"/>
    <xf numFmtId="164" fontId="2" fillId="0" borderId="1" xfId="1" applyNumberFormat="1" applyFont="1" applyBorder="1" applyAlignment="1">
      <alignment horizontal="center"/>
    </xf>
    <xf numFmtId="164" fontId="2" fillId="0" borderId="2" xfId="1" applyNumberFormat="1" applyFont="1" applyBorder="1" applyAlignment="1">
      <alignment horizontal="center"/>
    </xf>
    <xf numFmtId="0" fontId="2" fillId="0" borderId="2" xfId="0" applyFont="1" applyBorder="1"/>
    <xf numFmtId="164" fontId="2" fillId="0" borderId="5" xfId="1" applyNumberFormat="1" applyFont="1" applyBorder="1" applyAlignment="1">
      <alignment horizontal="center"/>
    </xf>
    <xf numFmtId="164" fontId="2" fillId="0" borderId="6" xfId="1" applyNumberFormat="1" applyFont="1" applyBorder="1" applyAlignment="1">
      <alignment horizontal="center"/>
    </xf>
    <xf numFmtId="0" fontId="2" fillId="0" borderId="6" xfId="0" applyFont="1" applyBorder="1"/>
    <xf numFmtId="164" fontId="2" fillId="0" borderId="9" xfId="1" applyNumberFormat="1" applyFont="1" applyBorder="1" applyAlignment="1">
      <alignment horizontal="center"/>
    </xf>
    <xf numFmtId="164" fontId="2" fillId="0" borderId="10" xfId="1" applyNumberFormat="1" applyFont="1" applyBorder="1" applyAlignment="1">
      <alignment horizontal="center"/>
    </xf>
    <xf numFmtId="0" fontId="2" fillId="0" borderId="10" xfId="0" applyFont="1" applyBorder="1"/>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3" fillId="0" borderId="0" xfId="2"/>
    <xf numFmtId="0" fontId="12" fillId="0" borderId="0" xfId="0" applyFont="1"/>
    <xf numFmtId="0" fontId="4" fillId="0" borderId="0" xfId="2" applyFont="1"/>
    <xf numFmtId="0" fontId="9" fillId="0" borderId="0" xfId="0" applyFont="1"/>
    <xf numFmtId="164" fontId="13" fillId="0" borderId="1" xfId="1" applyNumberFormat="1" applyFont="1" applyFill="1" applyBorder="1" applyAlignment="1">
      <alignment horizontal="center"/>
    </xf>
    <xf numFmtId="164" fontId="13" fillId="0" borderId="2" xfId="1" applyNumberFormat="1" applyFont="1" applyFill="1" applyBorder="1" applyAlignment="1">
      <alignment horizontal="center"/>
    </xf>
    <xf numFmtId="164" fontId="13" fillId="0" borderId="3" xfId="1" applyNumberFormat="1" applyFont="1" applyFill="1" applyBorder="1" applyAlignment="1">
      <alignment horizontal="center"/>
    </xf>
    <xf numFmtId="164" fontId="13" fillId="0" borderId="5" xfId="1" applyNumberFormat="1" applyFont="1" applyFill="1" applyBorder="1" applyAlignment="1">
      <alignment horizontal="center"/>
    </xf>
    <xf numFmtId="164" fontId="13" fillId="0" borderId="6" xfId="1" applyNumberFormat="1" applyFont="1" applyFill="1" applyBorder="1" applyAlignment="1">
      <alignment horizontal="center"/>
    </xf>
    <xf numFmtId="164" fontId="13" fillId="0" borderId="7" xfId="1" applyNumberFormat="1" applyFont="1" applyFill="1" applyBorder="1" applyAlignment="1">
      <alignment horizontal="center"/>
    </xf>
    <xf numFmtId="164" fontId="13" fillId="0" borderId="9" xfId="1" applyNumberFormat="1" applyFont="1" applyFill="1" applyBorder="1" applyAlignment="1">
      <alignment horizontal="center"/>
    </xf>
    <xf numFmtId="164" fontId="13" fillId="0" borderId="10" xfId="1" applyNumberFormat="1" applyFont="1" applyFill="1" applyBorder="1" applyAlignment="1">
      <alignment horizontal="center"/>
    </xf>
    <xf numFmtId="164" fontId="13" fillId="0" borderId="18" xfId="1" applyNumberFormat="1" applyFont="1" applyFill="1" applyBorder="1" applyAlignment="1">
      <alignment horizontal="center"/>
    </xf>
    <xf numFmtId="0" fontId="6" fillId="2" borderId="0" xfId="0" applyFont="1" applyFill="1"/>
    <xf numFmtId="0" fontId="4" fillId="2" borderId="0" xfId="2" applyFont="1" applyFill="1"/>
    <xf numFmtId="165" fontId="2" fillId="0" borderId="0" xfId="0" applyNumberFormat="1" applyFont="1" applyAlignment="1">
      <alignment horizontal="right"/>
    </xf>
    <xf numFmtId="0" fontId="2" fillId="0" borderId="0" xfId="0" applyFont="1" applyFill="1" applyAlignment="1">
      <alignment horizontal="left" vertical="top" wrapText="1"/>
    </xf>
    <xf numFmtId="3" fontId="2" fillId="0" borderId="0" xfId="0" applyNumberFormat="1" applyFont="1" applyAlignment="1">
      <alignment horizontal="right"/>
    </xf>
    <xf numFmtId="0" fontId="2" fillId="0" borderId="0" xfId="0" applyFont="1" applyAlignment="1">
      <alignment horizontal="center"/>
    </xf>
    <xf numFmtId="9" fontId="2" fillId="0" borderId="21" xfId="1" applyFont="1" applyBorder="1" applyAlignment="1">
      <alignment horizontal="center"/>
    </xf>
    <xf numFmtId="9" fontId="2" fillId="0" borderId="22" xfId="1" applyFont="1" applyBorder="1" applyAlignment="1">
      <alignment horizontal="center"/>
    </xf>
    <xf numFmtId="9" fontId="2" fillId="0" borderId="23" xfId="1" applyFont="1" applyBorder="1" applyAlignment="1">
      <alignment horizontal="center"/>
    </xf>
    <xf numFmtId="0" fontId="2" fillId="0" borderId="24" xfId="0" applyFont="1" applyBorder="1" applyAlignment="1">
      <alignment horizontal="left"/>
    </xf>
    <xf numFmtId="9" fontId="2" fillId="0" borderId="25" xfId="1" applyFont="1" applyBorder="1" applyAlignment="1">
      <alignment horizontal="center"/>
    </xf>
    <xf numFmtId="9" fontId="2" fillId="0" borderId="26" xfId="1" applyFont="1" applyBorder="1" applyAlignment="1">
      <alignment horizontal="center"/>
    </xf>
    <xf numFmtId="9" fontId="2" fillId="0" borderId="27" xfId="1" applyFont="1" applyBorder="1" applyAlignment="1">
      <alignment horizontal="center"/>
    </xf>
    <xf numFmtId="0" fontId="2" fillId="0" borderId="28" xfId="0" applyFont="1" applyBorder="1" applyAlignment="1">
      <alignment horizontal="left"/>
    </xf>
    <xf numFmtId="9" fontId="2" fillId="0" borderId="29" xfId="1" applyFont="1" applyBorder="1" applyAlignment="1">
      <alignment horizontal="center"/>
    </xf>
    <xf numFmtId="9" fontId="2" fillId="0" borderId="30" xfId="1" applyFont="1" applyBorder="1" applyAlignment="1">
      <alignment horizontal="center"/>
    </xf>
    <xf numFmtId="9" fontId="2" fillId="0" borderId="31" xfId="1" applyFont="1" applyBorder="1" applyAlignment="1">
      <alignment horizontal="center"/>
    </xf>
    <xf numFmtId="0" fontId="2" fillId="0" borderId="32" xfId="0" applyFont="1" applyBorder="1" applyAlignment="1">
      <alignment horizontal="left"/>
    </xf>
    <xf numFmtId="0" fontId="12" fillId="0" borderId="15" xfId="0" applyFont="1" applyBorder="1" applyAlignment="1">
      <alignment horizontal="center" vertical="center" wrapText="1"/>
    </xf>
    <xf numFmtId="0" fontId="12" fillId="0" borderId="20" xfId="0" applyFont="1" applyBorder="1" applyAlignment="1">
      <alignment horizontal="left" wrapText="1"/>
    </xf>
    <xf numFmtId="0" fontId="12" fillId="0" borderId="0" xfId="0" applyFont="1" applyAlignment="1">
      <alignment horizontal="left" vertical="center"/>
    </xf>
    <xf numFmtId="164" fontId="2" fillId="0" borderId="3" xfId="1" applyNumberFormat="1" applyFont="1" applyBorder="1" applyAlignment="1">
      <alignment horizontal="center"/>
    </xf>
    <xf numFmtId="0" fontId="2" fillId="0" borderId="16" xfId="0" applyFont="1" applyBorder="1"/>
    <xf numFmtId="164" fontId="2" fillId="0" borderId="7" xfId="1" applyNumberFormat="1" applyFont="1" applyBorder="1" applyAlignment="1">
      <alignment horizontal="center"/>
    </xf>
    <xf numFmtId="0" fontId="2" fillId="0" borderId="17" xfId="0" applyFont="1" applyBorder="1"/>
    <xf numFmtId="164" fontId="2" fillId="0" borderId="18" xfId="1" applyNumberFormat="1" applyFont="1" applyBorder="1" applyAlignment="1">
      <alignment horizontal="center"/>
    </xf>
    <xf numFmtId="0" fontId="2" fillId="0" borderId="19" xfId="0" applyFont="1" applyBorder="1"/>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4" fillId="0" borderId="0" xfId="0" applyFont="1" applyAlignment="1"/>
    <xf numFmtId="0" fontId="2" fillId="0" borderId="0" xfId="0" applyFont="1" applyFill="1"/>
    <xf numFmtId="0" fontId="15" fillId="0" borderId="0" xfId="0" applyFont="1" applyFill="1"/>
    <xf numFmtId="3" fontId="16" fillId="0" borderId="0" xfId="0" applyNumberFormat="1" applyFont="1" applyFill="1" applyAlignment="1">
      <alignment horizontal="right" vertical="top"/>
    </xf>
    <xf numFmtId="0" fontId="2" fillId="0" borderId="0" xfId="0" applyFont="1" applyFill="1" applyAlignment="1">
      <alignment horizontal="right"/>
    </xf>
    <xf numFmtId="164" fontId="2" fillId="0" borderId="1" xfId="1" applyNumberFormat="1" applyFont="1" applyFill="1" applyBorder="1" applyAlignment="1">
      <alignment horizontal="center"/>
    </xf>
    <xf numFmtId="164" fontId="2" fillId="0" borderId="3" xfId="1" applyNumberFormat="1" applyFont="1" applyFill="1" applyBorder="1" applyAlignment="1">
      <alignment horizontal="center"/>
    </xf>
    <xf numFmtId="3" fontId="2" fillId="0" borderId="16" xfId="0" applyNumberFormat="1" applyFont="1" applyFill="1" applyBorder="1"/>
    <xf numFmtId="164" fontId="2" fillId="0" borderId="5" xfId="1" applyNumberFormat="1" applyFont="1" applyFill="1" applyBorder="1" applyAlignment="1">
      <alignment horizontal="center"/>
    </xf>
    <xf numFmtId="164" fontId="2" fillId="0" borderId="7" xfId="1" applyNumberFormat="1" applyFont="1" applyFill="1" applyBorder="1" applyAlignment="1">
      <alignment horizontal="center"/>
    </xf>
    <xf numFmtId="3" fontId="2" fillId="0" borderId="17" xfId="0" applyNumberFormat="1" applyFont="1" applyFill="1" applyBorder="1"/>
    <xf numFmtId="164" fontId="2" fillId="0" borderId="9" xfId="1" applyNumberFormat="1" applyFont="1" applyFill="1" applyBorder="1" applyAlignment="1">
      <alignment horizontal="center"/>
    </xf>
    <xf numFmtId="164" fontId="2" fillId="0" borderId="18" xfId="1" applyNumberFormat="1" applyFont="1" applyFill="1" applyBorder="1" applyAlignment="1">
      <alignment horizontal="center"/>
    </xf>
    <xf numFmtId="3" fontId="2" fillId="0" borderId="19" xfId="0" applyNumberFormat="1" applyFont="1" applyFill="1" applyBorder="1"/>
    <xf numFmtId="166" fontId="2" fillId="0" borderId="0" xfId="0" applyNumberFormat="1" applyFont="1" applyFill="1"/>
    <xf numFmtId="166" fontId="2" fillId="0" borderId="0" xfId="0" applyNumberFormat="1" applyFont="1" applyFill="1" applyAlignment="1">
      <alignment horizontal="right"/>
    </xf>
    <xf numFmtId="0" fontId="2" fillId="0" borderId="0" xfId="0" applyFont="1" applyFill="1" applyAlignment="1">
      <alignment horizontal="right" wrapText="1"/>
    </xf>
    <xf numFmtId="0" fontId="17" fillId="0" borderId="0" xfId="0" applyFont="1" applyFill="1"/>
    <xf numFmtId="166" fontId="2" fillId="0" borderId="0" xfId="0" applyNumberFormat="1" applyFont="1" applyFill="1" applyBorder="1" applyAlignment="1">
      <alignment horizontal="right"/>
    </xf>
    <xf numFmtId="0" fontId="2" fillId="0" borderId="0" xfId="0" applyFont="1" applyFill="1" applyBorder="1"/>
    <xf numFmtId="9" fontId="2" fillId="0" borderId="1" xfId="1" applyFont="1" applyFill="1" applyBorder="1" applyAlignment="1">
      <alignment horizontal="center"/>
    </xf>
    <xf numFmtId="9" fontId="2" fillId="0" borderId="2" xfId="1" applyFont="1" applyFill="1" applyBorder="1" applyAlignment="1">
      <alignment horizontal="center"/>
    </xf>
    <xf numFmtId="9" fontId="2" fillId="0" borderId="3" xfId="1" applyFont="1" applyFill="1" applyBorder="1" applyAlignment="1">
      <alignment horizontal="center"/>
    </xf>
    <xf numFmtId="0" fontId="2" fillId="0" borderId="16" xfId="0" applyFont="1" applyFill="1" applyBorder="1"/>
    <xf numFmtId="9" fontId="2" fillId="0" borderId="5" xfId="1" applyFont="1" applyFill="1" applyBorder="1" applyAlignment="1">
      <alignment horizontal="center"/>
    </xf>
    <xf numFmtId="9" fontId="2" fillId="0" borderId="6" xfId="1" applyFont="1" applyFill="1" applyBorder="1" applyAlignment="1">
      <alignment horizontal="center"/>
    </xf>
    <xf numFmtId="9" fontId="2" fillId="0" borderId="7" xfId="1" applyFont="1" applyFill="1" applyBorder="1" applyAlignment="1">
      <alignment horizontal="center"/>
    </xf>
    <xf numFmtId="0" fontId="2" fillId="0" borderId="17" xfId="0" applyFont="1" applyFill="1" applyBorder="1"/>
    <xf numFmtId="0" fontId="12" fillId="0" borderId="0" xfId="0" applyFont="1" applyFill="1" applyAlignment="1"/>
    <xf numFmtId="9" fontId="2" fillId="0" borderId="9" xfId="1" applyFont="1" applyFill="1" applyBorder="1" applyAlignment="1">
      <alignment horizontal="center"/>
    </xf>
    <xf numFmtId="9" fontId="2" fillId="0" borderId="10" xfId="1" applyFont="1" applyFill="1" applyBorder="1" applyAlignment="1">
      <alignment horizontal="center"/>
    </xf>
    <xf numFmtId="9" fontId="2" fillId="0" borderId="18" xfId="1" applyFont="1" applyFill="1" applyBorder="1" applyAlignment="1">
      <alignment horizontal="center"/>
    </xf>
    <xf numFmtId="0" fontId="2" fillId="0" borderId="19" xfId="0" applyFont="1" applyFill="1" applyBorder="1"/>
    <xf numFmtId="0" fontId="12" fillId="0" borderId="20" xfId="0" applyFont="1" applyFill="1" applyBorder="1" applyAlignment="1">
      <alignment horizontal="left" wrapText="1"/>
    </xf>
    <xf numFmtId="0" fontId="3" fillId="0" borderId="0" xfId="2" applyFill="1"/>
    <xf numFmtId="0" fontId="14" fillId="0" borderId="0" xfId="0" applyFont="1" applyFill="1" applyAlignment="1"/>
    <xf numFmtId="0" fontId="18" fillId="0" borderId="0" xfId="0" applyFont="1" applyAlignment="1">
      <alignment horizontal="justify" vertical="center"/>
    </xf>
    <xf numFmtId="10" fontId="2" fillId="0" borderId="1" xfId="3" applyNumberFormat="1" applyFont="1" applyBorder="1" applyAlignment="1">
      <alignment horizontal="center"/>
    </xf>
    <xf numFmtId="10" fontId="2" fillId="0" borderId="3" xfId="3" applyNumberFormat="1" applyFont="1" applyBorder="1" applyAlignment="1">
      <alignment horizontal="center"/>
    </xf>
    <xf numFmtId="0" fontId="2" fillId="2" borderId="16" xfId="4" applyFont="1" applyFill="1" applyBorder="1"/>
    <xf numFmtId="10" fontId="2" fillId="0" borderId="5" xfId="3" applyNumberFormat="1" applyFont="1" applyBorder="1" applyAlignment="1">
      <alignment horizontal="center"/>
    </xf>
    <xf numFmtId="10" fontId="2" fillId="0" borderId="7" xfId="3" applyNumberFormat="1" applyFont="1" applyBorder="1" applyAlignment="1">
      <alignment horizontal="center"/>
    </xf>
    <xf numFmtId="0" fontId="2" fillId="2" borderId="17" xfId="4" applyFont="1" applyFill="1" applyBorder="1"/>
    <xf numFmtId="10" fontId="2" fillId="0" borderId="9" xfId="3" applyNumberFormat="1" applyFont="1" applyBorder="1" applyAlignment="1">
      <alignment horizontal="center"/>
    </xf>
    <xf numFmtId="10" fontId="2" fillId="0" borderId="18" xfId="3" applyNumberFormat="1" applyFont="1" applyBorder="1" applyAlignment="1">
      <alignment horizontal="center"/>
    </xf>
    <xf numFmtId="0" fontId="2" fillId="2" borderId="19" xfId="4" applyFont="1" applyFill="1" applyBorder="1"/>
    <xf numFmtId="0" fontId="12" fillId="2" borderId="13" xfId="4" applyFont="1" applyFill="1" applyBorder="1" applyAlignment="1">
      <alignment horizontal="center" vertical="center" wrapText="1"/>
    </xf>
    <xf numFmtId="0" fontId="12" fillId="2" borderId="15" xfId="4" applyFont="1" applyFill="1" applyBorder="1" applyAlignment="1">
      <alignment horizontal="center" vertical="center" wrapText="1"/>
    </xf>
    <xf numFmtId="0" fontId="9" fillId="0" borderId="0" xfId="0" applyFont="1" applyAlignment="1">
      <alignment horizontal="left" vertical="center"/>
    </xf>
    <xf numFmtId="0" fontId="2" fillId="3" borderId="33" xfId="0" applyFont="1" applyFill="1" applyBorder="1" applyAlignment="1">
      <alignment horizontal="center" vertical="center" wrapText="1"/>
    </xf>
    <xf numFmtId="0" fontId="2" fillId="3" borderId="34" xfId="0" applyFont="1" applyFill="1" applyBorder="1" applyAlignment="1">
      <alignment horizontal="justify" vertical="center" wrapText="1"/>
    </xf>
    <xf numFmtId="0" fontId="2" fillId="0" borderId="33" xfId="0" applyFont="1" applyBorder="1" applyAlignment="1">
      <alignment horizontal="center" vertical="center" wrapText="1"/>
    </xf>
    <xf numFmtId="0" fontId="2" fillId="0" borderId="34" xfId="0" applyFont="1" applyBorder="1" applyAlignment="1">
      <alignment horizontal="justify" vertical="center" wrapText="1"/>
    </xf>
    <xf numFmtId="0" fontId="12" fillId="0" borderId="33" xfId="0" applyFont="1" applyBorder="1" applyAlignment="1">
      <alignment horizontal="center" vertical="center" wrapText="1"/>
    </xf>
    <xf numFmtId="0" fontId="12" fillId="0" borderId="34" xfId="0" applyFont="1" applyBorder="1" applyAlignment="1">
      <alignment horizontal="justify" vertical="center" wrapText="1"/>
    </xf>
    <xf numFmtId="0" fontId="20" fillId="4" borderId="36" xfId="0" applyFont="1" applyFill="1" applyBorder="1" applyAlignment="1">
      <alignment horizontal="center" vertical="center" wrapText="1"/>
    </xf>
    <xf numFmtId="0" fontId="20" fillId="4" borderId="38" xfId="0" applyFont="1" applyFill="1" applyBorder="1" applyAlignment="1">
      <alignment horizontal="center" vertical="center" wrapText="1"/>
    </xf>
    <xf numFmtId="0" fontId="21" fillId="0" borderId="0" xfId="0" applyFont="1"/>
    <xf numFmtId="0" fontId="12" fillId="0" borderId="15" xfId="0" applyFont="1" applyBorder="1" applyAlignment="1">
      <alignment horizontal="center" vertical="center"/>
    </xf>
    <xf numFmtId="0" fontId="12" fillId="0" borderId="14" xfId="0" applyFont="1" applyBorder="1" applyAlignment="1">
      <alignment horizontal="center" vertical="center"/>
    </xf>
    <xf numFmtId="0" fontId="5" fillId="0" borderId="0" xfId="0" applyFont="1"/>
    <xf numFmtId="0" fontId="4" fillId="0" borderId="0" xfId="2" applyFont="1" applyAlignment="1">
      <alignment horizontal="justify" vertical="center"/>
    </xf>
    <xf numFmtId="0" fontId="9" fillId="0" borderId="0" xfId="0" applyFont="1" applyAlignment="1">
      <alignment vertical="top"/>
    </xf>
    <xf numFmtId="0" fontId="9" fillId="0" borderId="0" xfId="0" applyFont="1" applyAlignment="1">
      <alignment vertical="top" wrapText="1"/>
    </xf>
    <xf numFmtId="0" fontId="2" fillId="0" borderId="0" xfId="0" applyFont="1" applyAlignment="1">
      <alignment vertical="top"/>
    </xf>
    <xf numFmtId="0" fontId="13" fillId="0" borderId="0" xfId="0" applyFont="1"/>
    <xf numFmtId="164" fontId="2" fillId="0" borderId="1" xfId="0" applyNumberFormat="1" applyFont="1" applyBorder="1" applyAlignment="1">
      <alignment horizontal="center"/>
    </xf>
    <xf numFmtId="0" fontId="2" fillId="0" borderId="2" xfId="0" applyFont="1" applyBorder="1" applyAlignment="1">
      <alignment horizontal="center"/>
    </xf>
    <xf numFmtId="164" fontId="2" fillId="0" borderId="2" xfId="0" applyNumberFormat="1" applyFont="1" applyFill="1" applyBorder="1" applyAlignment="1">
      <alignment horizontal="center"/>
    </xf>
    <xf numFmtId="164" fontId="2" fillId="0" borderId="3" xfId="0" applyNumberFormat="1" applyFont="1" applyFill="1" applyBorder="1" applyAlignment="1">
      <alignment horizontal="center"/>
    </xf>
    <xf numFmtId="164" fontId="2" fillId="0" borderId="5" xfId="0" applyNumberFormat="1" applyFont="1" applyBorder="1" applyAlignment="1">
      <alignment horizontal="center"/>
    </xf>
    <xf numFmtId="0" fontId="2" fillId="0" borderId="6" xfId="0" applyFont="1" applyBorder="1" applyAlignment="1">
      <alignment horizontal="center"/>
    </xf>
    <xf numFmtId="164" fontId="2" fillId="0" borderId="6" xfId="1" applyNumberFormat="1" applyFont="1" applyFill="1" applyBorder="1" applyAlignment="1">
      <alignment horizontal="center"/>
    </xf>
    <xf numFmtId="164" fontId="2" fillId="0" borderId="9" xfId="0" applyNumberFormat="1" applyFont="1" applyBorder="1" applyAlignment="1">
      <alignment horizontal="center"/>
    </xf>
    <xf numFmtId="0" fontId="2" fillId="0" borderId="10" xfId="0" applyFont="1" applyBorder="1" applyAlignment="1">
      <alignment horizontal="center"/>
    </xf>
    <xf numFmtId="164" fontId="2" fillId="0" borderId="10" xfId="1" applyNumberFormat="1" applyFont="1" applyFill="1" applyBorder="1" applyAlignment="1">
      <alignment horizontal="center"/>
    </xf>
    <xf numFmtId="0" fontId="2" fillId="0" borderId="14"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20" xfId="0" applyFont="1" applyBorder="1" applyAlignment="1">
      <alignment horizontal="center" vertical="center"/>
    </xf>
    <xf numFmtId="0" fontId="9" fillId="0" borderId="0" xfId="0" applyFont="1" applyAlignment="1">
      <alignment vertical="center"/>
    </xf>
    <xf numFmtId="0" fontId="21" fillId="0" borderId="0" xfId="0" applyFont="1" applyAlignment="1">
      <alignment horizontal="left"/>
    </xf>
    <xf numFmtId="164" fontId="2" fillId="0" borderId="0" xfId="0" applyNumberFormat="1" applyFont="1"/>
    <xf numFmtId="164" fontId="2" fillId="0" borderId="0" xfId="1" applyNumberFormat="1" applyFont="1" applyAlignment="1">
      <alignment horizontal="center"/>
    </xf>
    <xf numFmtId="164" fontId="2" fillId="0" borderId="1" xfId="0" applyNumberFormat="1" applyFont="1" applyBorder="1"/>
    <xf numFmtId="164" fontId="2" fillId="0" borderId="2" xfId="0" applyNumberFormat="1" applyFont="1" applyBorder="1"/>
    <xf numFmtId="164" fontId="2" fillId="0" borderId="2" xfId="1" applyNumberFormat="1" applyFont="1" applyFill="1" applyBorder="1" applyAlignment="1">
      <alignment horizontal="center"/>
    </xf>
    <xf numFmtId="0" fontId="2" fillId="0" borderId="16" xfId="0" applyFont="1" applyBorder="1" applyAlignment="1">
      <alignment horizontal="center"/>
    </xf>
    <xf numFmtId="164" fontId="2" fillId="0" borderId="5" xfId="0" applyNumberFormat="1" applyFont="1" applyBorder="1"/>
    <xf numFmtId="164" fontId="2" fillId="0" borderId="6" xfId="0" applyNumberFormat="1" applyFont="1" applyBorder="1"/>
    <xf numFmtId="0" fontId="2" fillId="0" borderId="17" xfId="0" applyFont="1" applyBorder="1" applyAlignment="1">
      <alignment horizontal="center"/>
    </xf>
    <xf numFmtId="164" fontId="2" fillId="0" borderId="9" xfId="0" applyNumberFormat="1" applyFont="1" applyBorder="1"/>
    <xf numFmtId="164" fontId="2" fillId="0" borderId="10" xfId="0" applyNumberFormat="1" applyFont="1" applyBorder="1"/>
    <xf numFmtId="0" fontId="2" fillId="0" borderId="44" xfId="0" applyFont="1" applyBorder="1" applyAlignment="1">
      <alignment horizontal="center"/>
    </xf>
    <xf numFmtId="0" fontId="12" fillId="0" borderId="20" xfId="0" applyFont="1" applyBorder="1" applyAlignment="1">
      <alignment horizontal="center" vertical="center" wrapText="1"/>
    </xf>
    <xf numFmtId="0" fontId="13" fillId="0" borderId="0" xfId="0" applyFont="1" applyFill="1"/>
    <xf numFmtId="0" fontId="13" fillId="0" borderId="0" xfId="0" applyFont="1" applyFill="1" applyAlignment="1">
      <alignment horizontal="center"/>
    </xf>
    <xf numFmtId="0" fontId="22" fillId="0" borderId="0" xfId="0" applyFont="1" applyFill="1" applyAlignment="1">
      <alignment horizontal="left"/>
    </xf>
    <xf numFmtId="164" fontId="13" fillId="0" borderId="0" xfId="1" applyNumberFormat="1" applyFont="1" applyFill="1" applyAlignment="1">
      <alignment horizontal="center"/>
    </xf>
    <xf numFmtId="168" fontId="13" fillId="0" borderId="0" xfId="6" applyNumberFormat="1" applyFont="1" applyFill="1" applyAlignment="1">
      <alignment horizontal="center"/>
    </xf>
    <xf numFmtId="164" fontId="13" fillId="0" borderId="0" xfId="0" applyNumberFormat="1" applyFont="1" applyFill="1" applyAlignment="1">
      <alignment horizontal="center"/>
    </xf>
    <xf numFmtId="168" fontId="13" fillId="0" borderId="45" xfId="6" applyNumberFormat="1" applyFont="1" applyFill="1" applyBorder="1" applyAlignment="1">
      <alignment horizontal="center"/>
    </xf>
    <xf numFmtId="168" fontId="13" fillId="0" borderId="46" xfId="6" applyNumberFormat="1" applyFont="1" applyFill="1" applyBorder="1" applyAlignment="1">
      <alignment horizontal="center"/>
    </xf>
    <xf numFmtId="168" fontId="13" fillId="0" borderId="47" xfId="6" applyNumberFormat="1" applyFont="1" applyFill="1" applyBorder="1" applyAlignment="1">
      <alignment horizontal="center"/>
    </xf>
    <xf numFmtId="0" fontId="13" fillId="0" borderId="48" xfId="0" applyFont="1" applyFill="1" applyBorder="1" applyAlignment="1">
      <alignment horizontal="center"/>
    </xf>
    <xf numFmtId="168" fontId="13" fillId="0" borderId="49" xfId="6" applyNumberFormat="1" applyFont="1" applyFill="1" applyBorder="1" applyAlignment="1">
      <alignment horizontal="center"/>
    </xf>
    <xf numFmtId="168" fontId="13" fillId="0" borderId="50" xfId="6" applyNumberFormat="1" applyFont="1" applyFill="1" applyBorder="1" applyAlignment="1">
      <alignment horizontal="center"/>
    </xf>
    <xf numFmtId="168" fontId="13" fillId="0" borderId="51" xfId="6" applyNumberFormat="1" applyFont="1" applyFill="1" applyBorder="1" applyAlignment="1">
      <alignment horizontal="center"/>
    </xf>
    <xf numFmtId="0" fontId="13" fillId="0" borderId="52" xfId="0" applyFont="1" applyFill="1" applyBorder="1" applyAlignment="1">
      <alignment horizontal="center"/>
    </xf>
    <xf numFmtId="0" fontId="13" fillId="0" borderId="0" xfId="0" applyFont="1" applyFill="1" applyAlignment="1">
      <alignment vertical="center"/>
    </xf>
    <xf numFmtId="0" fontId="23" fillId="0" borderId="13" xfId="0" applyFont="1" applyFill="1" applyBorder="1" applyAlignment="1">
      <alignment horizontal="center" vertical="center"/>
    </xf>
    <xf numFmtId="0" fontId="23" fillId="0" borderId="14" xfId="0" applyFont="1" applyFill="1" applyBorder="1" applyAlignment="1">
      <alignment horizontal="center" vertical="center"/>
    </xf>
    <xf numFmtId="0" fontId="23" fillId="0" borderId="43"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0" xfId="0" applyFont="1" applyFill="1"/>
    <xf numFmtId="169" fontId="13" fillId="0" borderId="0" xfId="6" applyNumberFormat="1" applyFont="1" applyFill="1" applyAlignment="1">
      <alignment horizontal="center"/>
    </xf>
    <xf numFmtId="168" fontId="13" fillId="0" borderId="1" xfId="6" applyNumberFormat="1" applyFont="1" applyFill="1" applyBorder="1" applyAlignment="1">
      <alignment horizontal="center"/>
    </xf>
    <xf numFmtId="168" fontId="13" fillId="0" borderId="2" xfId="6" applyNumberFormat="1" applyFont="1" applyFill="1" applyBorder="1" applyAlignment="1">
      <alignment horizontal="center"/>
    </xf>
    <xf numFmtId="168" fontId="13" fillId="0" borderId="3" xfId="6" applyNumberFormat="1" applyFont="1" applyFill="1" applyBorder="1" applyAlignment="1">
      <alignment horizontal="center"/>
    </xf>
    <xf numFmtId="0" fontId="13" fillId="0" borderId="16" xfId="0" applyFont="1" applyFill="1" applyBorder="1" applyAlignment="1">
      <alignment horizontal="center"/>
    </xf>
    <xf numFmtId="168" fontId="13" fillId="0" borderId="5" xfId="6" applyNumberFormat="1" applyFont="1" applyFill="1" applyBorder="1" applyAlignment="1">
      <alignment horizontal="center"/>
    </xf>
    <xf numFmtId="168" fontId="13" fillId="0" borderId="6" xfId="6" applyNumberFormat="1" applyFont="1" applyFill="1" applyBorder="1" applyAlignment="1">
      <alignment horizontal="center"/>
    </xf>
    <xf numFmtId="168" fontId="13" fillId="0" borderId="7" xfId="6" applyNumberFormat="1" applyFont="1" applyFill="1" applyBorder="1" applyAlignment="1">
      <alignment horizontal="center"/>
    </xf>
    <xf numFmtId="0" fontId="13" fillId="0" borderId="17" xfId="0" applyFont="1" applyFill="1" applyBorder="1" applyAlignment="1">
      <alignment horizontal="center"/>
    </xf>
    <xf numFmtId="168" fontId="13" fillId="0" borderId="9" xfId="6" applyNumberFormat="1" applyFont="1" applyFill="1" applyBorder="1" applyAlignment="1">
      <alignment horizontal="center"/>
    </xf>
    <xf numFmtId="168" fontId="13" fillId="0" borderId="10" xfId="6" applyNumberFormat="1" applyFont="1" applyFill="1" applyBorder="1" applyAlignment="1">
      <alignment horizontal="center"/>
    </xf>
    <xf numFmtId="168" fontId="13" fillId="0" borderId="18" xfId="6" applyNumberFormat="1" applyFont="1" applyFill="1" applyBorder="1" applyAlignment="1">
      <alignment horizontal="center"/>
    </xf>
    <xf numFmtId="0" fontId="13" fillId="0" borderId="19" xfId="0" applyFont="1" applyFill="1" applyBorder="1" applyAlignment="1">
      <alignment horizontal="center"/>
    </xf>
    <xf numFmtId="0" fontId="23" fillId="0" borderId="15" xfId="0" applyFont="1" applyFill="1" applyBorder="1" applyAlignment="1">
      <alignment horizontal="center" vertical="center"/>
    </xf>
    <xf numFmtId="0" fontId="2" fillId="0" borderId="0" xfId="7" applyFont="1" applyFill="1"/>
    <xf numFmtId="0" fontId="9" fillId="0" borderId="0" xfId="7" applyFont="1" applyFill="1"/>
    <xf numFmtId="170" fontId="2" fillId="2" borderId="53" xfId="5" applyNumberFormat="1" applyFont="1" applyFill="1" applyBorder="1"/>
    <xf numFmtId="170" fontId="2" fillId="2" borderId="54" xfId="5" applyNumberFormat="1" applyFont="1" applyFill="1" applyBorder="1"/>
    <xf numFmtId="170" fontId="2" fillId="2" borderId="55" xfId="5" applyNumberFormat="1" applyFont="1" applyFill="1" applyBorder="1"/>
    <xf numFmtId="170" fontId="2" fillId="2" borderId="0" xfId="5" applyNumberFormat="1" applyFont="1" applyFill="1"/>
    <xf numFmtId="170" fontId="2" fillId="2" borderId="56" xfId="5" applyNumberFormat="1" applyFont="1" applyFill="1" applyBorder="1"/>
    <xf numFmtId="0" fontId="2" fillId="2" borderId="16" xfId="7" applyFont="1" applyFill="1" applyBorder="1" applyAlignment="1">
      <alignment horizontal="center" vertical="center"/>
    </xf>
    <xf numFmtId="170" fontId="2" fillId="5" borderId="57" xfId="5" applyNumberFormat="1" applyFont="1" applyFill="1" applyBorder="1"/>
    <xf numFmtId="170" fontId="2" fillId="5" borderId="58" xfId="5" applyNumberFormat="1" applyFont="1" applyFill="1" applyBorder="1"/>
    <xf numFmtId="170" fontId="2" fillId="5" borderId="59" xfId="5" applyNumberFormat="1" applyFont="1" applyFill="1" applyBorder="1"/>
    <xf numFmtId="170" fontId="2" fillId="5" borderId="60" xfId="5" applyNumberFormat="1" applyFont="1" applyFill="1" applyBorder="1"/>
    <xf numFmtId="0" fontId="2" fillId="5" borderId="17" xfId="7" applyFont="1" applyFill="1" applyBorder="1" applyAlignment="1">
      <alignment horizontal="center" vertical="center"/>
    </xf>
    <xf numFmtId="170" fontId="2" fillId="2" borderId="57" xfId="5" applyNumberFormat="1" applyFont="1" applyFill="1" applyBorder="1"/>
    <xf numFmtId="170" fontId="2" fillId="2" borderId="58" xfId="5" applyNumberFormat="1" applyFont="1" applyFill="1" applyBorder="1"/>
    <xf numFmtId="170" fontId="2" fillId="2" borderId="59" xfId="5" applyNumberFormat="1" applyFont="1" applyFill="1" applyBorder="1"/>
    <xf numFmtId="170" fontId="2" fillId="2" borderId="60" xfId="5" applyNumberFormat="1" applyFont="1" applyFill="1" applyBorder="1"/>
    <xf numFmtId="0" fontId="2" fillId="2" borderId="17" xfId="7" applyFont="1" applyFill="1" applyBorder="1" applyAlignment="1">
      <alignment horizontal="center" vertical="center"/>
    </xf>
    <xf numFmtId="170" fontId="2" fillId="2" borderId="61" xfId="5" applyNumberFormat="1" applyFont="1" applyFill="1" applyBorder="1"/>
    <xf numFmtId="170" fontId="2" fillId="2" borderId="62" xfId="5" applyNumberFormat="1" applyFont="1" applyFill="1" applyBorder="1"/>
    <xf numFmtId="170" fontId="2" fillId="2" borderId="63" xfId="5" applyNumberFormat="1" applyFont="1" applyFill="1" applyBorder="1"/>
    <xf numFmtId="170" fontId="2" fillId="2" borderId="64" xfId="5" applyNumberFormat="1" applyFont="1" applyFill="1" applyBorder="1"/>
    <xf numFmtId="0" fontId="2" fillId="2" borderId="19" xfId="7" applyFont="1" applyFill="1" applyBorder="1" applyAlignment="1">
      <alignment horizontal="center" vertical="center"/>
    </xf>
    <xf numFmtId="0" fontId="25" fillId="6" borderId="65" xfId="7" quotePrefix="1" applyFont="1" applyFill="1" applyBorder="1" applyAlignment="1">
      <alignment horizontal="center" vertical="center"/>
    </xf>
    <xf numFmtId="0" fontId="25" fillId="6" borderId="66" xfId="7" quotePrefix="1" applyFont="1" applyFill="1" applyBorder="1" applyAlignment="1">
      <alignment horizontal="center" vertical="center"/>
    </xf>
    <xf numFmtId="0" fontId="25" fillId="6" borderId="67" xfId="7" quotePrefix="1" applyFont="1" applyFill="1" applyBorder="1" applyAlignment="1">
      <alignment horizontal="center" vertical="center"/>
    </xf>
    <xf numFmtId="0" fontId="2" fillId="2" borderId="0" xfId="7" applyFont="1" applyFill="1" applyAlignment="1">
      <alignment vertical="center"/>
    </xf>
    <xf numFmtId="0" fontId="25" fillId="6" borderId="68" xfId="7" quotePrefix="1" applyFont="1" applyFill="1" applyBorder="1" applyAlignment="1">
      <alignment horizontal="center" vertical="center"/>
    </xf>
    <xf numFmtId="0" fontId="25" fillId="6" borderId="20" xfId="7" applyFont="1" applyFill="1" applyBorder="1" applyAlignment="1">
      <alignment horizontal="center" vertical="center"/>
    </xf>
    <xf numFmtId="0" fontId="4" fillId="0" borderId="0" xfId="2" applyFont="1" applyFill="1"/>
    <xf numFmtId="0" fontId="12" fillId="0" borderId="0" xfId="7" applyFont="1" applyFill="1"/>
    <xf numFmtId="0" fontId="24" fillId="0" borderId="0" xfId="7" applyFill="1"/>
    <xf numFmtId="0" fontId="13" fillId="0" borderId="0" xfId="0" applyFont="1" applyFill="1" applyBorder="1"/>
    <xf numFmtId="0" fontId="22" fillId="0" borderId="0" xfId="0" applyFont="1" applyFill="1" applyBorder="1" applyAlignment="1">
      <alignment vertical="top" wrapText="1"/>
    </xf>
    <xf numFmtId="0" fontId="26" fillId="0" borderId="0" xfId="0" applyFont="1" applyFill="1" applyAlignment="1">
      <alignment horizontal="center"/>
    </xf>
    <xf numFmtId="169" fontId="13" fillId="0" borderId="1" xfId="6" applyNumberFormat="1" applyFont="1" applyFill="1" applyBorder="1" applyAlignment="1">
      <alignment horizontal="center"/>
    </xf>
    <xf numFmtId="169" fontId="13" fillId="0" borderId="2" xfId="6" applyNumberFormat="1" applyFont="1" applyFill="1" applyBorder="1" applyAlignment="1">
      <alignment horizontal="center"/>
    </xf>
    <xf numFmtId="169" fontId="13" fillId="0" borderId="3" xfId="6" applyNumberFormat="1" applyFont="1" applyFill="1" applyBorder="1" applyAlignment="1">
      <alignment horizontal="center"/>
    </xf>
    <xf numFmtId="169" fontId="13" fillId="0" borderId="9" xfId="6" applyNumberFormat="1" applyFont="1" applyFill="1" applyBorder="1" applyAlignment="1">
      <alignment horizontal="center"/>
    </xf>
    <xf numFmtId="169" fontId="13" fillId="0" borderId="10" xfId="6" applyNumberFormat="1" applyFont="1" applyFill="1" applyBorder="1" applyAlignment="1">
      <alignment horizontal="center"/>
    </xf>
    <xf numFmtId="169" fontId="13" fillId="0" borderId="18" xfId="6" applyNumberFormat="1" applyFont="1" applyFill="1" applyBorder="1" applyAlignment="1">
      <alignment horizontal="center"/>
    </xf>
    <xf numFmtId="0" fontId="23" fillId="0" borderId="13" xfId="0" applyFont="1" applyFill="1" applyBorder="1" applyAlignment="1">
      <alignment horizontal="center"/>
    </xf>
    <xf numFmtId="0" fontId="23" fillId="0" borderId="14" xfId="0" applyFont="1" applyFill="1" applyBorder="1" applyAlignment="1">
      <alignment horizontal="center"/>
    </xf>
    <xf numFmtId="0" fontId="23" fillId="0" borderId="43" xfId="0" applyFont="1" applyFill="1" applyBorder="1" applyAlignment="1">
      <alignment horizontal="center"/>
    </xf>
    <xf numFmtId="0" fontId="23" fillId="0" borderId="20" xfId="0" applyFont="1" applyFill="1" applyBorder="1" applyAlignment="1">
      <alignment horizontal="center"/>
    </xf>
    <xf numFmtId="0" fontId="23" fillId="0" borderId="0" xfId="0" applyFont="1" applyFill="1" applyAlignment="1">
      <alignment horizontal="left"/>
    </xf>
    <xf numFmtId="164" fontId="22" fillId="0" borderId="0" xfId="1" applyNumberFormat="1" applyFont="1" applyFill="1" applyBorder="1" applyAlignment="1">
      <alignment horizontal="center"/>
    </xf>
    <xf numFmtId="0" fontId="22" fillId="0" borderId="0" xfId="0" applyFont="1" applyFill="1" applyBorder="1" applyAlignment="1">
      <alignment horizontal="center"/>
    </xf>
    <xf numFmtId="0" fontId="22" fillId="0" borderId="0" xfId="0" applyFont="1" applyFill="1" applyBorder="1" applyAlignment="1">
      <alignment wrapText="1"/>
    </xf>
    <xf numFmtId="164" fontId="13" fillId="0" borderId="0" xfId="0" applyNumberFormat="1" applyFont="1" applyFill="1"/>
    <xf numFmtId="164" fontId="13" fillId="0" borderId="45" xfId="1" applyNumberFormat="1" applyFont="1" applyFill="1" applyBorder="1" applyAlignment="1">
      <alignment horizontal="center"/>
    </xf>
    <xf numFmtId="164" fontId="13" fillId="0" borderId="46" xfId="1" applyNumberFormat="1" applyFont="1" applyFill="1" applyBorder="1" applyAlignment="1">
      <alignment horizontal="center"/>
    </xf>
    <xf numFmtId="164" fontId="13" fillId="0" borderId="49" xfId="1" applyNumberFormat="1" applyFont="1" applyFill="1" applyBorder="1" applyAlignment="1">
      <alignment horizontal="center"/>
    </xf>
    <xf numFmtId="164" fontId="13" fillId="0" borderId="50" xfId="1" applyNumberFormat="1" applyFont="1" applyFill="1" applyBorder="1" applyAlignment="1">
      <alignment horizont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164" fontId="13" fillId="0" borderId="0" xfId="1" applyNumberFormat="1" applyFont="1" applyFill="1"/>
    <xf numFmtId="0" fontId="22" fillId="0" borderId="0" xfId="0" applyFont="1" applyFill="1" applyBorder="1" applyAlignment="1">
      <alignment horizontal="left"/>
    </xf>
    <xf numFmtId="0" fontId="22" fillId="0" borderId="0" xfId="0" applyFont="1" applyFill="1" applyBorder="1" applyAlignment="1">
      <alignment horizontal="left" wrapText="1"/>
    </xf>
    <xf numFmtId="0" fontId="22" fillId="0" borderId="0" xfId="0" applyFont="1" applyFill="1" applyAlignment="1">
      <alignment vertical="top" wrapText="1"/>
    </xf>
    <xf numFmtId="0" fontId="13" fillId="0" borderId="0" xfId="0" applyFont="1" applyFill="1" applyAlignment="1">
      <alignment vertical="top"/>
    </xf>
    <xf numFmtId="0" fontId="22" fillId="0" borderId="0" xfId="0" applyFont="1" applyFill="1" applyAlignment="1">
      <alignment horizontal="left" vertical="top"/>
    </xf>
    <xf numFmtId="0" fontId="13" fillId="0" borderId="0" xfId="0" applyFont="1" applyFill="1" applyAlignment="1">
      <alignment wrapText="1"/>
    </xf>
    <xf numFmtId="0" fontId="13" fillId="0" borderId="0" xfId="0" applyFont="1" applyFill="1" applyAlignment="1">
      <alignment horizontal="center" wrapText="1"/>
    </xf>
    <xf numFmtId="0" fontId="11" fillId="0" borderId="0" xfId="0" applyFont="1" applyFill="1" applyAlignment="1">
      <alignment horizontal="left"/>
    </xf>
    <xf numFmtId="0" fontId="11" fillId="0" borderId="0" xfId="0" applyFont="1" applyFill="1"/>
    <xf numFmtId="164" fontId="11" fillId="0" borderId="0" xfId="0" applyNumberFormat="1" applyFont="1" applyFill="1"/>
    <xf numFmtId="168" fontId="13" fillId="0" borderId="21" xfId="6" applyNumberFormat="1" applyFont="1" applyFill="1" applyBorder="1"/>
    <xf numFmtId="168" fontId="13" fillId="0" borderId="22" xfId="6" applyNumberFormat="1" applyFont="1" applyFill="1" applyBorder="1"/>
    <xf numFmtId="164" fontId="13" fillId="0" borderId="23" xfId="0" applyNumberFormat="1" applyFont="1" applyFill="1" applyBorder="1" applyAlignment="1">
      <alignment horizontal="center"/>
    </xf>
    <xf numFmtId="0" fontId="13" fillId="0" borderId="24" xfId="0" applyFont="1" applyFill="1" applyBorder="1" applyAlignment="1">
      <alignment horizontal="left"/>
    </xf>
    <xf numFmtId="168" fontId="13" fillId="0" borderId="25" xfId="6" applyNumberFormat="1" applyFont="1" applyFill="1" applyBorder="1"/>
    <xf numFmtId="168" fontId="13" fillId="0" borderId="26" xfId="6" applyNumberFormat="1" applyFont="1" applyFill="1" applyBorder="1"/>
    <xf numFmtId="164" fontId="13" fillId="0" borderId="27" xfId="0" applyNumberFormat="1" applyFont="1" applyFill="1" applyBorder="1" applyAlignment="1">
      <alignment horizontal="center"/>
    </xf>
    <xf numFmtId="0" fontId="13" fillId="0" borderId="28" xfId="0" applyFont="1" applyFill="1" applyBorder="1" applyAlignment="1">
      <alignment horizontal="left"/>
    </xf>
    <xf numFmtId="168" fontId="13" fillId="0" borderId="29" xfId="6" applyNumberFormat="1" applyFont="1" applyFill="1" applyBorder="1"/>
    <xf numFmtId="168" fontId="13" fillId="0" borderId="30" xfId="6" applyNumberFormat="1" applyFont="1" applyFill="1" applyBorder="1"/>
    <xf numFmtId="164" fontId="13" fillId="0" borderId="31" xfId="0" applyNumberFormat="1" applyFont="1" applyFill="1" applyBorder="1" applyAlignment="1">
      <alignment horizontal="center"/>
    </xf>
    <xf numFmtId="0" fontId="13" fillId="0" borderId="32" xfId="0" applyFont="1" applyFill="1" applyBorder="1" applyAlignment="1">
      <alignment horizontal="left"/>
    </xf>
    <xf numFmtId="0" fontId="13" fillId="0" borderId="0" xfId="0" applyFont="1" applyFill="1" applyAlignment="1">
      <alignment vertical="center" wrapText="1"/>
    </xf>
    <xf numFmtId="0" fontId="23" fillId="0" borderId="13"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0" xfId="0" applyFont="1" applyFill="1" applyAlignment="1">
      <alignment horizontal="center"/>
    </xf>
    <xf numFmtId="0" fontId="2" fillId="0" borderId="0" xfId="0" applyFont="1" applyBorder="1"/>
    <xf numFmtId="0" fontId="9" fillId="0" borderId="0" xfId="0" applyFont="1" applyBorder="1"/>
    <xf numFmtId="0" fontId="9" fillId="0" borderId="0" xfId="0" applyFont="1" applyBorder="1" applyAlignment="1">
      <alignment vertical="top" wrapText="1"/>
    </xf>
    <xf numFmtId="168" fontId="2" fillId="0" borderId="1" xfId="6" applyNumberFormat="1" applyFont="1" applyBorder="1" applyAlignment="1">
      <alignment horizontal="center"/>
    </xf>
    <xf numFmtId="168" fontId="2" fillId="0" borderId="2" xfId="6" applyNumberFormat="1" applyFont="1" applyBorder="1" applyAlignment="1">
      <alignment horizontal="center"/>
    </xf>
    <xf numFmtId="168" fontId="2" fillId="0" borderId="3" xfId="6" applyNumberFormat="1" applyFont="1" applyBorder="1" applyAlignment="1">
      <alignment horizontal="center"/>
    </xf>
    <xf numFmtId="168" fontId="2" fillId="0" borderId="5" xfId="6" applyNumberFormat="1" applyFont="1" applyBorder="1" applyAlignment="1">
      <alignment horizontal="center"/>
    </xf>
    <xf numFmtId="168" fontId="2" fillId="0" borderId="6" xfId="6" applyNumberFormat="1" applyFont="1" applyBorder="1" applyAlignment="1">
      <alignment horizontal="center"/>
    </xf>
    <xf numFmtId="168" fontId="2" fillId="0" borderId="7" xfId="6" applyNumberFormat="1" applyFont="1" applyBorder="1" applyAlignment="1">
      <alignment horizontal="center"/>
    </xf>
    <xf numFmtId="168" fontId="2" fillId="0" borderId="9" xfId="6" applyNumberFormat="1" applyFont="1" applyBorder="1" applyAlignment="1">
      <alignment horizontal="center"/>
    </xf>
    <xf numFmtId="168" fontId="2" fillId="0" borderId="10" xfId="6" applyNumberFormat="1" applyFont="1" applyBorder="1" applyAlignment="1">
      <alignment horizontal="center"/>
    </xf>
    <xf numFmtId="168" fontId="2" fillId="0" borderId="18" xfId="6" applyNumberFormat="1" applyFont="1" applyBorder="1" applyAlignment="1">
      <alignment horizontal="center"/>
    </xf>
    <xf numFmtId="0" fontId="23" fillId="0" borderId="13" xfId="0" applyFont="1" applyBorder="1" applyAlignment="1">
      <alignment horizontal="center" vertical="center" wrapText="1"/>
    </xf>
    <xf numFmtId="0" fontId="23" fillId="0" borderId="14" xfId="0" applyFont="1" applyBorder="1" applyAlignment="1">
      <alignment horizontal="center" vertical="center" wrapText="1"/>
    </xf>
    <xf numFmtId="0" fontId="2" fillId="0" borderId="14" xfId="0" applyFont="1" applyBorder="1" applyAlignment="1">
      <alignment horizontal="center" vertical="center" wrapText="1"/>
    </xf>
    <xf numFmtId="0" fontId="23" fillId="0" borderId="15" xfId="0" applyFont="1" applyBorder="1" applyAlignment="1">
      <alignment horizontal="center" vertical="center" wrapText="1"/>
    </xf>
    <xf numFmtId="0" fontId="2" fillId="0" borderId="20" xfId="0" applyFont="1" applyBorder="1" applyAlignment="1">
      <alignment horizontal="center" vertical="center"/>
    </xf>
    <xf numFmtId="0" fontId="9" fillId="0" borderId="0" xfId="0" applyFont="1" applyAlignment="1">
      <alignment wrapText="1"/>
    </xf>
    <xf numFmtId="168" fontId="2" fillId="0" borderId="2" xfId="6" applyNumberFormat="1" applyFont="1" applyBorder="1"/>
    <xf numFmtId="168" fontId="2" fillId="0" borderId="6" xfId="6" applyNumberFormat="1" applyFont="1" applyBorder="1"/>
    <xf numFmtId="168" fontId="2" fillId="0" borderId="10" xfId="6" applyNumberFormat="1" applyFont="1" applyBorder="1"/>
    <xf numFmtId="0" fontId="2" fillId="0" borderId="20" xfId="0" applyFont="1" applyBorder="1" applyAlignment="1">
      <alignment horizontal="center" vertical="center" wrapText="1"/>
    </xf>
    <xf numFmtId="0" fontId="2" fillId="0" borderId="0" xfId="0" applyFont="1" applyFill="1" applyAlignment="1">
      <alignment horizontal="center"/>
    </xf>
    <xf numFmtId="168" fontId="2" fillId="0" borderId="0" xfId="0" applyNumberFormat="1" applyFont="1" applyFill="1"/>
    <xf numFmtId="0" fontId="11" fillId="0" borderId="0" xfId="0" applyFont="1" applyFill="1" applyBorder="1" applyAlignment="1">
      <alignment horizontal="center"/>
    </xf>
    <xf numFmtId="164" fontId="2" fillId="0" borderId="0" xfId="0" applyNumberFormat="1" applyFont="1" applyFill="1"/>
    <xf numFmtId="168" fontId="2" fillId="0" borderId="21" xfId="6" applyNumberFormat="1" applyFont="1" applyFill="1" applyBorder="1"/>
    <xf numFmtId="168" fontId="2" fillId="0" borderId="23" xfId="6" applyNumberFormat="1" applyFont="1" applyFill="1" applyBorder="1"/>
    <xf numFmtId="0" fontId="2" fillId="0" borderId="24" xfId="0" applyFont="1" applyFill="1" applyBorder="1" applyAlignment="1">
      <alignment horizontal="center"/>
    </xf>
    <xf numFmtId="168" fontId="2" fillId="0" borderId="25" xfId="6" applyNumberFormat="1" applyFont="1" applyFill="1" applyBorder="1"/>
    <xf numFmtId="168" fontId="2" fillId="0" borderId="27" xfId="6" applyNumberFormat="1" applyFont="1" applyFill="1" applyBorder="1"/>
    <xf numFmtId="0" fontId="2" fillId="0" borderId="28" xfId="0" applyFont="1" applyFill="1" applyBorder="1" applyAlignment="1">
      <alignment horizontal="center"/>
    </xf>
    <xf numFmtId="168" fontId="2" fillId="0" borderId="0" xfId="6" applyNumberFormat="1" applyFont="1" applyFill="1"/>
    <xf numFmtId="168" fontId="2" fillId="0" borderId="29" xfId="6" applyNumberFormat="1" applyFont="1" applyFill="1" applyBorder="1"/>
    <xf numFmtId="168" fontId="2" fillId="0" borderId="31" xfId="6" applyNumberFormat="1" applyFont="1" applyFill="1" applyBorder="1"/>
    <xf numFmtId="0" fontId="2" fillId="0" borderId="32" xfId="0" applyFont="1" applyFill="1" applyBorder="1" applyAlignment="1">
      <alignment horizontal="center"/>
    </xf>
    <xf numFmtId="0" fontId="12" fillId="0" borderId="13" xfId="0" applyFont="1" applyFill="1" applyBorder="1" applyAlignment="1">
      <alignment horizontal="center"/>
    </xf>
    <xf numFmtId="0" fontId="12" fillId="0" borderId="43" xfId="0" applyFont="1" applyFill="1" applyBorder="1" applyAlignment="1">
      <alignment horizontal="center"/>
    </xf>
    <xf numFmtId="0" fontId="12" fillId="0" borderId="20" xfId="0" applyFont="1" applyFill="1" applyBorder="1" applyAlignment="1">
      <alignment horizontal="center"/>
    </xf>
    <xf numFmtId="164" fontId="2" fillId="0" borderId="0" xfId="1" applyNumberFormat="1" applyFont="1" applyFill="1" applyAlignment="1">
      <alignment horizontal="center"/>
    </xf>
    <xf numFmtId="164" fontId="2" fillId="0" borderId="21" xfId="1" applyNumberFormat="1" applyFont="1" applyFill="1" applyBorder="1" applyAlignment="1">
      <alignment horizontal="center"/>
    </xf>
    <xf numFmtId="164" fontId="2" fillId="0" borderId="23" xfId="1" applyNumberFormat="1" applyFont="1" applyFill="1" applyBorder="1" applyAlignment="1">
      <alignment horizontal="center"/>
    </xf>
    <xf numFmtId="164" fontId="2" fillId="0" borderId="25" xfId="1" applyNumberFormat="1" applyFont="1" applyFill="1" applyBorder="1" applyAlignment="1">
      <alignment horizontal="center"/>
    </xf>
    <xf numFmtId="164" fontId="2" fillId="0" borderId="27" xfId="1" applyNumberFormat="1" applyFont="1" applyFill="1" applyBorder="1" applyAlignment="1">
      <alignment horizontal="center"/>
    </xf>
    <xf numFmtId="164" fontId="2" fillId="0" borderId="29" xfId="1" applyNumberFormat="1" applyFont="1" applyFill="1" applyBorder="1" applyAlignment="1">
      <alignment horizontal="center"/>
    </xf>
    <xf numFmtId="164" fontId="2" fillId="0" borderId="31" xfId="1" applyNumberFormat="1" applyFont="1" applyFill="1" applyBorder="1" applyAlignment="1">
      <alignment horizontal="center"/>
    </xf>
    <xf numFmtId="0" fontId="2" fillId="0" borderId="69" xfId="0" applyFont="1" applyFill="1" applyBorder="1" applyAlignment="1">
      <alignment horizontal="center"/>
    </xf>
    <xf numFmtId="0" fontId="12" fillId="0" borderId="0" xfId="0" applyFont="1" applyFill="1"/>
    <xf numFmtId="168" fontId="2" fillId="0" borderId="1" xfId="0" applyNumberFormat="1" applyFont="1" applyFill="1" applyBorder="1"/>
    <xf numFmtId="168" fontId="2" fillId="0" borderId="3" xfId="0" applyNumberFormat="1" applyFont="1" applyFill="1" applyBorder="1"/>
    <xf numFmtId="0" fontId="2" fillId="0" borderId="16" xfId="0" quotePrefix="1" applyFont="1" applyFill="1" applyBorder="1"/>
    <xf numFmtId="168" fontId="2" fillId="0" borderId="5" xfId="0" applyNumberFormat="1" applyFont="1" applyFill="1" applyBorder="1"/>
    <xf numFmtId="168" fontId="2" fillId="0" borderId="7" xfId="0" applyNumberFormat="1" applyFont="1" applyFill="1" applyBorder="1"/>
    <xf numFmtId="0" fontId="2" fillId="0" borderId="17" xfId="0" quotePrefix="1" applyFont="1" applyFill="1" applyBorder="1"/>
    <xf numFmtId="168" fontId="2" fillId="0" borderId="9" xfId="0" applyNumberFormat="1" applyFont="1" applyFill="1" applyBorder="1"/>
    <xf numFmtId="168" fontId="2" fillId="0" borderId="18" xfId="0" applyNumberFormat="1" applyFont="1" applyFill="1" applyBorder="1"/>
    <xf numFmtId="0" fontId="2" fillId="0" borderId="44" xfId="0" quotePrefix="1" applyFont="1" applyFill="1" applyBorder="1"/>
    <xf numFmtId="168" fontId="2" fillId="0" borderId="70" xfId="0" applyNumberFormat="1" applyFont="1" applyFill="1" applyBorder="1"/>
    <xf numFmtId="168" fontId="2" fillId="0" borderId="71" xfId="0" applyNumberFormat="1" applyFont="1" applyFill="1" applyBorder="1"/>
    <xf numFmtId="0" fontId="2" fillId="0" borderId="72" xfId="0" applyFont="1" applyFill="1" applyBorder="1"/>
    <xf numFmtId="0" fontId="12" fillId="0" borderId="20" xfId="0" applyFont="1" applyFill="1" applyBorder="1"/>
    <xf numFmtId="0" fontId="2" fillId="0" borderId="0" xfId="0" quotePrefix="1" applyFont="1" applyFill="1"/>
    <xf numFmtId="0" fontId="2" fillId="0" borderId="0" xfId="0" applyFont="1" applyFill="1" applyAlignment="1"/>
    <xf numFmtId="0" fontId="4" fillId="2" borderId="0" xfId="2" applyFont="1" applyFill="1" applyAlignment="1">
      <alignment horizontal="left" vertical="center"/>
    </xf>
    <xf numFmtId="0" fontId="27" fillId="2" borderId="0" xfId="2" applyFont="1" applyFill="1" applyAlignment="1">
      <alignment horizontal="justify" vertical="center"/>
    </xf>
    <xf numFmtId="171" fontId="2" fillId="0" borderId="21" xfId="0" applyNumberFormat="1" applyFont="1" applyBorder="1" applyAlignment="1">
      <alignment horizontal="center"/>
    </xf>
    <xf numFmtId="171" fontId="2" fillId="0" borderId="22" xfId="0" applyNumberFormat="1" applyFont="1" applyBorder="1" applyAlignment="1">
      <alignment horizontal="center"/>
    </xf>
    <xf numFmtId="171" fontId="2" fillId="0" borderId="23" xfId="0" applyNumberFormat="1" applyFont="1" applyBorder="1" applyAlignment="1">
      <alignment horizontal="center"/>
    </xf>
    <xf numFmtId="0" fontId="12" fillId="0" borderId="24" xfId="0" applyFont="1" applyBorder="1"/>
    <xf numFmtId="171" fontId="2" fillId="0" borderId="25" xfId="0" applyNumberFormat="1" applyFont="1" applyBorder="1" applyAlignment="1">
      <alignment horizontal="center"/>
    </xf>
    <xf numFmtId="171" fontId="2" fillId="0" borderId="26" xfId="0" applyNumberFormat="1" applyFont="1" applyBorder="1" applyAlignment="1">
      <alignment horizontal="center"/>
    </xf>
    <xf numFmtId="171" fontId="2" fillId="0" borderId="27" xfId="0" applyNumberFormat="1" applyFont="1" applyBorder="1" applyAlignment="1">
      <alignment horizontal="center"/>
    </xf>
    <xf numFmtId="0" fontId="12" fillId="0" borderId="28" xfId="0" applyFont="1" applyBorder="1"/>
    <xf numFmtId="0" fontId="11" fillId="0" borderId="0" xfId="0" applyFont="1" applyAlignment="1">
      <alignment wrapText="1"/>
    </xf>
    <xf numFmtId="171" fontId="2" fillId="0" borderId="29" xfId="0" applyNumberFormat="1" applyFont="1" applyBorder="1" applyAlignment="1">
      <alignment horizontal="center"/>
    </xf>
    <xf numFmtId="171" fontId="2" fillId="0" borderId="30" xfId="0" applyNumberFormat="1" applyFont="1" applyBorder="1" applyAlignment="1">
      <alignment horizontal="center"/>
    </xf>
    <xf numFmtId="171" fontId="2" fillId="0" borderId="31" xfId="0" applyNumberFormat="1" applyFont="1" applyBorder="1" applyAlignment="1">
      <alignment horizontal="center"/>
    </xf>
    <xf numFmtId="0" fontId="12" fillId="0" borderId="32" xfId="0" applyFont="1" applyBorder="1"/>
    <xf numFmtId="0" fontId="12" fillId="0" borderId="13" xfId="0" applyFont="1" applyBorder="1" applyAlignment="1">
      <alignment horizontal="center" vertical="center"/>
    </xf>
    <xf numFmtId="0" fontId="12" fillId="0" borderId="20" xfId="0" applyFont="1" applyBorder="1" applyAlignment="1">
      <alignment horizontal="left" vertical="center"/>
    </xf>
    <xf numFmtId="0" fontId="12" fillId="0" borderId="0" xfId="0" applyFont="1" applyAlignment="1"/>
    <xf numFmtId="171" fontId="2" fillId="0" borderId="1" xfId="0" applyNumberFormat="1" applyFont="1" applyBorder="1" applyAlignment="1">
      <alignment horizontal="center"/>
    </xf>
    <xf numFmtId="171" fontId="2" fillId="0" borderId="2" xfId="0" applyNumberFormat="1" applyFont="1" applyBorder="1" applyAlignment="1">
      <alignment horizontal="center"/>
    </xf>
    <xf numFmtId="171" fontId="2" fillId="0" borderId="3" xfId="0" applyNumberFormat="1" applyFont="1" applyBorder="1" applyAlignment="1">
      <alignment horizontal="center"/>
    </xf>
    <xf numFmtId="0" fontId="12" fillId="0" borderId="73" xfId="0" applyFont="1" applyBorder="1"/>
    <xf numFmtId="171" fontId="2" fillId="0" borderId="5" xfId="0" applyNumberFormat="1" applyFont="1" applyBorder="1" applyAlignment="1">
      <alignment horizontal="center"/>
    </xf>
    <xf numFmtId="171" fontId="2" fillId="0" borderId="6" xfId="0" applyNumberFormat="1" applyFont="1" applyBorder="1" applyAlignment="1">
      <alignment horizontal="center"/>
    </xf>
    <xf numFmtId="171" fontId="2" fillId="0" borderId="7" xfId="0" applyNumberFormat="1" applyFont="1" applyBorder="1" applyAlignment="1">
      <alignment horizontal="center"/>
    </xf>
    <xf numFmtId="0" fontId="12" fillId="0" borderId="74" xfId="0" applyFont="1" applyBorder="1"/>
    <xf numFmtId="171" fontId="2" fillId="0" borderId="9" xfId="0" applyNumberFormat="1" applyFont="1" applyBorder="1" applyAlignment="1">
      <alignment horizontal="center"/>
    </xf>
    <xf numFmtId="171" fontId="2" fillId="0" borderId="10" xfId="0" applyNumberFormat="1" applyFont="1" applyBorder="1" applyAlignment="1">
      <alignment horizontal="center"/>
    </xf>
    <xf numFmtId="171" fontId="2" fillId="0" borderId="18" xfId="0" applyNumberFormat="1" applyFont="1" applyBorder="1" applyAlignment="1">
      <alignment horizontal="center"/>
    </xf>
    <xf numFmtId="0" fontId="12" fillId="0" borderId="75" xfId="0" applyFont="1" applyBorder="1"/>
    <xf numFmtId="0" fontId="12" fillId="0" borderId="20" xfId="0" applyFont="1" applyBorder="1"/>
    <xf numFmtId="0" fontId="2" fillId="0" borderId="77" xfId="0" applyFont="1" applyBorder="1" applyAlignment="1">
      <alignment horizontal="center" vertical="center" wrapText="1"/>
    </xf>
    <xf numFmtId="0" fontId="12" fillId="0" borderId="78" xfId="0" applyFont="1" applyBorder="1" applyAlignment="1">
      <alignment horizontal="left" vertical="center" wrapText="1"/>
    </xf>
    <xf numFmtId="0" fontId="2" fillId="7" borderId="77" xfId="0" applyFont="1" applyFill="1" applyBorder="1" applyAlignment="1">
      <alignment horizontal="center" vertical="center" wrapText="1"/>
    </xf>
    <xf numFmtId="0" fontId="12" fillId="7" borderId="78" xfId="0" applyFont="1" applyFill="1" applyBorder="1" applyAlignment="1">
      <alignment horizontal="left" vertical="center" wrapText="1"/>
    </xf>
    <xf numFmtId="0" fontId="2" fillId="7" borderId="78" xfId="0" applyFont="1" applyFill="1" applyBorder="1" applyAlignment="1">
      <alignment horizontal="center" vertical="center" wrapText="1"/>
    </xf>
    <xf numFmtId="0" fontId="2" fillId="7" borderId="79" xfId="0" applyFont="1" applyFill="1" applyBorder="1" applyAlignment="1">
      <alignment horizontal="center" vertical="center" wrapText="1"/>
    </xf>
    <xf numFmtId="0" fontId="2" fillId="7" borderId="80" xfId="0" applyFont="1" applyFill="1" applyBorder="1" applyAlignment="1">
      <alignment horizontal="center" vertical="center" wrapText="1"/>
    </xf>
    <xf numFmtId="0" fontId="20" fillId="4" borderId="81" xfId="0" applyFont="1" applyFill="1" applyBorder="1" applyAlignment="1">
      <alignment horizontal="center" vertical="center" wrapText="1"/>
    </xf>
    <xf numFmtId="0" fontId="20" fillId="4" borderId="82" xfId="0" applyFont="1" applyFill="1" applyBorder="1" applyAlignment="1">
      <alignment horizontal="center" vertical="center" wrapText="1"/>
    </xf>
    <xf numFmtId="0" fontId="20" fillId="4" borderId="83" xfId="0" applyFont="1" applyFill="1" applyBorder="1" applyAlignment="1">
      <alignment horizontal="left" wrapText="1"/>
    </xf>
    <xf numFmtId="0" fontId="12" fillId="0" borderId="0" xfId="0" applyFont="1" applyAlignment="1">
      <alignment horizontal="center" vertical="center"/>
    </xf>
    <xf numFmtId="0" fontId="13" fillId="0" borderId="0" xfId="8" applyFont="1"/>
    <xf numFmtId="166" fontId="13" fillId="0" borderId="0" xfId="8" applyNumberFormat="1" applyFont="1"/>
    <xf numFmtId="172" fontId="13" fillId="0" borderId="1" xfId="5" applyNumberFormat="1" applyFont="1" applyFill="1" applyBorder="1" applyAlignment="1">
      <alignment horizontal="center"/>
    </xf>
    <xf numFmtId="172" fontId="13" fillId="0" borderId="2" xfId="5" applyNumberFormat="1" applyFont="1" applyFill="1" applyBorder="1" applyAlignment="1">
      <alignment horizontal="center"/>
    </xf>
    <xf numFmtId="172" fontId="13" fillId="0" borderId="3" xfId="5" applyNumberFormat="1" applyFont="1" applyFill="1" applyBorder="1" applyAlignment="1">
      <alignment horizontal="center"/>
    </xf>
    <xf numFmtId="166" fontId="23" fillId="0" borderId="24" xfId="8" applyNumberFormat="1" applyFont="1" applyFill="1" applyBorder="1" applyAlignment="1">
      <alignment horizontal="center"/>
    </xf>
    <xf numFmtId="172" fontId="13" fillId="0" borderId="5" xfId="5" applyNumberFormat="1" applyFont="1" applyFill="1" applyBorder="1" applyAlignment="1">
      <alignment horizontal="center"/>
    </xf>
    <xf numFmtId="172" fontId="13" fillId="0" borderId="6" xfId="5" applyNumberFormat="1" applyFont="1" applyFill="1" applyBorder="1" applyAlignment="1">
      <alignment horizontal="center"/>
    </xf>
    <xf numFmtId="172" fontId="13" fillId="0" borderId="7" xfId="5" applyNumberFormat="1" applyFont="1" applyFill="1" applyBorder="1" applyAlignment="1">
      <alignment horizontal="center"/>
    </xf>
    <xf numFmtId="166" fontId="23" fillId="0" borderId="28" xfId="8" applyNumberFormat="1" applyFont="1" applyFill="1" applyBorder="1" applyAlignment="1">
      <alignment horizontal="center"/>
    </xf>
    <xf numFmtId="172" fontId="13" fillId="0" borderId="9" xfId="5" applyNumberFormat="1" applyFont="1" applyFill="1" applyBorder="1" applyAlignment="1">
      <alignment horizontal="center"/>
    </xf>
    <xf numFmtId="172" fontId="13" fillId="0" borderId="10" xfId="5" applyNumberFormat="1" applyFont="1" applyFill="1" applyBorder="1" applyAlignment="1">
      <alignment horizontal="center"/>
    </xf>
    <xf numFmtId="172" fontId="13" fillId="0" borderId="18" xfId="5" applyNumberFormat="1" applyFont="1" applyFill="1" applyBorder="1" applyAlignment="1">
      <alignment horizontal="center"/>
    </xf>
    <xf numFmtId="166" fontId="23" fillId="0" borderId="32" xfId="8" applyNumberFormat="1" applyFont="1" applyFill="1" applyBorder="1" applyAlignment="1">
      <alignment horizontal="center"/>
    </xf>
    <xf numFmtId="0" fontId="13" fillId="0" borderId="0" xfId="8" applyFont="1" applyAlignment="1">
      <alignment vertical="center"/>
    </xf>
    <xf numFmtId="0" fontId="23" fillId="0" borderId="13" xfId="8" applyFont="1" applyBorder="1" applyAlignment="1">
      <alignment horizontal="center" vertical="center"/>
    </xf>
    <xf numFmtId="0" fontId="23" fillId="0" borderId="14" xfId="8" applyFont="1" applyBorder="1" applyAlignment="1">
      <alignment horizontal="center" vertical="center"/>
    </xf>
    <xf numFmtId="0" fontId="23" fillId="0" borderId="43" xfId="8" applyFont="1" applyBorder="1" applyAlignment="1">
      <alignment horizontal="center" vertical="center"/>
    </xf>
    <xf numFmtId="0" fontId="23" fillId="0" borderId="20" xfId="8" applyFont="1" applyBorder="1" applyAlignment="1"/>
    <xf numFmtId="0" fontId="17" fillId="0" borderId="0" xfId="8" applyFont="1" applyAlignment="1">
      <alignment vertical="center"/>
    </xf>
    <xf numFmtId="0" fontId="17" fillId="0" borderId="0" xfId="8" applyFont="1" applyAlignment="1">
      <alignment horizontal="right" vertical="center"/>
    </xf>
    <xf numFmtId="0" fontId="30" fillId="0" borderId="0" xfId="8" applyFont="1" applyAlignment="1">
      <alignment vertical="center"/>
    </xf>
    <xf numFmtId="0" fontId="22" fillId="0" borderId="0" xfId="8" applyFont="1"/>
    <xf numFmtId="0" fontId="26" fillId="0" borderId="0" xfId="8" applyFont="1"/>
    <xf numFmtId="0" fontId="31" fillId="0" borderId="0" xfId="8" applyFont="1" applyAlignment="1">
      <alignment horizontal="right" vertical="center"/>
    </xf>
    <xf numFmtId="0" fontId="31" fillId="0" borderId="0" xfId="8" applyFont="1" applyAlignment="1">
      <alignment vertical="center"/>
    </xf>
    <xf numFmtId="0" fontId="13" fillId="0" borderId="0" xfId="8" applyFont="1" applyFill="1"/>
    <xf numFmtId="166" fontId="13" fillId="0" borderId="21" xfId="8" applyNumberFormat="1" applyFont="1" applyFill="1" applyBorder="1" applyAlignment="1">
      <alignment horizontal="center"/>
    </xf>
    <xf numFmtId="166" fontId="13" fillId="0" borderId="22" xfId="8" applyNumberFormat="1" applyFont="1" applyFill="1" applyBorder="1" applyAlignment="1">
      <alignment horizontal="center"/>
    </xf>
    <xf numFmtId="166" fontId="13" fillId="0" borderId="84" xfId="8" applyNumberFormat="1" applyFont="1" applyFill="1" applyBorder="1" applyAlignment="1">
      <alignment horizontal="center"/>
    </xf>
    <xf numFmtId="166" fontId="13" fillId="0" borderId="23" xfId="8" applyNumberFormat="1" applyFont="1" applyFill="1" applyBorder="1" applyAlignment="1">
      <alignment horizontal="center"/>
    </xf>
    <xf numFmtId="166" fontId="13" fillId="0" borderId="25" xfId="8" applyNumberFormat="1" applyFont="1" applyFill="1" applyBorder="1" applyAlignment="1">
      <alignment horizontal="center"/>
    </xf>
    <xf numFmtId="166" fontId="13" fillId="0" borderId="26" xfId="8" applyNumberFormat="1" applyFont="1" applyFill="1" applyBorder="1" applyAlignment="1">
      <alignment horizontal="center"/>
    </xf>
    <xf numFmtId="166" fontId="13" fillId="0" borderId="0" xfId="8" applyNumberFormat="1" applyFont="1" applyFill="1" applyAlignment="1">
      <alignment horizontal="center"/>
    </xf>
    <xf numFmtId="166" fontId="13" fillId="0" borderId="27" xfId="8" applyNumberFormat="1" applyFont="1" applyFill="1" applyBorder="1" applyAlignment="1">
      <alignment horizontal="center"/>
    </xf>
    <xf numFmtId="166" fontId="13" fillId="0" borderId="29" xfId="8" applyNumberFormat="1" applyFont="1" applyFill="1" applyBorder="1" applyAlignment="1">
      <alignment horizontal="center"/>
    </xf>
    <xf numFmtId="166" fontId="13" fillId="0" borderId="30" xfId="8" applyNumberFormat="1" applyFont="1" applyFill="1" applyBorder="1" applyAlignment="1">
      <alignment horizontal="center"/>
    </xf>
    <xf numFmtId="166" fontId="13" fillId="0" borderId="31" xfId="8" applyNumberFormat="1" applyFont="1" applyFill="1" applyBorder="1" applyAlignment="1">
      <alignment horizontal="center"/>
    </xf>
    <xf numFmtId="0" fontId="13" fillId="0" borderId="21" xfId="8" applyFont="1" applyFill="1" applyBorder="1" applyAlignment="1">
      <alignment horizontal="center"/>
    </xf>
    <xf numFmtId="0" fontId="13" fillId="0" borderId="22" xfId="8" applyFont="1" applyFill="1" applyBorder="1" applyAlignment="1">
      <alignment horizontal="center"/>
    </xf>
    <xf numFmtId="0" fontId="13" fillId="0" borderId="85" xfId="8" applyFont="1" applyFill="1" applyBorder="1"/>
    <xf numFmtId="0" fontId="13" fillId="0" borderId="23" xfId="8" applyFont="1" applyFill="1" applyBorder="1"/>
    <xf numFmtId="0" fontId="13" fillId="0" borderId="23" xfId="8" applyFont="1" applyFill="1" applyBorder="1" applyAlignment="1">
      <alignment horizontal="center"/>
    </xf>
    <xf numFmtId="0" fontId="25" fillId="6" borderId="87" xfId="8" applyFont="1" applyFill="1" applyBorder="1" applyAlignment="1"/>
    <xf numFmtId="0" fontId="23" fillId="0" borderId="0" xfId="8" applyFont="1"/>
    <xf numFmtId="166" fontId="32" fillId="0" borderId="0" xfId="8" applyNumberFormat="1" applyFont="1" applyAlignment="1">
      <alignment horizontal="right"/>
    </xf>
    <xf numFmtId="166" fontId="13" fillId="0" borderId="1" xfId="8" applyNumberFormat="1" applyFont="1" applyFill="1" applyBorder="1" applyAlignment="1">
      <alignment horizontal="center"/>
    </xf>
    <xf numFmtId="166" fontId="13" fillId="0" borderId="3" xfId="8" applyNumberFormat="1" applyFont="1" applyFill="1" applyBorder="1" applyAlignment="1">
      <alignment horizontal="center"/>
    </xf>
    <xf numFmtId="0" fontId="23" fillId="0" borderId="16" xfId="8" applyFont="1" applyBorder="1"/>
    <xf numFmtId="166" fontId="13" fillId="0" borderId="5" xfId="8" applyNumberFormat="1" applyFont="1" applyFill="1" applyBorder="1" applyAlignment="1">
      <alignment horizontal="center"/>
    </xf>
    <xf numFmtId="166" fontId="13" fillId="0" borderId="7" xfId="8" applyNumberFormat="1" applyFont="1" applyFill="1" applyBorder="1" applyAlignment="1">
      <alignment horizontal="center"/>
    </xf>
    <xf numFmtId="0" fontId="23" fillId="0" borderId="17" xfId="8" applyFont="1" applyBorder="1"/>
    <xf numFmtId="166" fontId="32" fillId="0" borderId="0" xfId="8" applyNumberFormat="1" applyFont="1" applyBorder="1" applyAlignment="1">
      <alignment horizontal="right"/>
    </xf>
    <xf numFmtId="166" fontId="13" fillId="0" borderId="9" xfId="8" applyNumberFormat="1" applyFont="1" applyFill="1" applyBorder="1" applyAlignment="1">
      <alignment horizontal="center"/>
    </xf>
    <xf numFmtId="166" fontId="13" fillId="0" borderId="18" xfId="8" applyNumberFormat="1" applyFont="1" applyFill="1" applyBorder="1" applyAlignment="1">
      <alignment horizontal="center"/>
    </xf>
    <xf numFmtId="0" fontId="23" fillId="0" borderId="19" xfId="8" applyFont="1" applyBorder="1"/>
    <xf numFmtId="0" fontId="23" fillId="0" borderId="15" xfId="8" applyFont="1" applyBorder="1" applyAlignment="1">
      <alignment horizontal="center" vertical="center"/>
    </xf>
    <xf numFmtId="0" fontId="23" fillId="0" borderId="20" xfId="8" applyFont="1" applyBorder="1" applyAlignment="1">
      <alignment horizontal="left"/>
    </xf>
    <xf numFmtId="166" fontId="13" fillId="0" borderId="0" xfId="8" applyNumberFormat="1" applyFont="1" applyBorder="1" applyAlignment="1">
      <alignment horizontal="right"/>
    </xf>
    <xf numFmtId="0" fontId="33" fillId="0" borderId="0" xfId="8" applyFont="1" applyBorder="1"/>
    <xf numFmtId="0" fontId="13" fillId="0" borderId="0" xfId="8" applyFont="1" applyBorder="1"/>
    <xf numFmtId="0" fontId="34" fillId="0" borderId="0" xfId="8" applyFont="1" applyAlignment="1"/>
    <xf numFmtId="0" fontId="22" fillId="0" borderId="0" xfId="8" applyFont="1" applyBorder="1"/>
    <xf numFmtId="0" fontId="35" fillId="0" borderId="0" xfId="8" applyFont="1" applyBorder="1"/>
    <xf numFmtId="0" fontId="13" fillId="0" borderId="0" xfId="9" applyFont="1" applyFill="1"/>
    <xf numFmtId="173" fontId="13" fillId="0" borderId="0" xfId="9" applyNumberFormat="1" applyFont="1" applyFill="1"/>
    <xf numFmtId="173" fontId="13" fillId="0" borderId="1" xfId="9" applyNumberFormat="1" applyFont="1" applyFill="1" applyBorder="1" applyAlignment="1">
      <alignment horizontal="right" vertical="center"/>
    </xf>
    <xf numFmtId="173" fontId="13" fillId="0" borderId="3" xfId="9" applyNumberFormat="1" applyFont="1" applyFill="1" applyBorder="1" applyAlignment="1">
      <alignment horizontal="right" vertical="center"/>
    </xf>
    <xf numFmtId="0" fontId="23" fillId="0" borderId="16" xfId="9" applyFont="1" applyFill="1" applyBorder="1" applyAlignment="1">
      <alignment vertical="center" wrapText="1"/>
    </xf>
    <xf numFmtId="173" fontId="13" fillId="0" borderId="5" xfId="9" applyNumberFormat="1" applyFont="1" applyFill="1" applyBorder="1" applyAlignment="1">
      <alignment horizontal="right" vertical="center"/>
    </xf>
    <xf numFmtId="173" fontId="13" fillId="0" borderId="7" xfId="9" applyNumberFormat="1" applyFont="1" applyFill="1" applyBorder="1" applyAlignment="1">
      <alignment horizontal="right" vertical="center"/>
    </xf>
    <xf numFmtId="0" fontId="23" fillId="0" borderId="17" xfId="9" applyFont="1" applyFill="1" applyBorder="1" applyAlignment="1">
      <alignment vertical="center" wrapText="1"/>
    </xf>
    <xf numFmtId="173" fontId="13" fillId="0" borderId="88" xfId="9" applyNumberFormat="1" applyFont="1" applyFill="1" applyBorder="1" applyAlignment="1">
      <alignment horizontal="right" vertical="center"/>
    </xf>
    <xf numFmtId="173" fontId="13" fillId="0" borderId="11" xfId="9" applyNumberFormat="1" applyFont="1" applyFill="1" applyBorder="1" applyAlignment="1">
      <alignment horizontal="right" vertical="center"/>
    </xf>
    <xf numFmtId="0" fontId="23" fillId="0" borderId="19" xfId="9" applyFont="1" applyFill="1" applyBorder="1" applyAlignment="1">
      <alignment vertical="center" wrapText="1"/>
    </xf>
    <xf numFmtId="0" fontId="23" fillId="0" borderId="89" xfId="9" applyFont="1" applyFill="1" applyBorder="1"/>
    <xf numFmtId="172" fontId="13" fillId="0" borderId="1" xfId="8" applyNumberFormat="1" applyFont="1" applyBorder="1" applyAlignment="1">
      <alignment horizontal="center"/>
    </xf>
    <xf numFmtId="172" fontId="13" fillId="0" borderId="2" xfId="8" applyNumberFormat="1" applyFont="1" applyBorder="1" applyAlignment="1">
      <alignment horizontal="center"/>
    </xf>
    <xf numFmtId="172" fontId="13" fillId="0" borderId="3" xfId="8" applyNumberFormat="1" applyFont="1" applyBorder="1" applyAlignment="1">
      <alignment horizontal="center"/>
    </xf>
    <xf numFmtId="166" fontId="23" fillId="0" borderId="16" xfId="8" applyNumberFormat="1" applyFont="1" applyFill="1" applyBorder="1" applyAlignment="1">
      <alignment horizontal="left"/>
    </xf>
    <xf numFmtId="172" fontId="13" fillId="0" borderId="5" xfId="8" applyNumberFormat="1" applyFont="1" applyBorder="1" applyAlignment="1">
      <alignment horizontal="center"/>
    </xf>
    <xf numFmtId="172" fontId="13" fillId="0" borderId="6" xfId="8" applyNumberFormat="1" applyFont="1" applyBorder="1" applyAlignment="1">
      <alignment horizontal="center"/>
    </xf>
    <xf numFmtId="172" fontId="13" fillId="0" borderId="7" xfId="8" applyNumberFormat="1" applyFont="1" applyBorder="1" applyAlignment="1">
      <alignment horizontal="center"/>
    </xf>
    <xf numFmtId="166" fontId="23" fillId="0" borderId="17" xfId="8" applyNumberFormat="1" applyFont="1" applyFill="1" applyBorder="1" applyAlignment="1">
      <alignment horizontal="left"/>
    </xf>
    <xf numFmtId="172" fontId="13" fillId="0" borderId="9" xfId="8" applyNumberFormat="1" applyFont="1" applyBorder="1" applyAlignment="1">
      <alignment horizontal="center"/>
    </xf>
    <xf numFmtId="172" fontId="13" fillId="0" borderId="10" xfId="8" applyNumberFormat="1" applyFont="1" applyBorder="1" applyAlignment="1">
      <alignment horizontal="center"/>
    </xf>
    <xf numFmtId="172" fontId="13" fillId="0" borderId="18" xfId="8" applyNumberFormat="1" applyFont="1" applyBorder="1" applyAlignment="1">
      <alignment horizontal="center"/>
    </xf>
    <xf numFmtId="166" fontId="23" fillId="0" borderId="19" xfId="8" applyNumberFormat="1" applyFont="1" applyFill="1" applyBorder="1" applyAlignment="1">
      <alignment horizontal="left"/>
    </xf>
    <xf numFmtId="0" fontId="23" fillId="0" borderId="1" xfId="8" applyFont="1" applyBorder="1" applyAlignment="1">
      <alignment horizontal="center" vertical="center"/>
    </xf>
    <xf numFmtId="0" fontId="23" fillId="0" borderId="2" xfId="8" applyFont="1" applyBorder="1" applyAlignment="1">
      <alignment horizontal="center" vertical="center"/>
    </xf>
    <xf numFmtId="0" fontId="23" fillId="0" borderId="90" xfId="8" applyFont="1" applyBorder="1" applyAlignment="1">
      <alignment horizontal="center" vertical="center"/>
    </xf>
    <xf numFmtId="0" fontId="36" fillId="0" borderId="0" xfId="8" applyFont="1"/>
    <xf numFmtId="166" fontId="36" fillId="2" borderId="84" xfId="8" applyNumberFormat="1" applyFont="1" applyFill="1" applyBorder="1" applyAlignment="1">
      <alignment horizontal="center"/>
    </xf>
    <xf numFmtId="166" fontId="36" fillId="8" borderId="0" xfId="8" applyNumberFormat="1" applyFont="1" applyFill="1" applyAlignment="1">
      <alignment horizontal="center"/>
    </xf>
    <xf numFmtId="166" fontId="36" fillId="2" borderId="0" xfId="8" applyNumberFormat="1" applyFont="1" applyFill="1" applyAlignment="1">
      <alignment horizontal="center"/>
    </xf>
    <xf numFmtId="166" fontId="36" fillId="2" borderId="0" xfId="8" applyNumberFormat="1" applyFont="1" applyFill="1" applyBorder="1" applyAlignment="1">
      <alignment horizontal="center"/>
    </xf>
    <xf numFmtId="0" fontId="36" fillId="0" borderId="0" xfId="8" applyFont="1" applyFill="1"/>
    <xf numFmtId="0" fontId="13" fillId="0" borderId="0" xfId="10" applyFont="1" applyFill="1"/>
    <xf numFmtId="0" fontId="22" fillId="0" borderId="0" xfId="10" applyFont="1" applyFill="1"/>
    <xf numFmtId="166" fontId="13" fillId="0" borderId="0" xfId="10" applyNumberFormat="1" applyFont="1" applyFill="1"/>
    <xf numFmtId="166" fontId="13" fillId="0" borderId="1" xfId="10" applyNumberFormat="1" applyFont="1" applyFill="1" applyBorder="1" applyAlignment="1">
      <alignment horizontal="center"/>
    </xf>
    <xf numFmtId="166" fontId="13" fillId="0" borderId="2" xfId="10" applyNumberFormat="1" applyFont="1" applyFill="1" applyBorder="1" applyAlignment="1">
      <alignment horizontal="center"/>
    </xf>
    <xf numFmtId="166" fontId="13" fillId="0" borderId="3" xfId="10" applyNumberFormat="1" applyFont="1" applyFill="1" applyBorder="1" applyAlignment="1">
      <alignment horizontal="center"/>
    </xf>
    <xf numFmtId="0" fontId="23" fillId="0" borderId="16" xfId="10" applyFont="1" applyFill="1" applyBorder="1"/>
    <xf numFmtId="0" fontId="13" fillId="0" borderId="5" xfId="10" applyFont="1" applyFill="1" applyBorder="1" applyAlignment="1">
      <alignment horizontal="center"/>
    </xf>
    <xf numFmtId="0" fontId="13" fillId="0" borderId="6" xfId="10" applyFont="1" applyFill="1" applyBorder="1" applyAlignment="1">
      <alignment horizontal="center"/>
    </xf>
    <xf numFmtId="0" fontId="13" fillId="0" borderId="7" xfId="10" applyFont="1" applyFill="1" applyBorder="1" applyAlignment="1">
      <alignment horizontal="center"/>
    </xf>
    <xf numFmtId="0" fontId="23" fillId="0" borderId="17" xfId="10" applyFont="1" applyFill="1" applyBorder="1"/>
    <xf numFmtId="166" fontId="13" fillId="0" borderId="5" xfId="10" applyNumberFormat="1" applyFont="1" applyFill="1" applyBorder="1" applyAlignment="1">
      <alignment horizontal="center"/>
    </xf>
    <xf numFmtId="166" fontId="13" fillId="0" borderId="6" xfId="10" applyNumberFormat="1" applyFont="1" applyFill="1" applyBorder="1" applyAlignment="1">
      <alignment horizontal="center"/>
    </xf>
    <xf numFmtId="166" fontId="13" fillId="0" borderId="7" xfId="10" applyNumberFormat="1" applyFont="1" applyFill="1" applyBorder="1" applyAlignment="1">
      <alignment horizontal="center"/>
    </xf>
    <xf numFmtId="166" fontId="13" fillId="0" borderId="9" xfId="10" applyNumberFormat="1" applyFont="1" applyFill="1" applyBorder="1" applyAlignment="1">
      <alignment horizontal="center"/>
    </xf>
    <xf numFmtId="166" fontId="13" fillId="0" borderId="10" xfId="10" applyNumberFormat="1" applyFont="1" applyFill="1" applyBorder="1" applyAlignment="1">
      <alignment horizontal="center"/>
    </xf>
    <xf numFmtId="166" fontId="13" fillId="0" borderId="18" xfId="10" applyNumberFormat="1" applyFont="1" applyFill="1" applyBorder="1" applyAlignment="1">
      <alignment horizontal="center"/>
    </xf>
    <xf numFmtId="0" fontId="23" fillId="0" borderId="19" xfId="10" applyFont="1" applyFill="1" applyBorder="1"/>
    <xf numFmtId="0" fontId="23" fillId="0" borderId="1" xfId="10" applyFont="1" applyFill="1" applyBorder="1" applyAlignment="1">
      <alignment horizontal="center" vertical="center"/>
    </xf>
    <xf numFmtId="0" fontId="23" fillId="0" borderId="2" xfId="10" applyFont="1" applyFill="1" applyBorder="1" applyAlignment="1">
      <alignment horizontal="center" vertical="center"/>
    </xf>
    <xf numFmtId="0" fontId="23" fillId="0" borderId="90" xfId="10" applyFont="1" applyFill="1" applyBorder="1" applyAlignment="1">
      <alignment horizontal="center" vertical="center"/>
    </xf>
    <xf numFmtId="0" fontId="13" fillId="0" borderId="0" xfId="10" applyFont="1" applyFill="1" applyAlignment="1"/>
    <xf numFmtId="0" fontId="23" fillId="0" borderId="0" xfId="10" applyFont="1" applyFill="1"/>
    <xf numFmtId="9" fontId="2" fillId="0" borderId="0" xfId="11" applyFont="1"/>
    <xf numFmtId="0" fontId="4" fillId="0" borderId="0" xfId="12" applyFont="1"/>
    <xf numFmtId="0" fontId="13" fillId="0" borderId="0" xfId="8" applyFont="1" applyAlignment="1">
      <alignment horizontal="right"/>
    </xf>
    <xf numFmtId="9" fontId="13" fillId="0" borderId="0" xfId="8" applyNumberFormat="1" applyFont="1"/>
    <xf numFmtId="0" fontId="26" fillId="0" borderId="0" xfId="8" applyFont="1" applyAlignment="1">
      <alignment horizontal="center"/>
    </xf>
    <xf numFmtId="0" fontId="38" fillId="0" borderId="0" xfId="8" applyFont="1" applyAlignment="1">
      <alignment horizontal="center"/>
    </xf>
    <xf numFmtId="9" fontId="38" fillId="0" borderId="0" xfId="11" applyFont="1" applyAlignment="1">
      <alignment horizontal="center"/>
    </xf>
    <xf numFmtId="164" fontId="39" fillId="0" borderId="0" xfId="11" applyNumberFormat="1" applyFont="1" applyAlignment="1">
      <alignment horizontal="center"/>
    </xf>
    <xf numFmtId="0" fontId="26" fillId="0" borderId="0" xfId="8" applyFont="1" applyFill="1" applyAlignment="1">
      <alignment horizontal="center"/>
    </xf>
    <xf numFmtId="0" fontId="40" fillId="0" borderId="0" xfId="8" applyFont="1"/>
    <xf numFmtId="9" fontId="40" fillId="0" borderId="0" xfId="11" applyFont="1"/>
    <xf numFmtId="0" fontId="40" fillId="0" borderId="0" xfId="8" applyFont="1" applyAlignment="1">
      <alignment horizontal="right"/>
    </xf>
    <xf numFmtId="164" fontId="2" fillId="0" borderId="0" xfId="11" applyNumberFormat="1" applyFont="1"/>
    <xf numFmtId="0" fontId="40" fillId="0" borderId="0" xfId="11" applyNumberFormat="1" applyFont="1"/>
    <xf numFmtId="0" fontId="40" fillId="0" borderId="0" xfId="8" applyFont="1" applyAlignment="1">
      <alignment vertical="center"/>
    </xf>
    <xf numFmtId="0" fontId="26" fillId="0" borderId="0" xfId="8" applyFont="1" applyAlignment="1">
      <alignment horizontal="center" vertical="center"/>
    </xf>
    <xf numFmtId="9" fontId="39" fillId="0" borderId="0" xfId="11" applyFont="1" applyAlignment="1">
      <alignment horizontal="center"/>
    </xf>
    <xf numFmtId="9" fontId="2" fillId="0" borderId="1" xfId="11" applyFont="1" applyBorder="1" applyAlignment="1">
      <alignment horizontal="center"/>
    </xf>
    <xf numFmtId="9" fontId="2" fillId="0" borderId="2" xfId="11" applyFont="1" applyBorder="1" applyAlignment="1">
      <alignment horizontal="center"/>
    </xf>
    <xf numFmtId="9" fontId="2" fillId="0" borderId="90" xfId="11" applyFont="1" applyBorder="1" applyAlignment="1">
      <alignment horizontal="center"/>
    </xf>
    <xf numFmtId="0" fontId="23" fillId="0" borderId="16" xfId="8" applyFont="1" applyBorder="1" applyAlignment="1">
      <alignment horizontal="center"/>
    </xf>
    <xf numFmtId="9" fontId="2" fillId="0" borderId="5" xfId="11" applyFont="1" applyBorder="1" applyAlignment="1">
      <alignment horizontal="center"/>
    </xf>
    <xf numFmtId="9" fontId="2" fillId="0" borderId="6" xfId="11" applyFont="1" applyBorder="1" applyAlignment="1">
      <alignment horizontal="center"/>
    </xf>
    <xf numFmtId="9" fontId="2" fillId="0" borderId="93" xfId="11" applyFont="1" applyBorder="1" applyAlignment="1">
      <alignment horizontal="center"/>
    </xf>
    <xf numFmtId="0" fontId="23" fillId="0" borderId="17" xfId="8" applyFont="1" applyBorder="1" applyAlignment="1">
      <alignment horizontal="center"/>
    </xf>
    <xf numFmtId="9" fontId="2" fillId="0" borderId="88" xfId="11" applyFont="1" applyBorder="1" applyAlignment="1">
      <alignment horizontal="center"/>
    </xf>
    <xf numFmtId="9" fontId="2" fillId="0" borderId="91" xfId="11" applyFont="1" applyBorder="1" applyAlignment="1">
      <alignment horizontal="center"/>
    </xf>
    <xf numFmtId="9" fontId="2" fillId="0" borderId="92" xfId="11" applyFont="1" applyBorder="1" applyAlignment="1">
      <alignment horizontal="center"/>
    </xf>
    <xf numFmtId="0" fontId="23" fillId="0" borderId="19" xfId="8" applyFont="1" applyBorder="1" applyAlignment="1">
      <alignment horizontal="center"/>
    </xf>
    <xf numFmtId="0" fontId="23" fillId="0" borderId="2" xfId="8" applyFont="1" applyBorder="1" applyAlignment="1">
      <alignment horizontal="center" vertical="center" wrapText="1"/>
    </xf>
    <xf numFmtId="0" fontId="9" fillId="0" borderId="0" xfId="0" applyFont="1" applyFill="1"/>
    <xf numFmtId="164" fontId="13" fillId="0" borderId="21" xfId="11" applyNumberFormat="1" applyFont="1" applyFill="1" applyBorder="1" applyAlignment="1"/>
    <xf numFmtId="164" fontId="13" fillId="0" borderId="22" xfId="11" applyNumberFormat="1" applyFont="1" applyFill="1" applyBorder="1" applyAlignment="1"/>
    <xf numFmtId="164" fontId="13" fillId="0" borderId="23" xfId="11" applyNumberFormat="1" applyFont="1" applyFill="1" applyBorder="1" applyAlignment="1"/>
    <xf numFmtId="0" fontId="23" fillId="0" borderId="24" xfId="13" applyNumberFormat="1" applyFont="1" applyFill="1" applyBorder="1" applyAlignment="1">
      <alignment horizontal="center"/>
    </xf>
    <xf numFmtId="164" fontId="13" fillId="0" borderId="25" xfId="11" applyNumberFormat="1" applyFont="1" applyFill="1" applyBorder="1" applyAlignment="1"/>
    <xf numFmtId="164" fontId="13" fillId="0" borderId="26" xfId="11" applyNumberFormat="1" applyFont="1" applyFill="1" applyBorder="1" applyAlignment="1"/>
    <xf numFmtId="164" fontId="13" fillId="0" borderId="27" xfId="11" applyNumberFormat="1" applyFont="1" applyFill="1" applyBorder="1" applyAlignment="1"/>
    <xf numFmtId="0" fontId="23" fillId="0" borderId="28" xfId="13" applyNumberFormat="1" applyFont="1" applyFill="1" applyBorder="1" applyAlignment="1">
      <alignment horizontal="center"/>
    </xf>
    <xf numFmtId="9" fontId="2" fillId="0" borderId="21" xfId="11" applyFont="1" applyFill="1" applyBorder="1"/>
    <xf numFmtId="9" fontId="2" fillId="0" borderId="23" xfId="11" applyFont="1" applyFill="1" applyBorder="1"/>
    <xf numFmtId="0" fontId="23" fillId="0" borderId="24" xfId="8" applyFont="1" applyFill="1" applyBorder="1" applyAlignment="1">
      <alignment horizontal="center"/>
    </xf>
    <xf numFmtId="9" fontId="2" fillId="0" borderId="25" xfId="11" applyFont="1" applyFill="1" applyBorder="1"/>
    <xf numFmtId="9" fontId="2" fillId="0" borderId="27" xfId="11" applyFont="1" applyFill="1" applyBorder="1"/>
    <xf numFmtId="0" fontId="23" fillId="0" borderId="28" xfId="8" applyFont="1" applyFill="1" applyBorder="1" applyAlignment="1">
      <alignment horizontal="center"/>
    </xf>
    <xf numFmtId="9" fontId="2" fillId="0" borderId="94" xfId="11" applyFont="1" applyFill="1" applyBorder="1"/>
    <xf numFmtId="9" fontId="2" fillId="0" borderId="95" xfId="11" applyFont="1" applyFill="1" applyBorder="1"/>
    <xf numFmtId="0" fontId="23" fillId="0" borderId="69" xfId="8" applyFont="1" applyFill="1" applyBorder="1" applyAlignment="1">
      <alignment horizontal="center"/>
    </xf>
    <xf numFmtId="164" fontId="13" fillId="0" borderId="29" xfId="11" applyNumberFormat="1" applyFont="1" applyFill="1" applyBorder="1" applyAlignment="1"/>
    <xf numFmtId="164" fontId="13" fillId="0" borderId="30" xfId="11" applyNumberFormat="1" applyFont="1" applyFill="1" applyBorder="1" applyAlignment="1"/>
    <xf numFmtId="164" fontId="13" fillId="0" borderId="31" xfId="11" applyNumberFormat="1" applyFont="1" applyFill="1" applyBorder="1" applyAlignment="1"/>
    <xf numFmtId="0" fontId="23" fillId="0" borderId="69" xfId="13" applyNumberFormat="1" applyFont="1" applyFill="1" applyBorder="1" applyAlignment="1">
      <alignment horizontal="center"/>
    </xf>
    <xf numFmtId="0" fontId="12" fillId="0" borderId="21" xfId="11" applyNumberFormat="1" applyFont="1" applyFill="1" applyBorder="1" applyAlignment="1">
      <alignment horizontal="center" vertical="center"/>
    </xf>
    <xf numFmtId="0" fontId="12" fillId="0" borderId="23" xfId="11" applyNumberFormat="1" applyFont="1" applyFill="1" applyBorder="1" applyAlignment="1">
      <alignment horizontal="center" vertical="center"/>
    </xf>
    <xf numFmtId="0" fontId="23" fillId="0" borderId="20" xfId="8" applyFont="1" applyFill="1" applyBorder="1" applyAlignment="1">
      <alignment vertical="center"/>
    </xf>
    <xf numFmtId="0" fontId="23" fillId="0" borderId="21" xfId="13" applyNumberFormat="1" applyFont="1" applyFill="1" applyBorder="1" applyAlignment="1">
      <alignment horizontal="center" vertical="center" wrapText="1"/>
    </xf>
    <xf numFmtId="0" fontId="23" fillId="0" borderId="22" xfId="13" applyNumberFormat="1" applyFont="1" applyFill="1" applyBorder="1" applyAlignment="1">
      <alignment horizontal="center" vertical="center"/>
    </xf>
    <xf numFmtId="0" fontId="23" fillId="0" borderId="96" xfId="13" applyNumberFormat="1" applyFont="1" applyFill="1" applyBorder="1" applyAlignment="1"/>
    <xf numFmtId="164" fontId="2" fillId="0" borderId="0" xfId="14" applyNumberFormat="1" applyFont="1" applyFill="1"/>
    <xf numFmtId="9" fontId="2" fillId="0" borderId="0" xfId="14" applyNumberFormat="1" applyFont="1" applyFill="1"/>
    <xf numFmtId="0" fontId="2" fillId="0" borderId="0" xfId="14" applyFont="1" applyFill="1"/>
    <xf numFmtId="164" fontId="2" fillId="0" borderId="1" xfId="11" applyNumberFormat="1" applyFont="1" applyFill="1" applyBorder="1"/>
    <xf numFmtId="0" fontId="23" fillId="0" borderId="90" xfId="8" applyFont="1" applyFill="1" applyBorder="1" applyAlignment="1">
      <alignment horizontal="center"/>
    </xf>
    <xf numFmtId="164" fontId="2" fillId="0" borderId="0" xfId="15" applyNumberFormat="1" applyFont="1" applyFill="1"/>
    <xf numFmtId="9" fontId="2" fillId="0" borderId="1" xfId="15" applyNumberFormat="1" applyFont="1" applyFill="1" applyBorder="1"/>
    <xf numFmtId="0" fontId="12" fillId="0" borderId="90" xfId="14" applyFont="1" applyFill="1" applyBorder="1" applyAlignment="1">
      <alignment horizontal="center"/>
    </xf>
    <xf numFmtId="164" fontId="2" fillId="0" borderId="5" xfId="11" applyNumberFormat="1" applyFont="1" applyFill="1" applyBorder="1"/>
    <xf numFmtId="0" fontId="23" fillId="0" borderId="93" xfId="8" applyFont="1" applyFill="1" applyBorder="1" applyAlignment="1">
      <alignment horizontal="center"/>
    </xf>
    <xf numFmtId="9" fontId="2" fillId="0" borderId="5" xfId="15" applyNumberFormat="1" applyFont="1" applyFill="1" applyBorder="1"/>
    <xf numFmtId="0" fontId="12" fillId="0" borderId="93" xfId="14" applyFont="1" applyFill="1" applyBorder="1" applyAlignment="1">
      <alignment horizontal="center"/>
    </xf>
    <xf numFmtId="9" fontId="2" fillId="0" borderId="88" xfId="15" applyNumberFormat="1" applyFont="1" applyFill="1" applyBorder="1"/>
    <xf numFmtId="0" fontId="12" fillId="0" borderId="92" xfId="14" applyFont="1" applyFill="1" applyBorder="1" applyAlignment="1">
      <alignment horizontal="center"/>
    </xf>
    <xf numFmtId="164" fontId="2" fillId="0" borderId="9" xfId="11" applyNumberFormat="1" applyFont="1" applyFill="1" applyBorder="1"/>
    <xf numFmtId="0" fontId="23" fillId="0" borderId="101" xfId="8" applyFont="1" applyFill="1" applyBorder="1" applyAlignment="1">
      <alignment horizontal="center"/>
    </xf>
    <xf numFmtId="164" fontId="13" fillId="0" borderId="1" xfId="8" applyNumberFormat="1" applyFont="1" applyFill="1" applyBorder="1"/>
    <xf numFmtId="9" fontId="13" fillId="0" borderId="0" xfId="8" applyNumberFormat="1" applyFont="1" applyFill="1"/>
    <xf numFmtId="9" fontId="2" fillId="0" borderId="1" xfId="11" applyFont="1" applyFill="1" applyBorder="1"/>
    <xf numFmtId="9" fontId="2" fillId="0" borderId="2" xfId="11" applyFont="1" applyFill="1" applyBorder="1"/>
    <xf numFmtId="9" fontId="2" fillId="0" borderId="5" xfId="11" applyFont="1" applyFill="1" applyBorder="1"/>
    <xf numFmtId="9" fontId="2" fillId="0" borderId="6" xfId="11" applyFont="1" applyFill="1" applyBorder="1"/>
    <xf numFmtId="9" fontId="2" fillId="0" borderId="9" xfId="11" applyFont="1" applyFill="1" applyBorder="1"/>
    <xf numFmtId="9" fontId="13" fillId="0" borderId="10" xfId="8" applyNumberFormat="1" applyFont="1" applyFill="1" applyBorder="1"/>
    <xf numFmtId="0" fontId="23" fillId="0" borderId="1" xfId="8" applyFont="1" applyFill="1" applyBorder="1" applyAlignment="1">
      <alignment horizontal="center" vertical="center" wrapText="1"/>
    </xf>
    <xf numFmtId="0" fontId="23" fillId="0" borderId="2" xfId="8" applyFont="1" applyFill="1" applyBorder="1" applyAlignment="1">
      <alignment horizontal="center" vertical="center" wrapText="1"/>
    </xf>
    <xf numFmtId="0" fontId="13" fillId="0" borderId="90" xfId="8" applyFont="1" applyFill="1" applyBorder="1"/>
    <xf numFmtId="0" fontId="2" fillId="0" borderId="0" xfId="0" applyFont="1" applyAlignment="1">
      <alignment horizontal="justify" vertical="center"/>
    </xf>
    <xf numFmtId="9" fontId="2" fillId="0" borderId="21" xfId="16" applyFont="1" applyBorder="1" applyAlignment="1">
      <alignment vertical="center" wrapText="1"/>
    </xf>
    <xf numFmtId="9" fontId="2" fillId="0" borderId="22" xfId="16" applyFont="1" applyBorder="1" applyAlignment="1">
      <alignment vertical="center" wrapText="1"/>
    </xf>
    <xf numFmtId="9" fontId="2" fillId="0" borderId="96" xfId="16" applyFont="1" applyBorder="1" applyAlignment="1">
      <alignment vertical="center" wrapText="1"/>
    </xf>
    <xf numFmtId="0" fontId="13" fillId="0" borderId="24" xfId="10" applyFont="1" applyBorder="1" applyAlignment="1">
      <alignment vertical="center" wrapText="1"/>
    </xf>
    <xf numFmtId="9" fontId="2" fillId="0" borderId="25" xfId="16" applyFont="1" applyBorder="1" applyAlignment="1">
      <alignment vertical="center" wrapText="1"/>
    </xf>
    <xf numFmtId="9" fontId="2" fillId="0" borderId="26" xfId="16" applyFont="1" applyBorder="1" applyAlignment="1">
      <alignment vertical="center" wrapText="1"/>
    </xf>
    <xf numFmtId="9" fontId="2" fillId="0" borderId="102" xfId="16" applyFont="1" applyBorder="1" applyAlignment="1">
      <alignment vertical="center" wrapText="1"/>
    </xf>
    <xf numFmtId="0" fontId="13" fillId="0" borderId="28" xfId="10" applyFont="1" applyBorder="1" applyAlignment="1">
      <alignment vertical="center" wrapText="1"/>
    </xf>
    <xf numFmtId="9" fontId="2" fillId="0" borderId="94" xfId="16" applyFont="1" applyBorder="1" applyAlignment="1">
      <alignment vertical="center" wrapText="1"/>
    </xf>
    <xf numFmtId="9" fontId="2" fillId="0" borderId="97" xfId="16" applyFont="1" applyBorder="1" applyAlignment="1">
      <alignment vertical="center" wrapText="1"/>
    </xf>
    <xf numFmtId="9" fontId="2" fillId="0" borderId="99" xfId="16" applyFont="1" applyBorder="1" applyAlignment="1">
      <alignment vertical="center" wrapText="1"/>
    </xf>
    <xf numFmtId="0" fontId="13" fillId="0" borderId="32" xfId="10" applyFont="1" applyBorder="1" applyAlignment="1">
      <alignment vertical="center" wrapText="1"/>
    </xf>
    <xf numFmtId="0" fontId="23" fillId="0" borderId="13" xfId="10" applyFont="1" applyBorder="1" applyAlignment="1">
      <alignment horizontal="center" vertical="center" wrapText="1"/>
    </xf>
    <xf numFmtId="0" fontId="23" fillId="0" borderId="14" xfId="10" applyFont="1" applyBorder="1" applyAlignment="1">
      <alignment horizontal="center" vertical="center" wrapText="1"/>
    </xf>
    <xf numFmtId="0" fontId="23" fillId="0" borderId="15" xfId="10" applyFont="1" applyBorder="1" applyAlignment="1">
      <alignment horizontal="center" vertical="center" wrapText="1"/>
    </xf>
    <xf numFmtId="0" fontId="13" fillId="0" borderId="0" xfId="10" applyFont="1"/>
    <xf numFmtId="0" fontId="27" fillId="0" borderId="0" xfId="2" applyFont="1"/>
    <xf numFmtId="0" fontId="41" fillId="0" borderId="0" xfId="0" applyFont="1" applyAlignment="1"/>
    <xf numFmtId="164" fontId="2" fillId="0" borderId="21" xfId="16" applyNumberFormat="1" applyFont="1" applyBorder="1" applyAlignment="1">
      <alignment horizontal="center" vertical="center" wrapText="1"/>
    </xf>
    <xf numFmtId="164" fontId="2" fillId="0" borderId="22" xfId="16" applyNumberFormat="1" applyFont="1" applyBorder="1" applyAlignment="1">
      <alignment horizontal="center" vertical="center" wrapText="1"/>
    </xf>
    <xf numFmtId="164" fontId="2" fillId="0" borderId="96" xfId="16" applyNumberFormat="1" applyFont="1" applyBorder="1" applyAlignment="1">
      <alignment horizontal="center" vertical="center" wrapText="1"/>
    </xf>
    <xf numFmtId="164" fontId="2" fillId="0" borderId="25" xfId="16" applyNumberFormat="1" applyFont="1" applyBorder="1" applyAlignment="1">
      <alignment horizontal="center" vertical="center" wrapText="1"/>
    </xf>
    <xf numFmtId="164" fontId="2" fillId="0" borderId="26" xfId="16" applyNumberFormat="1" applyFont="1" applyBorder="1" applyAlignment="1">
      <alignment horizontal="center" vertical="center" wrapText="1"/>
    </xf>
    <xf numFmtId="164" fontId="2" fillId="0" borderId="102" xfId="16" applyNumberFormat="1" applyFont="1" applyBorder="1" applyAlignment="1">
      <alignment horizontal="center" vertical="center" wrapText="1"/>
    </xf>
    <xf numFmtId="164" fontId="2" fillId="0" borderId="94" xfId="16" applyNumberFormat="1" applyFont="1" applyBorder="1" applyAlignment="1">
      <alignment horizontal="center" vertical="center" wrapText="1"/>
    </xf>
    <xf numFmtId="164" fontId="2" fillId="0" borderId="97" xfId="16" applyNumberFormat="1" applyFont="1" applyBorder="1" applyAlignment="1">
      <alignment horizontal="center" vertical="center" wrapText="1"/>
    </xf>
    <xf numFmtId="164" fontId="2" fillId="0" borderId="99" xfId="16" applyNumberFormat="1" applyFont="1" applyBorder="1" applyAlignment="1">
      <alignment horizontal="center" vertical="center" wrapText="1"/>
    </xf>
    <xf numFmtId="0" fontId="43" fillId="0" borderId="0" xfId="17" applyFont="1" applyAlignment="1"/>
    <xf numFmtId="0" fontId="44" fillId="0" borderId="0" xfId="17" applyFont="1" applyAlignment="1"/>
    <xf numFmtId="9" fontId="43" fillId="0" borderId="0" xfId="17" applyNumberFormat="1" applyFont="1" applyAlignment="1"/>
    <xf numFmtId="9" fontId="2" fillId="0" borderId="1" xfId="18" applyFont="1" applyFill="1" applyBorder="1" applyAlignment="1">
      <alignment horizontal="center" vertical="center" wrapText="1"/>
    </xf>
    <xf numFmtId="9" fontId="2" fillId="0" borderId="2" xfId="18" applyFont="1" applyFill="1" applyBorder="1" applyAlignment="1">
      <alignment horizontal="center" vertical="center" wrapText="1"/>
    </xf>
    <xf numFmtId="9" fontId="2" fillId="0" borderId="3" xfId="18" applyFont="1" applyFill="1" applyBorder="1" applyAlignment="1">
      <alignment horizontal="center" vertical="center" wrapText="1"/>
    </xf>
    <xf numFmtId="0" fontId="14" fillId="0" borderId="16" xfId="17" applyFont="1" applyBorder="1" applyAlignment="1">
      <alignment vertical="center" wrapText="1"/>
    </xf>
    <xf numFmtId="9" fontId="2" fillId="0" borderId="5" xfId="18" applyFont="1" applyFill="1" applyBorder="1" applyAlignment="1">
      <alignment horizontal="center" vertical="center" wrapText="1"/>
    </xf>
    <xf numFmtId="9" fontId="2" fillId="0" borderId="6" xfId="18" applyFont="1" applyFill="1" applyBorder="1" applyAlignment="1">
      <alignment horizontal="center" vertical="center" wrapText="1"/>
    </xf>
    <xf numFmtId="9" fontId="2" fillId="0" borderId="7" xfId="18" applyFont="1" applyFill="1" applyBorder="1" applyAlignment="1">
      <alignment horizontal="center" vertical="center" wrapText="1"/>
    </xf>
    <xf numFmtId="0" fontId="14" fillId="0" borderId="17" xfId="17" applyFont="1" applyBorder="1" applyAlignment="1">
      <alignment vertical="center" wrapText="1"/>
    </xf>
    <xf numFmtId="9" fontId="2" fillId="0" borderId="9" xfId="18" applyFont="1" applyFill="1" applyBorder="1" applyAlignment="1">
      <alignment horizontal="center" vertical="center" wrapText="1"/>
    </xf>
    <xf numFmtId="9" fontId="2" fillId="0" borderId="10" xfId="18" applyFont="1" applyFill="1" applyBorder="1" applyAlignment="1">
      <alignment horizontal="center" vertical="center" wrapText="1"/>
    </xf>
    <xf numFmtId="9" fontId="2" fillId="0" borderId="18" xfId="18" applyFont="1" applyFill="1" applyBorder="1" applyAlignment="1">
      <alignment horizontal="center" vertical="center" wrapText="1"/>
    </xf>
    <xf numFmtId="0" fontId="14" fillId="0" borderId="19" xfId="17" applyFont="1" applyBorder="1" applyAlignment="1">
      <alignment vertical="center" wrapText="1"/>
    </xf>
    <xf numFmtId="0" fontId="14" fillId="0" borderId="73" xfId="17" applyFont="1" applyBorder="1" applyAlignment="1">
      <alignment horizontal="left" wrapText="1"/>
    </xf>
    <xf numFmtId="0" fontId="13" fillId="0" borderId="0" xfId="19" applyFont="1" applyFill="1" applyBorder="1"/>
    <xf numFmtId="0" fontId="13" fillId="0" borderId="0" xfId="19" applyFont="1" applyFill="1" applyBorder="1" applyAlignment="1">
      <alignment horizontal="left"/>
    </xf>
    <xf numFmtId="164" fontId="17" fillId="0" borderId="1" xfId="20" applyNumberFormat="1" applyFont="1" applyFill="1" applyBorder="1" applyAlignment="1">
      <alignment horizontal="center"/>
    </xf>
    <xf numFmtId="164" fontId="17" fillId="0" borderId="2" xfId="20" applyNumberFormat="1" applyFont="1" applyFill="1" applyBorder="1" applyAlignment="1">
      <alignment horizontal="center"/>
    </xf>
    <xf numFmtId="164" fontId="17" fillId="0" borderId="3" xfId="20" applyNumberFormat="1" applyFont="1" applyFill="1" applyBorder="1" applyAlignment="1">
      <alignment horizontal="center"/>
    </xf>
    <xf numFmtId="0" fontId="23" fillId="0" borderId="16" xfId="19" applyFont="1" applyFill="1" applyBorder="1"/>
    <xf numFmtId="164" fontId="17" fillId="0" borderId="5" xfId="20" applyNumberFormat="1" applyFont="1" applyFill="1" applyBorder="1" applyAlignment="1">
      <alignment horizontal="center"/>
    </xf>
    <xf numFmtId="164" fontId="17" fillId="0" borderId="6" xfId="20" applyNumberFormat="1" applyFont="1" applyFill="1" applyBorder="1" applyAlignment="1">
      <alignment horizontal="center"/>
    </xf>
    <xf numFmtId="164" fontId="17" fillId="0" borderId="7" xfId="20" applyNumberFormat="1" applyFont="1" applyFill="1" applyBorder="1" applyAlignment="1">
      <alignment horizontal="center"/>
    </xf>
    <xf numFmtId="0" fontId="23" fillId="0" borderId="17" xfId="19" applyFont="1" applyFill="1" applyBorder="1" applyAlignment="1"/>
    <xf numFmtId="164" fontId="17" fillId="0" borderId="9" xfId="20" applyNumberFormat="1" applyFont="1" applyFill="1" applyBorder="1" applyAlignment="1">
      <alignment horizontal="center"/>
    </xf>
    <xf numFmtId="164" fontId="17" fillId="0" borderId="10" xfId="20" applyNumberFormat="1" applyFont="1" applyFill="1" applyBorder="1" applyAlignment="1">
      <alignment horizontal="center"/>
    </xf>
    <xf numFmtId="164" fontId="17" fillId="0" borderId="18" xfId="20" applyNumberFormat="1" applyFont="1" applyFill="1" applyBorder="1" applyAlignment="1">
      <alignment horizontal="center"/>
    </xf>
    <xf numFmtId="0" fontId="23" fillId="0" borderId="19" xfId="19" applyFont="1" applyFill="1" applyBorder="1" applyAlignment="1"/>
    <xf numFmtId="0" fontId="23" fillId="0" borderId="13"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15" xfId="19" applyFont="1" applyFill="1" applyBorder="1" applyAlignment="1">
      <alignment horizontal="center" vertical="center" wrapText="1"/>
    </xf>
    <xf numFmtId="0" fontId="23" fillId="0" borderId="20" xfId="19" applyFont="1" applyFill="1" applyBorder="1" applyAlignment="1">
      <alignment wrapText="1"/>
    </xf>
    <xf numFmtId="0" fontId="4" fillId="0" borderId="0" xfId="2" applyFont="1" applyFill="1" applyBorder="1"/>
    <xf numFmtId="0" fontId="12" fillId="0" borderId="0" xfId="0" applyFont="1" applyFill="1" applyBorder="1" applyAlignment="1">
      <alignment horizontal="left" vertical="center"/>
    </xf>
    <xf numFmtId="9" fontId="13" fillId="0" borderId="105" xfId="21" applyFont="1" applyFill="1" applyBorder="1" applyAlignment="1">
      <alignment horizontal="center" vertical="center"/>
    </xf>
    <xf numFmtId="0" fontId="13" fillId="0" borderId="24" xfId="19" applyFont="1" applyFill="1" applyBorder="1" applyAlignment="1"/>
    <xf numFmtId="9" fontId="13" fillId="0" borderId="106" xfId="21" applyFont="1" applyFill="1" applyBorder="1" applyAlignment="1">
      <alignment horizontal="center" vertical="center"/>
    </xf>
    <xf numFmtId="0" fontId="13" fillId="0" borderId="28" xfId="19" applyFont="1" applyFill="1" applyBorder="1" applyAlignment="1"/>
    <xf numFmtId="0" fontId="17" fillId="0" borderId="0" xfId="19" applyFont="1" applyFill="1" applyBorder="1"/>
    <xf numFmtId="9" fontId="13" fillId="0" borderId="86" xfId="21" applyFont="1" applyFill="1" applyBorder="1" applyAlignment="1">
      <alignment horizontal="center" vertical="center"/>
    </xf>
    <xf numFmtId="0" fontId="13" fillId="0" borderId="32" xfId="19" applyFont="1" applyFill="1" applyBorder="1" applyAlignment="1"/>
    <xf numFmtId="0" fontId="17" fillId="0" borderId="0" xfId="22" applyFont="1"/>
    <xf numFmtId="0" fontId="17" fillId="0" borderId="0" xfId="22" applyFont="1" applyBorder="1"/>
    <xf numFmtId="9" fontId="13" fillId="0" borderId="107" xfId="23" applyFont="1" applyFill="1" applyBorder="1" applyAlignment="1">
      <alignment horizontal="center"/>
    </xf>
    <xf numFmtId="0" fontId="23" fillId="0" borderId="16" xfId="22" applyFont="1" applyFill="1" applyBorder="1" applyAlignment="1"/>
    <xf numFmtId="9" fontId="13" fillId="0" borderId="108" xfId="23" applyFont="1" applyFill="1" applyBorder="1" applyAlignment="1">
      <alignment horizontal="center"/>
    </xf>
    <xf numFmtId="0" fontId="23" fillId="0" borderId="17" xfId="22" applyFont="1" applyFill="1" applyBorder="1" applyAlignment="1"/>
    <xf numFmtId="9" fontId="13" fillId="0" borderId="109" xfId="23" applyFont="1" applyFill="1" applyBorder="1" applyAlignment="1">
      <alignment horizontal="center"/>
    </xf>
    <xf numFmtId="0" fontId="23" fillId="0" borderId="19" xfId="22" applyFont="1" applyFill="1" applyBorder="1" applyAlignment="1"/>
    <xf numFmtId="0" fontId="48" fillId="0" borderId="0" xfId="22" applyFont="1" applyFill="1" applyAlignment="1"/>
    <xf numFmtId="9" fontId="2" fillId="0" borderId="0" xfId="24" applyFont="1" applyAlignment="1">
      <alignment horizontal="left" vertical="top"/>
    </xf>
    <xf numFmtId="9" fontId="2" fillId="0" borderId="1" xfId="1" applyFont="1" applyBorder="1" applyAlignment="1" applyProtection="1">
      <alignment vertical="top" wrapText="1"/>
    </xf>
    <xf numFmtId="9" fontId="2" fillId="0" borderId="3" xfId="1" applyFont="1" applyBorder="1" applyAlignment="1" applyProtection="1">
      <alignment vertical="top" wrapText="1"/>
    </xf>
    <xf numFmtId="2" fontId="12" fillId="0" borderId="1" xfId="24" applyNumberFormat="1" applyFont="1" applyBorder="1" applyAlignment="1" applyProtection="1">
      <alignment horizontal="left" vertical="top"/>
    </xf>
    <xf numFmtId="9" fontId="2" fillId="0" borderId="5" xfId="1" applyFont="1" applyBorder="1" applyAlignment="1" applyProtection="1">
      <alignment vertical="top" wrapText="1"/>
    </xf>
    <xf numFmtId="9" fontId="2" fillId="0" borderId="7" xfId="1" applyFont="1" applyBorder="1" applyAlignment="1" applyProtection="1">
      <alignment vertical="top" wrapText="1"/>
    </xf>
    <xf numFmtId="2" fontId="12" fillId="0" borderId="5" xfId="24" applyNumberFormat="1" applyFont="1" applyBorder="1" applyAlignment="1" applyProtection="1">
      <alignment horizontal="left" vertical="top"/>
    </xf>
    <xf numFmtId="9" fontId="12" fillId="0" borderId="5" xfId="24" applyFont="1" applyBorder="1" applyAlignment="1" applyProtection="1">
      <alignment horizontal="left" vertical="top" wrapText="1"/>
    </xf>
    <xf numFmtId="0" fontId="30" fillId="0" borderId="93" xfId="22" applyFont="1" applyBorder="1"/>
    <xf numFmtId="2" fontId="12" fillId="0" borderId="5" xfId="24" applyNumberFormat="1" applyFont="1" applyBorder="1" applyAlignment="1" applyProtection="1">
      <alignment horizontal="left" vertical="top" wrapText="1"/>
    </xf>
    <xf numFmtId="9" fontId="2" fillId="0" borderId="88" xfId="1" applyFont="1" applyBorder="1" applyAlignment="1" applyProtection="1">
      <alignment vertical="top" wrapText="1"/>
    </xf>
    <xf numFmtId="9" fontId="2" fillId="0" borderId="11" xfId="1" applyFont="1" applyBorder="1" applyAlignment="1" applyProtection="1">
      <alignment vertical="top" wrapText="1"/>
    </xf>
    <xf numFmtId="2" fontId="12" fillId="0" borderId="88" xfId="24" applyNumberFormat="1" applyFont="1" applyBorder="1" applyAlignment="1" applyProtection="1">
      <alignment horizontal="left" vertical="top"/>
    </xf>
    <xf numFmtId="0" fontId="27" fillId="2" borderId="0" xfId="2" applyFont="1" applyFill="1" applyAlignment="1"/>
    <xf numFmtId="0" fontId="27" fillId="2" borderId="0" xfId="2" applyFont="1" applyFill="1" applyAlignment="1">
      <alignment horizontal="left" vertical="center"/>
    </xf>
    <xf numFmtId="0" fontId="4" fillId="2" borderId="0" xfId="2" applyFont="1" applyFill="1" applyAlignment="1"/>
    <xf numFmtId="0" fontId="1" fillId="0" borderId="0" xfId="25"/>
    <xf numFmtId="0" fontId="2" fillId="0" borderId="0" xfId="25" applyFont="1"/>
    <xf numFmtId="164" fontId="17" fillId="0" borderId="1" xfId="16" applyNumberFormat="1" applyFont="1" applyFill="1" applyBorder="1"/>
    <xf numFmtId="164" fontId="17" fillId="0" borderId="2" xfId="16" applyNumberFormat="1" applyFont="1" applyFill="1" applyBorder="1"/>
    <xf numFmtId="164" fontId="17" fillId="0" borderId="54" xfId="16" applyNumberFormat="1" applyFont="1" applyFill="1" applyBorder="1"/>
    <xf numFmtId="0" fontId="30" fillId="0" borderId="16" xfId="26" applyFont="1" applyFill="1" applyBorder="1"/>
    <xf numFmtId="164" fontId="17" fillId="0" borderId="5" xfId="16" applyNumberFormat="1" applyFont="1" applyFill="1" applyBorder="1"/>
    <xf numFmtId="164" fontId="17" fillId="0" borderId="6" xfId="16" applyNumberFormat="1" applyFont="1" applyFill="1" applyBorder="1"/>
    <xf numFmtId="164" fontId="17" fillId="0" borderId="58" xfId="16" applyNumberFormat="1" applyFont="1" applyFill="1" applyBorder="1"/>
    <xf numFmtId="0" fontId="30" fillId="0" borderId="17" xfId="26" applyFont="1" applyFill="1" applyBorder="1"/>
    <xf numFmtId="164" fontId="17" fillId="0" borderId="88" xfId="16" applyNumberFormat="1" applyFont="1" applyFill="1" applyBorder="1"/>
    <xf numFmtId="164" fontId="17" fillId="0" borderId="91" xfId="16" applyNumberFormat="1" applyFont="1" applyFill="1" applyBorder="1"/>
    <xf numFmtId="164" fontId="17" fillId="0" borderId="62" xfId="16" applyNumberFormat="1" applyFont="1" applyFill="1" applyBorder="1"/>
    <xf numFmtId="0" fontId="30" fillId="0" borderId="19" xfId="26" applyFont="1" applyFill="1" applyBorder="1"/>
    <xf numFmtId="0" fontId="30" fillId="0" borderId="13" xfId="26" applyFont="1" applyFill="1" applyBorder="1" applyAlignment="1">
      <alignment horizontal="center" vertical="center" wrapText="1"/>
    </xf>
    <xf numFmtId="0" fontId="30" fillId="0" borderId="14" xfId="26" applyFont="1" applyFill="1" applyBorder="1" applyAlignment="1">
      <alignment horizontal="center" vertical="center" wrapText="1"/>
    </xf>
    <xf numFmtId="0" fontId="30" fillId="0" borderId="104" xfId="26" applyFont="1" applyFill="1" applyBorder="1" applyAlignment="1">
      <alignment horizontal="center" vertical="center" wrapText="1"/>
    </xf>
    <xf numFmtId="0" fontId="30" fillId="0" borderId="20" xfId="26" applyFont="1" applyFill="1" applyBorder="1" applyAlignment="1">
      <alignment horizontal="left"/>
    </xf>
    <xf numFmtId="0" fontId="0" fillId="0" borderId="0" xfId="25" applyFont="1"/>
    <xf numFmtId="0" fontId="2" fillId="0" borderId="0" xfId="27" applyFont="1"/>
    <xf numFmtId="174" fontId="2" fillId="0" borderId="1" xfId="5" applyNumberFormat="1" applyFont="1" applyBorder="1"/>
    <xf numFmtId="174" fontId="2" fillId="0" borderId="3" xfId="5" applyNumberFormat="1" applyFont="1" applyBorder="1"/>
    <xf numFmtId="0" fontId="12" fillId="0" borderId="16" xfId="27" applyFont="1" applyBorder="1"/>
    <xf numFmtId="174" fontId="2" fillId="0" borderId="5" xfId="5" applyNumberFormat="1" applyFont="1" applyBorder="1"/>
    <xf numFmtId="174" fontId="2" fillId="0" borderId="7" xfId="5" applyNumberFormat="1" applyFont="1" applyBorder="1"/>
    <xf numFmtId="0" fontId="12" fillId="0" borderId="17" xfId="27" applyFont="1" applyBorder="1"/>
    <xf numFmtId="174" fontId="2" fillId="0" borderId="88" xfId="5" applyNumberFormat="1" applyFont="1" applyBorder="1"/>
    <xf numFmtId="174" fontId="2" fillId="0" borderId="11" xfId="5" applyNumberFormat="1" applyFont="1" applyBorder="1"/>
    <xf numFmtId="0" fontId="12" fillId="0" borderId="19" xfId="27" applyFont="1" applyBorder="1"/>
    <xf numFmtId="0" fontId="12" fillId="0" borderId="13" xfId="27" applyFont="1" applyBorder="1" applyAlignment="1">
      <alignment horizontal="center" vertical="center" wrapText="1"/>
    </xf>
    <xf numFmtId="0" fontId="12" fillId="0" borderId="43" xfId="27" applyFont="1" applyBorder="1" applyAlignment="1">
      <alignment horizontal="center" vertical="center" wrapText="1"/>
    </xf>
    <xf numFmtId="0" fontId="12" fillId="0" borderId="0" xfId="27" applyFont="1"/>
    <xf numFmtId="0" fontId="13" fillId="0" borderId="0" xfId="28" applyFont="1"/>
    <xf numFmtId="0" fontId="13" fillId="0" borderId="0" xfId="28" applyFont="1" applyAlignment="1">
      <alignment vertical="top"/>
    </xf>
    <xf numFmtId="0" fontId="23" fillId="0" borderId="16" xfId="28" applyFont="1" applyBorder="1"/>
    <xf numFmtId="0" fontId="23" fillId="0" borderId="17" xfId="28" applyFont="1" applyBorder="1"/>
    <xf numFmtId="0" fontId="23" fillId="0" borderId="19" xfId="28" applyFont="1" applyBorder="1"/>
    <xf numFmtId="0" fontId="23" fillId="0" borderId="13" xfId="28" applyFont="1" applyBorder="1" applyAlignment="1">
      <alignment horizontal="center" wrapText="1"/>
    </xf>
    <xf numFmtId="0" fontId="23" fillId="0" borderId="14" xfId="28" applyFont="1" applyBorder="1" applyAlignment="1">
      <alignment horizontal="center" wrapText="1"/>
    </xf>
    <xf numFmtId="0" fontId="23" fillId="0" borderId="15" xfId="28" applyFont="1" applyBorder="1" applyAlignment="1">
      <alignment horizontal="center" wrapText="1"/>
    </xf>
    <xf numFmtId="0" fontId="13" fillId="0" borderId="0" xfId="29" applyFont="1" applyFill="1"/>
    <xf numFmtId="175" fontId="13" fillId="0" borderId="1" xfId="5" applyNumberFormat="1" applyFont="1" applyFill="1" applyBorder="1"/>
    <xf numFmtId="175" fontId="13" fillId="0" borderId="3" xfId="5" applyNumberFormat="1" applyFont="1" applyFill="1" applyBorder="1"/>
    <xf numFmtId="0" fontId="23" fillId="0" borderId="16" xfId="29" applyFont="1" applyFill="1" applyBorder="1"/>
    <xf numFmtId="175" fontId="13" fillId="0" borderId="5" xfId="5" applyNumberFormat="1" applyFont="1" applyFill="1" applyBorder="1"/>
    <xf numFmtId="175" fontId="13" fillId="0" borderId="7" xfId="5" applyNumberFormat="1" applyFont="1" applyFill="1" applyBorder="1"/>
    <xf numFmtId="0" fontId="23" fillId="0" borderId="17" xfId="29" applyFont="1" applyFill="1" applyBorder="1"/>
    <xf numFmtId="175" fontId="13" fillId="0" borderId="9" xfId="5" applyNumberFormat="1" applyFont="1" applyFill="1" applyBorder="1"/>
    <xf numFmtId="175" fontId="13" fillId="0" borderId="18" xfId="5" applyNumberFormat="1" applyFont="1" applyFill="1" applyBorder="1"/>
    <xf numFmtId="0" fontId="23" fillId="0" borderId="19" xfId="29" applyFont="1" applyFill="1" applyBorder="1"/>
    <xf numFmtId="0" fontId="23" fillId="0" borderId="13" xfId="29" applyFont="1" applyFill="1" applyBorder="1" applyAlignment="1">
      <alignment horizontal="center" vertical="center" wrapText="1"/>
    </xf>
    <xf numFmtId="0" fontId="23" fillId="0" borderId="15" xfId="29" applyFont="1" applyFill="1" applyBorder="1" applyAlignment="1">
      <alignment horizontal="center" vertical="center" wrapText="1"/>
    </xf>
    <xf numFmtId="0" fontId="13" fillId="0" borderId="0" xfId="30" applyFont="1"/>
    <xf numFmtId="0" fontId="13" fillId="0" borderId="0" xfId="30" applyFont="1" applyAlignment="1">
      <alignment wrapText="1"/>
    </xf>
    <xf numFmtId="0" fontId="22" fillId="0" borderId="0" xfId="30" applyFont="1"/>
    <xf numFmtId="9" fontId="13" fillId="0" borderId="110" xfId="31" applyFont="1" applyFill="1" applyBorder="1" applyAlignment="1">
      <alignment horizontal="center" wrapText="1"/>
    </xf>
    <xf numFmtId="9" fontId="13" fillId="0" borderId="111" xfId="31" applyFont="1" applyFill="1" applyBorder="1" applyAlignment="1">
      <alignment horizontal="center" wrapText="1"/>
    </xf>
    <xf numFmtId="9" fontId="13" fillId="0" borderId="112" xfId="31" applyFont="1" applyFill="1" applyBorder="1" applyAlignment="1">
      <alignment horizontal="center" wrapText="1"/>
    </xf>
    <xf numFmtId="0" fontId="23" fillId="0" borderId="113" xfId="30" applyNumberFormat="1" applyFont="1" applyFill="1" applyBorder="1" applyAlignment="1">
      <alignment horizontal="center"/>
    </xf>
    <xf numFmtId="9" fontId="13" fillId="0" borderId="114" xfId="31" applyFont="1" applyFill="1" applyBorder="1" applyAlignment="1">
      <alignment horizontal="center" wrapText="1"/>
    </xf>
    <xf numFmtId="9" fontId="13" fillId="0" borderId="115" xfId="31" applyFont="1" applyFill="1" applyBorder="1" applyAlignment="1">
      <alignment horizontal="center" wrapText="1"/>
    </xf>
    <xf numFmtId="9" fontId="13" fillId="0" borderId="116" xfId="31" applyFont="1" applyFill="1" applyBorder="1" applyAlignment="1">
      <alignment horizontal="center" wrapText="1"/>
    </xf>
    <xf numFmtId="0" fontId="23" fillId="0" borderId="17" xfId="30" applyNumberFormat="1" applyFont="1" applyFill="1" applyBorder="1" applyAlignment="1">
      <alignment horizontal="center"/>
    </xf>
    <xf numFmtId="9" fontId="13" fillId="0" borderId="117" xfId="31" applyFont="1" applyFill="1" applyBorder="1" applyAlignment="1">
      <alignment horizontal="center" wrapText="1"/>
    </xf>
    <xf numFmtId="9" fontId="13" fillId="0" borderId="118" xfId="31" applyFont="1" applyFill="1" applyBorder="1" applyAlignment="1">
      <alignment horizontal="center" wrapText="1"/>
    </xf>
    <xf numFmtId="9" fontId="13" fillId="0" borderId="119" xfId="31" applyFont="1" applyFill="1" applyBorder="1" applyAlignment="1">
      <alignment horizontal="center" wrapText="1"/>
    </xf>
    <xf numFmtId="0" fontId="23" fillId="0" borderId="19" xfId="30" applyNumberFormat="1" applyFont="1" applyFill="1" applyBorder="1" applyAlignment="1">
      <alignment horizontal="center"/>
    </xf>
    <xf numFmtId="0" fontId="23" fillId="0" borderId="120" xfId="30" applyNumberFormat="1" applyFont="1" applyFill="1" applyBorder="1" applyAlignment="1">
      <alignment horizontal="center" vertical="center" wrapText="1"/>
    </xf>
    <xf numFmtId="0" fontId="23" fillId="0" borderId="121" xfId="30" applyNumberFormat="1" applyFont="1" applyFill="1" applyBorder="1" applyAlignment="1">
      <alignment horizontal="center" vertical="center" wrapText="1"/>
    </xf>
    <xf numFmtId="0" fontId="23" fillId="0" borderId="122" xfId="30" applyNumberFormat="1" applyFont="1" applyFill="1" applyBorder="1" applyAlignment="1">
      <alignment horizontal="center" vertical="center" wrapText="1"/>
    </xf>
    <xf numFmtId="164" fontId="13" fillId="0" borderId="123" xfId="30" applyNumberFormat="1" applyFont="1" applyFill="1" applyBorder="1" applyAlignment="1">
      <alignment horizontal="center"/>
    </xf>
    <xf numFmtId="164" fontId="13" fillId="0" borderId="124" xfId="31" applyNumberFormat="1" applyFont="1" applyFill="1" applyBorder="1" applyAlignment="1">
      <alignment horizontal="center"/>
    </xf>
    <xf numFmtId="0" fontId="23" fillId="0" borderId="113" xfId="30" applyNumberFormat="1" applyFont="1" applyFill="1" applyBorder="1" applyAlignment="1"/>
    <xf numFmtId="164" fontId="13" fillId="0" borderId="5" xfId="30" applyNumberFormat="1" applyFont="1" applyFill="1" applyBorder="1" applyAlignment="1">
      <alignment horizontal="center"/>
    </xf>
    <xf numFmtId="164" fontId="13" fillId="0" borderId="93" xfId="31" applyNumberFormat="1" applyFont="1" applyFill="1" applyBorder="1" applyAlignment="1">
      <alignment horizontal="center"/>
    </xf>
    <xf numFmtId="0" fontId="23" fillId="0" borderId="17" xfId="30" applyNumberFormat="1" applyFont="1" applyFill="1" applyBorder="1" applyAlignment="1"/>
    <xf numFmtId="164" fontId="13" fillId="0" borderId="125" xfId="30" applyNumberFormat="1" applyFont="1" applyFill="1" applyBorder="1" applyAlignment="1">
      <alignment horizontal="center"/>
    </xf>
    <xf numFmtId="164" fontId="13" fillId="0" borderId="92" xfId="31" applyNumberFormat="1" applyFont="1" applyFill="1" applyBorder="1" applyAlignment="1">
      <alignment horizontal="center"/>
    </xf>
    <xf numFmtId="0" fontId="23" fillId="0" borderId="19" xfId="30" applyNumberFormat="1" applyFont="1" applyFill="1" applyBorder="1" applyAlignment="1"/>
    <xf numFmtId="0" fontId="23" fillId="0" borderId="13" xfId="30" applyFont="1" applyFill="1" applyBorder="1" applyAlignment="1">
      <alignment horizontal="center" vertical="center" wrapText="1"/>
    </xf>
    <xf numFmtId="0" fontId="23" fillId="0" borderId="15" xfId="30" applyNumberFormat="1" applyFont="1" applyFill="1" applyBorder="1" applyAlignment="1">
      <alignment horizontal="center" vertical="center" wrapText="1"/>
    </xf>
    <xf numFmtId="0" fontId="55" fillId="0" borderId="0" xfId="32" applyFont="1" applyFill="1" applyBorder="1" applyAlignment="1">
      <alignment horizontal="left"/>
    </xf>
    <xf numFmtId="0" fontId="47" fillId="0" borderId="0" xfId="32" applyFont="1" applyFill="1" applyBorder="1" applyAlignment="1">
      <alignment horizontal="left"/>
    </xf>
    <xf numFmtId="0" fontId="56" fillId="0" borderId="0" xfId="32" applyFont="1" applyFill="1" applyBorder="1" applyAlignment="1">
      <alignment horizontal="left" wrapText="1"/>
    </xf>
    <xf numFmtId="176" fontId="17" fillId="0" borderId="123" xfId="32" applyNumberFormat="1" applyFont="1" applyFill="1" applyBorder="1" applyAlignment="1">
      <alignment horizontal="right"/>
    </xf>
    <xf numFmtId="176" fontId="17" fillId="0" borderId="126" xfId="32" applyNumberFormat="1" applyFont="1" applyFill="1" applyBorder="1" applyAlignment="1">
      <alignment horizontal="right"/>
    </xf>
    <xf numFmtId="176" fontId="17" fillId="0" borderId="124" xfId="32" applyNumberFormat="1" applyFont="1" applyFill="1" applyBorder="1" applyAlignment="1">
      <alignment horizontal="right"/>
    </xf>
    <xf numFmtId="0" fontId="23" fillId="0" borderId="113" xfId="32" applyFont="1" applyFill="1" applyBorder="1" applyAlignment="1">
      <alignment horizontal="center" vertical="center"/>
    </xf>
    <xf numFmtId="176" fontId="17" fillId="0" borderId="5" xfId="32" applyNumberFormat="1" applyFont="1" applyFill="1" applyBorder="1" applyAlignment="1">
      <alignment horizontal="right"/>
    </xf>
    <xf numFmtId="176" fontId="17" fillId="0" borderId="6" xfId="32" applyNumberFormat="1" applyFont="1" applyFill="1" applyBorder="1" applyAlignment="1">
      <alignment horizontal="right"/>
    </xf>
    <xf numFmtId="176" fontId="17" fillId="0" borderId="93" xfId="32" applyNumberFormat="1" applyFont="1" applyFill="1" applyBorder="1" applyAlignment="1">
      <alignment horizontal="right"/>
    </xf>
    <xf numFmtId="0" fontId="23" fillId="0" borderId="17" xfId="32" applyFont="1" applyFill="1" applyBorder="1" applyAlignment="1">
      <alignment horizontal="center" vertical="center"/>
    </xf>
    <xf numFmtId="176" fontId="17" fillId="0" borderId="9" xfId="32" applyNumberFormat="1" applyFont="1" applyFill="1" applyBorder="1" applyAlignment="1">
      <alignment horizontal="right"/>
    </xf>
    <xf numFmtId="176" fontId="17" fillId="0" borderId="10" xfId="32" applyNumberFormat="1" applyFont="1" applyFill="1" applyBorder="1" applyAlignment="1">
      <alignment horizontal="right"/>
    </xf>
    <xf numFmtId="176" fontId="17" fillId="0" borderId="101" xfId="32" applyNumberFormat="1" applyFont="1" applyFill="1" applyBorder="1" applyAlignment="1">
      <alignment horizontal="right"/>
    </xf>
    <xf numFmtId="0" fontId="23" fillId="0" borderId="19" xfId="32" applyFont="1" applyFill="1" applyBorder="1" applyAlignment="1">
      <alignment horizontal="center" vertical="center"/>
    </xf>
    <xf numFmtId="0" fontId="23" fillId="0" borderId="13" xfId="32" applyFont="1" applyFill="1" applyBorder="1" applyAlignment="1">
      <alignment horizontal="center" vertical="center"/>
    </xf>
    <xf numFmtId="0" fontId="23" fillId="0" borderId="14" xfId="32" applyFont="1" applyFill="1" applyBorder="1" applyAlignment="1">
      <alignment horizontal="center" vertical="center"/>
    </xf>
    <xf numFmtId="0" fontId="23" fillId="0" borderId="15" xfId="32" applyFont="1" applyFill="1" applyBorder="1" applyAlignment="1">
      <alignment horizontal="center" vertical="center" wrapText="1"/>
    </xf>
    <xf numFmtId="0" fontId="23" fillId="0" borderId="20" xfId="32" applyFont="1" applyFill="1" applyBorder="1" applyAlignment="1">
      <alignment horizontal="right" vertical="top"/>
    </xf>
    <xf numFmtId="0" fontId="5" fillId="0" borderId="0" xfId="0" applyFont="1" applyFill="1"/>
    <xf numFmtId="0" fontId="57" fillId="0" borderId="0" xfId="32" applyFont="1" applyFill="1" applyBorder="1" applyAlignment="1">
      <alignment wrapText="1"/>
    </xf>
    <xf numFmtId="0" fontId="58" fillId="0" borderId="0" xfId="32" applyFont="1" applyFill="1" applyBorder="1" applyAlignment="1">
      <alignment wrapText="1"/>
    </xf>
    <xf numFmtId="0" fontId="14" fillId="0" borderId="0" xfId="0" applyFont="1" applyFill="1"/>
    <xf numFmtId="0" fontId="54" fillId="0" borderId="0" xfId="32" applyFont="1" applyFill="1" applyBorder="1" applyAlignment="1">
      <alignment horizontal="left"/>
    </xf>
    <xf numFmtId="9" fontId="17" fillId="0" borderId="123" xfId="1" applyFont="1" applyFill="1" applyBorder="1" applyAlignment="1">
      <alignment horizontal="right"/>
    </xf>
    <xf numFmtId="9" fontId="17" fillId="0" borderId="126" xfId="1" applyFont="1" applyFill="1" applyBorder="1" applyAlignment="1">
      <alignment horizontal="right"/>
    </xf>
    <xf numFmtId="9" fontId="17" fillId="0" borderId="127" xfId="1" applyFont="1" applyFill="1" applyBorder="1" applyAlignment="1">
      <alignment horizontal="right"/>
    </xf>
    <xf numFmtId="9" fontId="17" fillId="0" borderId="5" xfId="1" applyFont="1" applyFill="1" applyBorder="1" applyAlignment="1">
      <alignment horizontal="right"/>
    </xf>
    <xf numFmtId="9" fontId="17" fillId="0" borderId="6" xfId="1" applyFont="1" applyFill="1" applyBorder="1" applyAlignment="1">
      <alignment horizontal="right"/>
    </xf>
    <xf numFmtId="9" fontId="17" fillId="0" borderId="128" xfId="1" applyFont="1" applyFill="1" applyBorder="1" applyAlignment="1">
      <alignment horizontal="right"/>
    </xf>
    <xf numFmtId="9" fontId="17" fillId="0" borderId="9" xfId="1" applyFont="1" applyFill="1" applyBorder="1" applyAlignment="1">
      <alignment horizontal="right"/>
    </xf>
    <xf numFmtId="9" fontId="17" fillId="0" borderId="10" xfId="1" applyFont="1" applyFill="1" applyBorder="1" applyAlignment="1">
      <alignment horizontal="right"/>
    </xf>
    <xf numFmtId="9" fontId="17" fillId="0" borderId="18" xfId="1" applyFont="1" applyFill="1" applyBorder="1" applyAlignment="1">
      <alignment horizontal="right"/>
    </xf>
    <xf numFmtId="0" fontId="54" fillId="0" borderId="0" xfId="32" applyFont="1" applyFill="1" applyBorder="1" applyAlignment="1"/>
    <xf numFmtId="0" fontId="17" fillId="0" borderId="0" xfId="32" applyFont="1" applyFill="1" applyBorder="1" applyAlignment="1"/>
    <xf numFmtId="0" fontId="17" fillId="0" borderId="0" xfId="32" applyFont="1" applyFill="1" applyBorder="1" applyAlignment="1">
      <alignment horizontal="left"/>
    </xf>
    <xf numFmtId="0" fontId="2" fillId="0" borderId="0" xfId="33" applyFont="1"/>
    <xf numFmtId="0" fontId="13" fillId="0" borderId="0" xfId="29" applyFont="1"/>
    <xf numFmtId="0" fontId="59" fillId="0" borderId="129" xfId="29" applyFont="1" applyFill="1" applyBorder="1" applyAlignment="1">
      <alignment vertical="center" wrapText="1"/>
    </xf>
    <xf numFmtId="0" fontId="60" fillId="0" borderId="89" xfId="29" applyFont="1" applyFill="1" applyBorder="1" applyAlignment="1">
      <alignment horizontal="center" vertical="top" wrapText="1"/>
    </xf>
    <xf numFmtId="0" fontId="59" fillId="0" borderId="130" xfId="29" applyFont="1" applyFill="1" applyBorder="1" applyAlignment="1">
      <alignment vertical="center" wrapText="1"/>
    </xf>
    <xf numFmtId="0" fontId="40" fillId="0" borderId="0" xfId="33" applyFont="1"/>
    <xf numFmtId="0" fontId="2" fillId="0" borderId="0" xfId="33" applyFont="1" applyAlignment="1">
      <alignment vertical="top"/>
    </xf>
    <xf numFmtId="0" fontId="13" fillId="0" borderId="131" xfId="29" applyNumberFormat="1" applyFont="1" applyFill="1" applyBorder="1" applyAlignment="1">
      <alignment horizontal="right"/>
    </xf>
    <xf numFmtId="164" fontId="13" fillId="0" borderId="123" xfId="1" applyNumberFormat="1" applyFont="1" applyBorder="1" applyAlignment="1">
      <alignment horizontal="center"/>
    </xf>
    <xf numFmtId="164" fontId="13" fillId="0" borderId="127" xfId="1" applyNumberFormat="1" applyFont="1" applyBorder="1" applyAlignment="1">
      <alignment horizontal="center"/>
    </xf>
    <xf numFmtId="0" fontId="12" fillId="0" borderId="113" xfId="33" applyFont="1" applyBorder="1"/>
    <xf numFmtId="164" fontId="13" fillId="0" borderId="5" xfId="1" applyNumberFormat="1" applyFont="1" applyBorder="1" applyAlignment="1">
      <alignment horizontal="center"/>
    </xf>
    <xf numFmtId="164" fontId="13" fillId="0" borderId="128" xfId="1" applyNumberFormat="1" applyFont="1" applyBorder="1" applyAlignment="1">
      <alignment horizontal="center"/>
    </xf>
    <xf numFmtId="0" fontId="12" fillId="0" borderId="17" xfId="33" applyFont="1" applyBorder="1"/>
    <xf numFmtId="164" fontId="13" fillId="0" borderId="9" xfId="1" applyNumberFormat="1" applyFont="1" applyBorder="1" applyAlignment="1">
      <alignment horizontal="center"/>
    </xf>
    <xf numFmtId="164" fontId="13" fillId="0" borderId="18" xfId="1" applyNumberFormat="1" applyFont="1" applyBorder="1" applyAlignment="1">
      <alignment horizontal="center"/>
    </xf>
    <xf numFmtId="0" fontId="12" fillId="0" borderId="19" xfId="33" applyFont="1" applyBorder="1"/>
    <xf numFmtId="0" fontId="12" fillId="0" borderId="13" xfId="33" applyFont="1" applyBorder="1" applyAlignment="1">
      <alignment horizontal="center" vertical="center" wrapText="1"/>
    </xf>
    <xf numFmtId="0" fontId="12" fillId="0" borderId="15" xfId="33" applyFont="1" applyBorder="1" applyAlignment="1">
      <alignment horizontal="center" vertical="center" wrapText="1"/>
    </xf>
    <xf numFmtId="0" fontId="2" fillId="0" borderId="0" xfId="33" applyFont="1" applyAlignment="1"/>
    <xf numFmtId="0" fontId="14" fillId="0" borderId="0" xfId="0" applyFont="1" applyAlignment="1">
      <alignment horizontal="left" vertical="center"/>
    </xf>
    <xf numFmtId="0" fontId="13" fillId="0" borderId="0" xfId="28" applyFont="1" applyFill="1" applyBorder="1"/>
    <xf numFmtId="0" fontId="13" fillId="9" borderId="0" xfId="28" applyNumberFormat="1" applyFont="1" applyFill="1" applyBorder="1" applyAlignment="1">
      <alignment horizontal="right"/>
    </xf>
    <xf numFmtId="0" fontId="13" fillId="0" borderId="0" xfId="28" applyNumberFormat="1" applyFont="1" applyFill="1" applyBorder="1" applyAlignment="1">
      <alignment horizontal="right"/>
    </xf>
    <xf numFmtId="0" fontId="13" fillId="0" borderId="89" xfId="28" applyFont="1" applyFill="1" applyBorder="1"/>
    <xf numFmtId="0" fontId="13" fillId="10" borderId="89" xfId="28" applyFont="1" applyFill="1" applyBorder="1" applyAlignment="1">
      <alignment vertical="top" wrapText="1"/>
    </xf>
    <xf numFmtId="0" fontId="61" fillId="0" borderId="0" xfId="28" applyFont="1"/>
    <xf numFmtId="0" fontId="9" fillId="0" borderId="0" xfId="0" applyFont="1" applyBorder="1" applyAlignment="1">
      <alignment vertical="center"/>
    </xf>
    <xf numFmtId="164" fontId="13" fillId="0" borderId="123" xfId="1" applyNumberFormat="1" applyFont="1" applyFill="1" applyBorder="1" applyAlignment="1">
      <alignment horizontal="center"/>
    </xf>
    <xf numFmtId="164" fontId="13" fillId="0" borderId="126" xfId="1" applyNumberFormat="1" applyFont="1" applyFill="1" applyBorder="1" applyAlignment="1">
      <alignment horizontal="center"/>
    </xf>
    <xf numFmtId="164" fontId="13" fillId="0" borderId="127" xfId="1" applyNumberFormat="1" applyFont="1" applyFill="1" applyBorder="1" applyAlignment="1">
      <alignment horizontal="center"/>
    </xf>
    <xf numFmtId="0" fontId="2" fillId="0" borderId="113" xfId="33" applyFont="1" applyBorder="1"/>
    <xf numFmtId="164" fontId="13" fillId="0" borderId="128" xfId="1" applyNumberFormat="1" applyFont="1" applyFill="1" applyBorder="1" applyAlignment="1">
      <alignment horizontal="center"/>
    </xf>
    <xf numFmtId="0" fontId="13" fillId="0" borderId="17" xfId="28" applyFont="1" applyBorder="1"/>
    <xf numFmtId="0" fontId="13" fillId="0" borderId="19" xfId="28" applyFont="1" applyBorder="1"/>
    <xf numFmtId="0" fontId="13" fillId="0" borderId="13" xfId="28" applyFont="1" applyBorder="1" applyAlignment="1">
      <alignment horizontal="center" vertical="center" wrapText="1"/>
    </xf>
    <xf numFmtId="0" fontId="13" fillId="0" borderId="14" xfId="28" applyFont="1" applyBorder="1" applyAlignment="1">
      <alignment horizontal="center" vertical="center" wrapText="1"/>
    </xf>
    <xf numFmtId="16" fontId="13" fillId="0" borderId="14" xfId="28" applyNumberFormat="1" applyFont="1" applyBorder="1" applyAlignment="1">
      <alignment horizontal="center" vertical="center" wrapText="1"/>
    </xf>
    <xf numFmtId="0" fontId="13" fillId="0" borderId="15" xfId="28" applyFont="1" applyFill="1" applyBorder="1" applyAlignment="1">
      <alignment horizontal="center" vertical="center" wrapText="1"/>
    </xf>
    <xf numFmtId="0" fontId="14" fillId="0" borderId="0" xfId="0" applyFont="1"/>
    <xf numFmtId="0" fontId="43" fillId="0" borderId="0" xfId="34" applyFont="1"/>
    <xf numFmtId="0" fontId="43" fillId="0" borderId="0" xfId="34" applyFont="1" applyAlignment="1">
      <alignment wrapText="1"/>
    </xf>
    <xf numFmtId="164" fontId="43" fillId="0" borderId="123" xfId="34" applyNumberFormat="1" applyFont="1" applyBorder="1" applyAlignment="1">
      <alignment horizontal="center"/>
    </xf>
    <xf numFmtId="164" fontId="43" fillId="0" borderId="126" xfId="34" applyNumberFormat="1" applyFont="1" applyBorder="1" applyAlignment="1">
      <alignment horizontal="center"/>
    </xf>
    <xf numFmtId="0" fontId="14" fillId="0" borderId="124" xfId="34" applyFont="1" applyBorder="1"/>
    <xf numFmtId="164" fontId="43" fillId="0" borderId="5" xfId="34" applyNumberFormat="1" applyFont="1" applyBorder="1" applyAlignment="1">
      <alignment horizontal="center"/>
    </xf>
    <xf numFmtId="164" fontId="43" fillId="0" borderId="6" xfId="34" applyNumberFormat="1" applyFont="1" applyBorder="1" applyAlignment="1">
      <alignment horizontal="center"/>
    </xf>
    <xf numFmtId="0" fontId="14" fillId="0" borderId="93" xfId="34" applyFont="1" applyBorder="1"/>
    <xf numFmtId="164" fontId="43" fillId="0" borderId="9" xfId="34" applyNumberFormat="1" applyFont="1" applyBorder="1" applyAlignment="1">
      <alignment horizontal="center"/>
    </xf>
    <xf numFmtId="164" fontId="43" fillId="0" borderId="10" xfId="34" applyNumberFormat="1" applyFont="1" applyBorder="1" applyAlignment="1">
      <alignment horizontal="center"/>
    </xf>
    <xf numFmtId="0" fontId="14" fillId="0" borderId="101" xfId="34" applyFont="1" applyBorder="1"/>
    <xf numFmtId="0" fontId="14" fillId="0" borderId="13" xfId="34" applyFont="1" applyBorder="1" applyAlignment="1">
      <alignment horizontal="center" vertical="center" wrapText="1"/>
    </xf>
    <xf numFmtId="0" fontId="14" fillId="0" borderId="14" xfId="34" applyFont="1" applyBorder="1" applyAlignment="1">
      <alignment horizontal="center" vertical="center" wrapText="1"/>
    </xf>
    <xf numFmtId="0" fontId="14" fillId="0" borderId="15" xfId="34" applyFont="1" applyBorder="1" applyAlignment="1">
      <alignment horizontal="center" vertical="center" wrapText="1"/>
    </xf>
    <xf numFmtId="0" fontId="1" fillId="0" borderId="0" xfId="35"/>
    <xf numFmtId="0" fontId="3" fillId="0" borderId="0" xfId="2" applyFont="1"/>
    <xf numFmtId="0" fontId="53" fillId="0" borderId="0" xfId="30"/>
    <xf numFmtId="164" fontId="17" fillId="0" borderId="123" xfId="16" applyNumberFormat="1" applyFont="1" applyFill="1" applyBorder="1" applyAlignment="1">
      <alignment horizontal="center"/>
    </xf>
    <xf numFmtId="164" fontId="17" fillId="0" borderId="126" xfId="16" applyNumberFormat="1" applyFont="1" applyFill="1" applyBorder="1" applyAlignment="1">
      <alignment horizontal="center"/>
    </xf>
    <xf numFmtId="164" fontId="17" fillId="0" borderId="132" xfId="16" applyNumberFormat="1" applyFont="1" applyFill="1" applyBorder="1" applyAlignment="1">
      <alignment horizontal="center"/>
    </xf>
    <xf numFmtId="0" fontId="30" fillId="0" borderId="113" xfId="26" applyFont="1" applyFill="1" applyBorder="1"/>
    <xf numFmtId="164" fontId="17" fillId="0" borderId="5" xfId="16" applyNumberFormat="1" applyFont="1" applyFill="1" applyBorder="1" applyAlignment="1">
      <alignment horizontal="center"/>
    </xf>
    <xf numFmtId="164" fontId="17" fillId="0" borderId="6" xfId="16" applyNumberFormat="1" applyFont="1" applyFill="1" applyBorder="1" applyAlignment="1">
      <alignment horizontal="center"/>
    </xf>
    <xf numFmtId="164" fontId="17" fillId="0" borderId="58" xfId="16" applyNumberFormat="1" applyFont="1" applyFill="1" applyBorder="1" applyAlignment="1">
      <alignment horizontal="center"/>
    </xf>
    <xf numFmtId="164" fontId="17" fillId="0" borderId="125" xfId="16" applyNumberFormat="1" applyFont="1" applyFill="1" applyBorder="1" applyAlignment="1">
      <alignment horizontal="center"/>
    </xf>
    <xf numFmtId="164" fontId="17" fillId="0" borderId="133" xfId="16" applyNumberFormat="1" applyFont="1" applyFill="1" applyBorder="1" applyAlignment="1">
      <alignment horizontal="center"/>
    </xf>
    <xf numFmtId="164" fontId="17" fillId="0" borderId="62" xfId="16" applyNumberFormat="1" applyFont="1" applyFill="1" applyBorder="1" applyAlignment="1">
      <alignment horizontal="center"/>
    </xf>
    <xf numFmtId="0" fontId="0" fillId="0" borderId="0" xfId="0" applyFont="1"/>
    <xf numFmtId="0" fontId="1" fillId="0" borderId="0" xfId="36"/>
    <xf numFmtId="175" fontId="2" fillId="0" borderId="123" xfId="5" applyNumberFormat="1" applyFont="1" applyBorder="1"/>
    <xf numFmtId="175" fontId="2" fillId="0" borderId="127" xfId="5" applyNumberFormat="1" applyFont="1" applyBorder="1"/>
    <xf numFmtId="0" fontId="12" fillId="0" borderId="113" xfId="27" applyFont="1" applyBorder="1"/>
    <xf numFmtId="175" fontId="2" fillId="0" borderId="5" xfId="5" applyNumberFormat="1" applyFont="1" applyBorder="1"/>
    <xf numFmtId="175" fontId="2" fillId="0" borderId="128" xfId="5" applyNumberFormat="1" applyFont="1" applyBorder="1"/>
    <xf numFmtId="175" fontId="2" fillId="0" borderId="125" xfId="5" applyNumberFormat="1" applyFont="1" applyBorder="1"/>
    <xf numFmtId="175" fontId="2" fillId="0" borderId="134" xfId="5" applyNumberFormat="1" applyFont="1" applyBorder="1"/>
    <xf numFmtId="0" fontId="1" fillId="0" borderId="0" xfId="36" applyFont="1"/>
    <xf numFmtId="9" fontId="13" fillId="0" borderId="135" xfId="1" applyNumberFormat="1" applyFont="1" applyBorder="1" applyAlignment="1">
      <alignment horizontal="center"/>
    </xf>
    <xf numFmtId="9" fontId="13" fillId="0" borderId="108" xfId="1" applyNumberFormat="1" applyFont="1" applyBorder="1" applyAlignment="1">
      <alignment horizontal="center"/>
    </xf>
    <xf numFmtId="9" fontId="13" fillId="0" borderId="136" xfId="1" applyNumberFormat="1" applyFont="1" applyBorder="1" applyAlignment="1">
      <alignment horizontal="center"/>
    </xf>
    <xf numFmtId="0" fontId="12" fillId="0" borderId="20" xfId="33" applyFont="1" applyBorder="1" applyAlignment="1">
      <alignment horizontal="center" vertical="center" wrapText="1"/>
    </xf>
    <xf numFmtId="0" fontId="51" fillId="2" borderId="0" xfId="0" applyFont="1" applyFill="1" applyAlignment="1">
      <alignment horizontal="left" vertical="center"/>
    </xf>
    <xf numFmtId="0" fontId="50" fillId="2" borderId="0" xfId="0" applyFont="1" applyFill="1" applyAlignment="1">
      <alignment horizontal="left"/>
    </xf>
    <xf numFmtId="0" fontId="2" fillId="2" borderId="0" xfId="0" applyFont="1" applyFill="1" applyAlignment="1"/>
    <xf numFmtId="0" fontId="12" fillId="0" borderId="14" xfId="0" applyFont="1" applyBorder="1" applyAlignment="1">
      <alignment horizontal="center" vertical="center"/>
    </xf>
    <xf numFmtId="0" fontId="12" fillId="0" borderId="0" xfId="0" applyFont="1"/>
    <xf numFmtId="0" fontId="8" fillId="2" borderId="0" xfId="0" applyFont="1" applyFill="1" applyAlignment="1">
      <alignment vertical="center"/>
    </xf>
    <xf numFmtId="0" fontId="6" fillId="2" borderId="0" xfId="0" applyFont="1" applyFill="1" applyAlignment="1">
      <alignment vertical="center"/>
    </xf>
    <xf numFmtId="0" fontId="9" fillId="0" borderId="0" xfId="0" applyFont="1" applyBorder="1" applyAlignment="1">
      <alignment horizontal="left" vertical="center"/>
    </xf>
    <xf numFmtId="0" fontId="9" fillId="0" borderId="0" xfId="0" applyFont="1" applyBorder="1" applyAlignment="1">
      <alignment horizontal="left" vertical="center" wrapText="1"/>
    </xf>
    <xf numFmtId="0" fontId="9" fillId="0" borderId="0" xfId="0" applyFont="1" applyBorder="1" applyAlignment="1">
      <alignment horizontal="left"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9" fillId="0" borderId="0" xfId="0" applyFont="1" applyFill="1" applyAlignment="1">
      <alignment horizontal="left" vertical="center" wrapText="1"/>
    </xf>
    <xf numFmtId="0" fontId="20" fillId="4" borderId="37" xfId="0" applyFont="1" applyFill="1" applyBorder="1" applyAlignment="1">
      <alignment horizontal="left" vertical="center" wrapText="1"/>
    </xf>
    <xf numFmtId="0" fontId="20" fillId="4" borderId="39" xfId="0" applyFont="1" applyFill="1" applyBorder="1" applyAlignment="1">
      <alignment horizontal="left" vertical="center" wrapText="1"/>
    </xf>
    <xf numFmtId="0" fontId="20" fillId="4" borderId="35" xfId="0" applyFont="1" applyFill="1" applyBorder="1" applyAlignment="1">
      <alignment horizontal="left" vertical="center" wrapText="1"/>
    </xf>
    <xf numFmtId="0" fontId="20" fillId="4" borderId="42" xfId="0" applyFont="1" applyFill="1" applyBorder="1" applyAlignment="1">
      <alignment horizontal="center" vertical="center" wrapText="1"/>
    </xf>
    <xf numFmtId="0" fontId="20" fillId="4" borderId="41" xfId="0" applyFont="1" applyFill="1" applyBorder="1" applyAlignment="1">
      <alignment horizontal="center" vertical="center" wrapText="1"/>
    </xf>
    <xf numFmtId="0" fontId="20" fillId="4" borderId="40" xfId="0" applyFont="1" applyFill="1" applyBorder="1" applyAlignment="1">
      <alignment horizontal="center" vertical="center" wrapText="1"/>
    </xf>
    <xf numFmtId="0" fontId="20" fillId="4" borderId="36" xfId="0" applyFont="1" applyFill="1" applyBorder="1" applyAlignment="1">
      <alignment horizontal="center" vertical="center" wrapText="1"/>
    </xf>
    <xf numFmtId="0" fontId="20" fillId="4" borderId="37" xfId="0" applyFont="1" applyFill="1" applyBorder="1" applyAlignment="1">
      <alignment horizontal="center" vertical="center" wrapText="1"/>
    </xf>
    <xf numFmtId="0" fontId="20" fillId="4" borderId="35" xfId="0" applyFont="1" applyFill="1" applyBorder="1" applyAlignment="1">
      <alignment horizontal="center" vertical="center" wrapText="1"/>
    </xf>
    <xf numFmtId="0" fontId="12" fillId="0" borderId="0" xfId="0" applyFont="1"/>
    <xf numFmtId="0" fontId="22" fillId="0" borderId="0" xfId="0" applyFont="1" applyFill="1" applyAlignment="1">
      <alignment horizontal="left" wrapText="1"/>
    </xf>
    <xf numFmtId="0" fontId="9" fillId="0" borderId="0" xfId="7" applyFont="1" applyFill="1" applyAlignment="1">
      <alignment horizontal="left" wrapText="1"/>
    </xf>
    <xf numFmtId="0" fontId="22" fillId="0" borderId="0" xfId="0" applyFont="1" applyFill="1" applyBorder="1" applyAlignment="1">
      <alignment horizontal="left" wrapText="1"/>
    </xf>
    <xf numFmtId="0" fontId="22" fillId="0" borderId="0" xfId="0" applyFont="1" applyFill="1" applyBorder="1" applyAlignment="1">
      <alignment horizontal="left" vertical="top" wrapText="1"/>
    </xf>
    <xf numFmtId="0" fontId="22" fillId="0" borderId="0" xfId="0" applyFont="1" applyFill="1" applyAlignment="1">
      <alignment horizontal="left" vertical="top" wrapText="1"/>
    </xf>
    <xf numFmtId="0" fontId="9" fillId="0" borderId="0" xfId="0" applyFont="1" applyBorder="1" applyAlignment="1">
      <alignment horizontal="left" vertical="top" wrapText="1"/>
    </xf>
    <xf numFmtId="0" fontId="9" fillId="0" borderId="0" xfId="0" applyFont="1" applyFill="1" applyAlignment="1">
      <alignment horizontal="left"/>
    </xf>
    <xf numFmtId="0" fontId="9" fillId="0" borderId="0" xfId="0" applyFont="1" applyFill="1" applyBorder="1" applyAlignment="1">
      <alignment horizontal="left" vertical="top" wrapText="1"/>
    </xf>
    <xf numFmtId="0" fontId="9" fillId="0" borderId="0" xfId="0" applyFont="1" applyAlignment="1">
      <alignment horizontal="left" wrapText="1"/>
    </xf>
    <xf numFmtId="0" fontId="9" fillId="0" borderId="76" xfId="0" applyFont="1" applyBorder="1" applyAlignment="1">
      <alignment horizontal="left" vertical="center"/>
    </xf>
    <xf numFmtId="0" fontId="12" fillId="7" borderId="79" xfId="0" applyFont="1" applyFill="1" applyBorder="1" applyAlignment="1">
      <alignment horizontal="left" vertical="center" wrapText="1"/>
    </xf>
    <xf numFmtId="0" fontId="12" fillId="7" borderId="78" xfId="0" applyFont="1" applyFill="1" applyBorder="1" applyAlignment="1">
      <alignment horizontal="left" vertical="center" wrapText="1"/>
    </xf>
    <xf numFmtId="0" fontId="22" fillId="0" borderId="0" xfId="8" applyFont="1" applyBorder="1" applyAlignment="1">
      <alignment horizontal="left" wrapText="1"/>
    </xf>
    <xf numFmtId="0" fontId="23" fillId="0" borderId="32" xfId="8" applyFont="1" applyBorder="1" applyAlignment="1">
      <alignment horizontal="left"/>
    </xf>
    <xf numFmtId="0" fontId="23" fillId="0" borderId="24" xfId="8" applyFont="1" applyBorder="1" applyAlignment="1">
      <alignment horizontal="left"/>
    </xf>
    <xf numFmtId="0" fontId="25" fillId="6" borderId="87" xfId="8" applyFont="1" applyFill="1" applyBorder="1" applyAlignment="1">
      <alignment horizontal="left"/>
    </xf>
    <xf numFmtId="0" fontId="25" fillId="6" borderId="86" xfId="8" applyFont="1" applyFill="1" applyBorder="1" applyAlignment="1">
      <alignment horizontal="left"/>
    </xf>
    <xf numFmtId="0" fontId="22" fillId="0" borderId="0" xfId="9" applyFont="1" applyFill="1" applyBorder="1" applyAlignment="1">
      <alignment horizontal="left" wrapText="1"/>
    </xf>
    <xf numFmtId="0" fontId="23" fillId="0" borderId="91" xfId="8" applyFont="1" applyBorder="1" applyAlignment="1">
      <alignment horizontal="center" vertical="center"/>
    </xf>
    <xf numFmtId="0" fontId="23" fillId="0" borderId="88" xfId="8" applyFont="1" applyBorder="1" applyAlignment="1">
      <alignment horizontal="center" vertical="center"/>
    </xf>
    <xf numFmtId="0" fontId="23" fillId="0" borderId="92" xfId="8" applyFont="1" applyBorder="1" applyAlignment="1">
      <alignment horizontal="center" vertical="center"/>
    </xf>
    <xf numFmtId="0" fontId="23" fillId="0" borderId="19" xfId="8" applyFont="1" applyFill="1" applyBorder="1" applyAlignment="1">
      <alignment horizontal="left"/>
    </xf>
    <xf numFmtId="0" fontId="23" fillId="0" borderId="16" xfId="8" applyFont="1" applyFill="1" applyBorder="1" applyAlignment="1">
      <alignment horizontal="left"/>
    </xf>
    <xf numFmtId="0" fontId="22" fillId="0" borderId="0" xfId="8" applyFont="1" applyBorder="1" applyAlignment="1">
      <alignment horizontal="left" vertical="top" wrapText="1"/>
    </xf>
    <xf numFmtId="0" fontId="23" fillId="0" borderId="92" xfId="10" applyFont="1" applyFill="1" applyBorder="1" applyAlignment="1">
      <alignment horizontal="center" vertical="center" wrapText="1"/>
    </xf>
    <xf numFmtId="0" fontId="23" fillId="0" borderId="91" xfId="10" applyFont="1" applyFill="1" applyBorder="1" applyAlignment="1">
      <alignment horizontal="center" vertical="center" wrapText="1"/>
    </xf>
    <xf numFmtId="0" fontId="23" fillId="0" borderId="88" xfId="10" applyFont="1" applyFill="1" applyBorder="1" applyAlignment="1">
      <alignment horizontal="center" vertical="center" wrapText="1"/>
    </xf>
    <xf numFmtId="0" fontId="13" fillId="0" borderId="75" xfId="10" applyFont="1" applyFill="1" applyBorder="1" applyAlignment="1">
      <alignment horizontal="center"/>
    </xf>
    <xf numFmtId="0" fontId="13" fillId="0" borderId="73" xfId="10" applyFont="1" applyFill="1" applyBorder="1" applyAlignment="1">
      <alignment horizontal="center"/>
    </xf>
    <xf numFmtId="0" fontId="22" fillId="0" borderId="0" xfId="10" applyFont="1" applyFill="1" applyBorder="1" applyAlignment="1">
      <alignment horizontal="left" wrapText="1"/>
    </xf>
    <xf numFmtId="0" fontId="22" fillId="0" borderId="0" xfId="10" applyFont="1" applyFill="1" applyAlignment="1">
      <alignment horizontal="left" vertical="top" wrapText="1"/>
    </xf>
    <xf numFmtId="0" fontId="23" fillId="0" borderId="11" xfId="8" applyFont="1" applyBorder="1" applyAlignment="1">
      <alignment horizontal="center" vertical="center"/>
    </xf>
    <xf numFmtId="0" fontId="23" fillId="0" borderId="3" xfId="8" applyFont="1" applyBorder="1" applyAlignment="1">
      <alignment horizontal="center" vertical="center"/>
    </xf>
    <xf numFmtId="0" fontId="23" fillId="0" borderId="19" xfId="8" applyFont="1" applyBorder="1" applyAlignment="1">
      <alignment horizontal="left"/>
    </xf>
    <xf numFmtId="0" fontId="23" fillId="0" borderId="16" xfId="8" applyFont="1" applyBorder="1" applyAlignment="1">
      <alignment horizontal="left"/>
    </xf>
    <xf numFmtId="0" fontId="23" fillId="0" borderId="1" xfId="8" applyFont="1" applyBorder="1" applyAlignment="1">
      <alignment horizontal="center" vertical="center"/>
    </xf>
    <xf numFmtId="0" fontId="23" fillId="0" borderId="2" xfId="8" applyFont="1" applyBorder="1" applyAlignment="1">
      <alignment horizontal="center" vertical="center"/>
    </xf>
    <xf numFmtId="0" fontId="23" fillId="0" borderId="92" xfId="8" applyFont="1" applyFill="1" applyBorder="1" applyAlignment="1">
      <alignment horizontal="center"/>
    </xf>
    <xf numFmtId="0" fontId="23" fillId="0" borderId="91" xfId="8" applyFont="1" applyFill="1" applyBorder="1" applyAlignment="1">
      <alignment horizontal="center"/>
    </xf>
    <xf numFmtId="0" fontId="23" fillId="0" borderId="88" xfId="8" applyFont="1" applyFill="1" applyBorder="1" applyAlignment="1">
      <alignment horizontal="center"/>
    </xf>
    <xf numFmtId="0" fontId="23" fillId="0" borderId="92" xfId="8" applyFont="1" applyFill="1" applyBorder="1" applyAlignment="1">
      <alignment horizontal="center" vertical="center"/>
    </xf>
    <xf numFmtId="0" fontId="23" fillId="0" borderId="88" xfId="8" applyFont="1" applyFill="1" applyBorder="1" applyAlignment="1">
      <alignment horizontal="center" vertical="center"/>
    </xf>
    <xf numFmtId="0" fontId="23" fillId="0" borderId="90" xfId="8" applyFont="1" applyFill="1" applyBorder="1" applyAlignment="1">
      <alignment horizontal="center" vertical="center"/>
    </xf>
    <xf numFmtId="0" fontId="23" fillId="0" borderId="1" xfId="8" applyFont="1" applyFill="1" applyBorder="1" applyAlignment="1">
      <alignment horizontal="center" vertical="center"/>
    </xf>
    <xf numFmtId="0" fontId="9" fillId="0" borderId="100" xfId="0" applyFont="1" applyFill="1" applyBorder="1" applyAlignment="1">
      <alignment horizontal="left" wrapText="1"/>
    </xf>
    <xf numFmtId="0" fontId="9" fillId="0" borderId="0" xfId="0" applyFont="1" applyFill="1" applyAlignment="1">
      <alignment horizontal="left" wrapText="1"/>
    </xf>
    <xf numFmtId="0" fontId="23" fillId="0" borderId="15" xfId="8" applyFont="1" applyFill="1" applyBorder="1" applyAlignment="1">
      <alignment horizontal="center"/>
    </xf>
    <xf numFmtId="0" fontId="23" fillId="0" borderId="13" xfId="8" applyFont="1" applyFill="1" applyBorder="1" applyAlignment="1">
      <alignment horizontal="center"/>
    </xf>
    <xf numFmtId="0" fontId="12" fillId="0" borderId="15" xfId="0" applyFont="1" applyFill="1" applyBorder="1" applyAlignment="1">
      <alignment horizontal="center"/>
    </xf>
    <xf numFmtId="0" fontId="12" fillId="0" borderId="13" xfId="0" applyFont="1" applyFill="1" applyBorder="1" applyAlignment="1">
      <alignment horizontal="center"/>
    </xf>
    <xf numFmtId="0" fontId="9" fillId="0" borderId="0" xfId="0" applyFont="1" applyFill="1" applyAlignment="1">
      <alignment horizontal="left" vertical="top" wrapText="1"/>
    </xf>
    <xf numFmtId="0" fontId="23" fillId="0" borderId="98" xfId="8" applyFont="1" applyFill="1" applyBorder="1" applyAlignment="1">
      <alignment horizontal="center"/>
    </xf>
    <xf numFmtId="0" fontId="23" fillId="0" borderId="97" xfId="8" applyFont="1" applyFill="1" applyBorder="1" applyAlignment="1">
      <alignment horizontal="center"/>
    </xf>
    <xf numFmtId="0" fontId="23" fillId="0" borderId="94" xfId="8" applyFont="1" applyFill="1" applyBorder="1" applyAlignment="1">
      <alignment horizontal="center"/>
    </xf>
    <xf numFmtId="0" fontId="12" fillId="0" borderId="99" xfId="0" applyFont="1" applyFill="1" applyBorder="1" applyAlignment="1">
      <alignment horizontal="center"/>
    </xf>
    <xf numFmtId="0" fontId="12" fillId="0" borderId="97" xfId="0" applyFont="1" applyFill="1" applyBorder="1" applyAlignment="1">
      <alignment horizontal="center"/>
    </xf>
    <xf numFmtId="0" fontId="12" fillId="0" borderId="94" xfId="0" applyFont="1" applyFill="1" applyBorder="1" applyAlignment="1">
      <alignment horizontal="center"/>
    </xf>
    <xf numFmtId="0" fontId="5" fillId="0" borderId="104" xfId="0" applyFont="1" applyBorder="1" applyAlignment="1">
      <alignment horizontal="center"/>
    </xf>
    <xf numFmtId="0" fontId="5" fillId="0" borderId="66" xfId="0" applyFont="1" applyBorder="1" applyAlignment="1">
      <alignment horizontal="center"/>
    </xf>
    <xf numFmtId="0" fontId="5" fillId="0" borderId="103" xfId="0" applyFont="1" applyBorder="1" applyAlignment="1">
      <alignment horizontal="center"/>
    </xf>
    <xf numFmtId="0" fontId="5" fillId="0" borderId="15" xfId="0" applyFont="1" applyBorder="1" applyAlignment="1">
      <alignment vertical="center"/>
    </xf>
    <xf numFmtId="0" fontId="5" fillId="0" borderId="14" xfId="0" applyFont="1" applyBorder="1" applyAlignment="1">
      <alignment vertical="center"/>
    </xf>
    <xf numFmtId="0" fontId="5" fillId="0" borderId="13" xfId="0" applyFont="1" applyBorder="1" applyAlignment="1">
      <alignment vertical="center"/>
    </xf>
    <xf numFmtId="0" fontId="43" fillId="0" borderId="0" xfId="17" applyFont="1" applyAlignment="1">
      <alignment horizontal="center"/>
    </xf>
    <xf numFmtId="0" fontId="14" fillId="0" borderId="75" xfId="17" applyFont="1" applyBorder="1" applyAlignment="1">
      <alignment horizontal="right" vertical="top" wrapText="1"/>
    </xf>
    <xf numFmtId="0" fontId="14" fillId="0" borderId="74" xfId="17" applyFont="1" applyBorder="1" applyAlignment="1">
      <alignment horizontal="right" vertical="top" wrapText="1"/>
    </xf>
    <xf numFmtId="0" fontId="44" fillId="0" borderId="0" xfId="17" applyFont="1" applyBorder="1" applyAlignment="1">
      <alignment horizontal="left" wrapText="1"/>
    </xf>
    <xf numFmtId="0" fontId="14" fillId="0" borderId="92" xfId="17" applyFont="1" applyBorder="1" applyAlignment="1">
      <alignment horizontal="center" vertical="center" wrapText="1"/>
    </xf>
    <xf numFmtId="0" fontId="14" fillId="0" borderId="93" xfId="17" applyFont="1" applyBorder="1" applyAlignment="1">
      <alignment horizontal="center" vertical="center" wrapText="1"/>
    </xf>
    <xf numFmtId="0" fontId="14" fillId="0" borderId="90" xfId="17" applyFont="1" applyBorder="1" applyAlignment="1">
      <alignment horizontal="center" vertical="center" wrapText="1"/>
    </xf>
    <xf numFmtId="0" fontId="14" fillId="0" borderId="91" xfId="17" applyFont="1" applyBorder="1" applyAlignment="1">
      <alignment horizontal="center" vertical="center" wrapText="1"/>
    </xf>
    <xf numFmtId="0" fontId="14" fillId="0" borderId="6" xfId="17" applyFont="1" applyBorder="1" applyAlignment="1">
      <alignment horizontal="center" vertical="center" wrapText="1"/>
    </xf>
    <xf numFmtId="0" fontId="14" fillId="0" borderId="2" xfId="17" applyFont="1" applyBorder="1" applyAlignment="1">
      <alignment horizontal="center" vertical="center" wrapText="1"/>
    </xf>
    <xf numFmtId="0" fontId="14" fillId="0" borderId="88" xfId="17" applyFont="1" applyBorder="1" applyAlignment="1">
      <alignment horizontal="center" vertical="center" wrapText="1"/>
    </xf>
    <xf numFmtId="0" fontId="14" fillId="0" borderId="5" xfId="17" applyFont="1" applyBorder="1" applyAlignment="1">
      <alignment horizontal="center" vertical="center" wrapText="1"/>
    </xf>
    <xf numFmtId="0" fontId="14" fillId="0" borderId="1" xfId="17" applyFont="1" applyBorder="1" applyAlignment="1">
      <alignment horizontal="center" vertical="center" wrapText="1"/>
    </xf>
    <xf numFmtId="0" fontId="22" fillId="0" borderId="0" xfId="19" applyFont="1" applyFill="1" applyBorder="1" applyAlignment="1">
      <alignment horizontal="left" wrapText="1"/>
    </xf>
    <xf numFmtId="0" fontId="47" fillId="0" borderId="0" xfId="22" applyFont="1" applyBorder="1" applyAlignment="1">
      <alignment horizontal="left" wrapText="1"/>
    </xf>
    <xf numFmtId="0" fontId="49" fillId="0" borderId="92" xfId="22" applyFont="1" applyBorder="1" applyAlignment="1">
      <alignment horizontal="center" vertical="center" wrapText="1"/>
    </xf>
    <xf numFmtId="0" fontId="49" fillId="0" borderId="93" xfId="22" applyFont="1" applyBorder="1" applyAlignment="1">
      <alignment horizontal="center" vertical="center" wrapText="1"/>
    </xf>
    <xf numFmtId="0" fontId="49" fillId="0" borderId="90" xfId="22" applyFont="1" applyBorder="1" applyAlignment="1">
      <alignment horizontal="center" vertical="center" wrapText="1"/>
    </xf>
    <xf numFmtId="9" fontId="9" fillId="0" borderId="0" xfId="24" applyFont="1" applyBorder="1" applyAlignment="1">
      <alignment horizontal="left" vertical="top"/>
    </xf>
    <xf numFmtId="0" fontId="40" fillId="0" borderId="0" xfId="33" applyFont="1" applyAlignment="1">
      <alignment horizontal="center"/>
    </xf>
    <xf numFmtId="0" fontId="0" fillId="2" borderId="0" xfId="0" applyFill="1"/>
    <xf numFmtId="177" fontId="4" fillId="2" borderId="0" xfId="2" applyNumberFormat="1" applyFont="1" applyFill="1" applyBorder="1"/>
    <xf numFmtId="0" fontId="4" fillId="2" borderId="0" xfId="2" applyFont="1" applyFill="1" applyAlignment="1">
      <alignment horizontal="left"/>
    </xf>
    <xf numFmtId="0" fontId="6" fillId="2" borderId="0" xfId="0" applyFont="1" applyFill="1" applyAlignment="1">
      <alignment horizontal="left" vertical="center"/>
    </xf>
    <xf numFmtId="0" fontId="22" fillId="0" borderId="0" xfId="29" applyFont="1"/>
    <xf numFmtId="164" fontId="2" fillId="0" borderId="1" xfId="37" applyNumberFormat="1" applyFont="1" applyFill="1" applyBorder="1" applyAlignment="1">
      <alignment horizontal="center" vertical="center"/>
    </xf>
    <xf numFmtId="164" fontId="2" fillId="0" borderId="126" xfId="37" applyNumberFormat="1" applyFont="1" applyFill="1" applyBorder="1" applyAlignment="1">
      <alignment horizontal="center" vertical="center"/>
    </xf>
    <xf numFmtId="164" fontId="2" fillId="0" borderId="90" xfId="37" applyNumberFormat="1" applyFont="1" applyFill="1" applyBorder="1" applyAlignment="1">
      <alignment horizontal="center" vertical="center"/>
    </xf>
    <xf numFmtId="0" fontId="23" fillId="0" borderId="16" xfId="29" applyFont="1" applyFill="1" applyBorder="1" applyAlignment="1">
      <alignment vertical="top" wrapText="1"/>
    </xf>
    <xf numFmtId="164" fontId="2" fillId="0" borderId="137" xfId="37" applyNumberFormat="1" applyFont="1" applyFill="1" applyBorder="1" applyAlignment="1">
      <alignment horizontal="center" vertical="center"/>
    </xf>
    <xf numFmtId="164" fontId="2" fillId="0" borderId="6" xfId="37" applyNumberFormat="1" applyFont="1" applyFill="1" applyBorder="1" applyAlignment="1">
      <alignment horizontal="center" vertical="center"/>
    </xf>
    <xf numFmtId="164" fontId="2" fillId="0" borderId="93" xfId="37" applyNumberFormat="1" applyFont="1" applyFill="1" applyBorder="1" applyAlignment="1">
      <alignment horizontal="center" vertical="center"/>
    </xf>
    <xf numFmtId="0" fontId="23" fillId="0" borderId="17" xfId="29" applyFont="1" applyFill="1" applyBorder="1" applyAlignment="1">
      <alignment vertical="top" wrapText="1"/>
    </xf>
    <xf numFmtId="164" fontId="2" fillId="0" borderId="125" xfId="37" applyNumberFormat="1" applyFont="1" applyFill="1" applyBorder="1" applyAlignment="1">
      <alignment horizontal="center" vertical="center"/>
    </xf>
    <xf numFmtId="164" fontId="2" fillId="0" borderId="133" xfId="37" applyNumberFormat="1" applyFont="1" applyFill="1" applyBorder="1" applyAlignment="1">
      <alignment horizontal="center" vertical="center"/>
    </xf>
    <xf numFmtId="164" fontId="2" fillId="0" borderId="92" xfId="37" applyNumberFormat="1" applyFont="1" applyFill="1" applyBorder="1" applyAlignment="1">
      <alignment horizontal="center" vertical="center"/>
    </xf>
    <xf numFmtId="0" fontId="23" fillId="0" borderId="19" xfId="29" applyFont="1" applyFill="1" applyBorder="1" applyAlignment="1">
      <alignment vertical="top" wrapText="1"/>
    </xf>
    <xf numFmtId="0" fontId="23" fillId="0" borderId="138" xfId="29" applyFont="1" applyFill="1" applyBorder="1" applyAlignment="1">
      <alignment horizontal="center" vertical="center" wrapText="1"/>
    </xf>
    <xf numFmtId="0" fontId="23" fillId="0" borderId="139" xfId="29" applyFont="1" applyFill="1" applyBorder="1" applyAlignment="1">
      <alignment horizontal="center" vertical="center" wrapText="1"/>
    </xf>
    <xf numFmtId="0" fontId="23" fillId="0" borderId="140" xfId="29" applyFont="1" applyFill="1" applyBorder="1" applyAlignment="1">
      <alignment horizontal="center" vertical="center" wrapText="1"/>
    </xf>
    <xf numFmtId="0" fontId="12" fillId="0" borderId="0" xfId="0" applyFont="1" applyAlignment="1">
      <alignment horizontal="left"/>
    </xf>
    <xf numFmtId="0" fontId="35" fillId="0" borderId="0" xfId="29" applyFont="1"/>
    <xf numFmtId="164" fontId="2" fillId="0" borderId="16" xfId="37" applyNumberFormat="1" applyFont="1" applyFill="1" applyBorder="1" applyAlignment="1">
      <alignment horizontal="center" vertical="center"/>
    </xf>
    <xf numFmtId="164" fontId="2" fillId="0" borderId="17" xfId="37" applyNumberFormat="1" applyFont="1" applyFill="1" applyBorder="1" applyAlignment="1">
      <alignment horizontal="center" vertical="center"/>
    </xf>
    <xf numFmtId="164" fontId="2" fillId="0" borderId="19" xfId="37" applyNumberFormat="1" applyFont="1" applyFill="1" applyBorder="1" applyAlignment="1">
      <alignment horizontal="center" vertical="center"/>
    </xf>
    <xf numFmtId="0" fontId="41" fillId="0" borderId="0" xfId="0" applyFont="1" applyAlignment="1">
      <alignment horizontal="left" vertical="center"/>
    </xf>
    <xf numFmtId="0" fontId="36" fillId="0" borderId="0" xfId="29"/>
    <xf numFmtId="0" fontId="63" fillId="0" borderId="0" xfId="0" applyFont="1" applyAlignment="1"/>
    <xf numFmtId="0" fontId="12" fillId="0" borderId="4" xfId="0" applyFont="1" applyBorder="1"/>
    <xf numFmtId="0" fontId="12" fillId="0" borderId="8" xfId="0" applyFont="1" applyBorder="1"/>
    <xf numFmtId="0" fontId="12" fillId="0" borderId="12" xfId="0" applyFont="1" applyBorder="1"/>
    <xf numFmtId="0" fontId="64" fillId="0" borderId="0" xfId="29" applyFont="1" applyAlignment="1">
      <alignment horizontal="left"/>
    </xf>
    <xf numFmtId="0" fontId="23" fillId="0" borderId="20" xfId="29" applyFont="1" applyFill="1" applyBorder="1" applyAlignment="1">
      <alignment horizontal="center" vertical="center" wrapText="1"/>
    </xf>
    <xf numFmtId="0" fontId="35" fillId="0" borderId="0" xfId="29" applyFont="1" applyFill="1"/>
    <xf numFmtId="0" fontId="65" fillId="0" borderId="89" xfId="29" applyFont="1" applyBorder="1"/>
    <xf numFmtId="0" fontId="19" fillId="0" borderId="0" xfId="38"/>
    <xf numFmtId="0" fontId="9" fillId="0" borderId="0" xfId="38" applyFont="1"/>
    <xf numFmtId="0" fontId="2" fillId="0" borderId="0" xfId="38" applyFont="1"/>
    <xf numFmtId="0" fontId="9" fillId="0" borderId="0" xfId="38" applyFont="1" applyAlignment="1">
      <alignment horizontal="left" wrapText="1"/>
    </xf>
    <xf numFmtId="0" fontId="2" fillId="0" borderId="0" xfId="38" applyFont="1" applyFill="1"/>
    <xf numFmtId="0" fontId="2" fillId="0" borderId="0" xfId="39" applyNumberFormat="1" applyFont="1" applyFill="1" applyBorder="1" applyAlignment="1">
      <alignment horizontal="center"/>
    </xf>
    <xf numFmtId="166" fontId="2" fillId="0" borderId="0" xfId="38" applyNumberFormat="1" applyFont="1" applyFill="1" applyBorder="1" applyAlignment="1">
      <alignment horizontal="center"/>
    </xf>
    <xf numFmtId="164" fontId="2" fillId="0" borderId="16" xfId="39" applyNumberFormat="1" applyFont="1" applyFill="1" applyBorder="1" applyAlignment="1">
      <alignment horizontal="center"/>
    </xf>
    <xf numFmtId="164" fontId="2" fillId="0" borderId="4" xfId="39" applyNumberFormat="1" applyFont="1" applyFill="1" applyBorder="1" applyAlignment="1">
      <alignment horizontal="center"/>
    </xf>
    <xf numFmtId="166" fontId="12" fillId="0" borderId="16" xfId="38" applyNumberFormat="1" applyFont="1" applyFill="1" applyBorder="1" applyAlignment="1">
      <alignment horizontal="center"/>
    </xf>
    <xf numFmtId="164" fontId="2" fillId="0" borderId="17" xfId="39" applyNumberFormat="1" applyFont="1" applyFill="1" applyBorder="1" applyAlignment="1">
      <alignment horizontal="center"/>
    </xf>
    <xf numFmtId="164" fontId="2" fillId="0" borderId="8" xfId="39" applyNumberFormat="1" applyFont="1" applyFill="1" applyBorder="1" applyAlignment="1">
      <alignment horizontal="center"/>
    </xf>
    <xf numFmtId="166" fontId="12" fillId="0" borderId="17" xfId="38" applyNumberFormat="1" applyFont="1" applyFill="1" applyBorder="1" applyAlignment="1">
      <alignment horizontal="center"/>
    </xf>
    <xf numFmtId="164" fontId="2" fillId="0" borderId="19" xfId="39" applyNumberFormat="1" applyFont="1" applyFill="1" applyBorder="1" applyAlignment="1">
      <alignment horizontal="center"/>
    </xf>
    <xf numFmtId="164" fontId="2" fillId="0" borderId="12" xfId="39" applyNumberFormat="1" applyFont="1" applyFill="1" applyBorder="1" applyAlignment="1">
      <alignment horizontal="center"/>
    </xf>
    <xf numFmtId="166" fontId="12" fillId="0" borderId="19" xfId="38" applyNumberFormat="1" applyFont="1" applyFill="1" applyBorder="1" applyAlignment="1">
      <alignment horizontal="center"/>
    </xf>
    <xf numFmtId="0" fontId="2" fillId="0" borderId="0" xfId="38" applyFont="1" applyAlignment="1">
      <alignment horizontal="center" vertical="center"/>
    </xf>
    <xf numFmtId="0" fontId="23" fillId="0" borderId="20" xfId="38" quotePrefix="1" applyFont="1" applyFill="1" applyBorder="1" applyAlignment="1">
      <alignment horizontal="center" vertical="center" wrapText="1"/>
    </xf>
    <xf numFmtId="0" fontId="23" fillId="0" borderId="66" xfId="38" quotePrefix="1" applyFont="1" applyFill="1" applyBorder="1" applyAlignment="1">
      <alignment horizontal="center" vertical="center" wrapText="1"/>
    </xf>
    <xf numFmtId="0" fontId="21" fillId="0" borderId="0" xfId="38" applyFont="1"/>
    <xf numFmtId="0" fontId="47" fillId="0" borderId="0" xfId="0" applyFont="1"/>
    <xf numFmtId="0" fontId="47" fillId="0" borderId="0" xfId="0" applyFont="1" applyAlignment="1">
      <alignment horizontal="left" wrapText="1"/>
    </xf>
    <xf numFmtId="0" fontId="66" fillId="0" borderId="0" xfId="38" applyFont="1" applyFill="1" applyBorder="1" applyAlignment="1">
      <alignment horizontal="centerContinuous" vertical="center" wrapText="1"/>
    </xf>
    <xf numFmtId="0" fontId="39" fillId="0" borderId="0" xfId="38" applyFont="1" applyAlignment="1">
      <alignment horizontal="centerContinuous" vertical="center" wrapText="1"/>
    </xf>
    <xf numFmtId="166" fontId="67" fillId="0" borderId="0" xfId="38" applyNumberFormat="1" applyFont="1" applyFill="1" applyBorder="1" applyAlignment="1">
      <alignment horizontal="center" vertical="center"/>
    </xf>
    <xf numFmtId="0" fontId="21" fillId="0" borderId="0" xfId="38" applyFont="1" applyFill="1" applyBorder="1"/>
    <xf numFmtId="0" fontId="68" fillId="0" borderId="0" xfId="38" applyFont="1"/>
    <xf numFmtId="166" fontId="2" fillId="0" borderId="1" xfId="38" applyNumberFormat="1" applyFont="1" applyFill="1" applyBorder="1" applyAlignment="1">
      <alignment horizontal="center" vertical="center"/>
    </xf>
    <xf numFmtId="166" fontId="2" fillId="0" borderId="90" xfId="38" applyNumberFormat="1" applyFont="1" applyFill="1" applyBorder="1" applyAlignment="1">
      <alignment horizontal="center" vertical="center"/>
    </xf>
    <xf numFmtId="49" fontId="12" fillId="0" borderId="4" xfId="38" applyNumberFormat="1" applyFont="1" applyFill="1" applyBorder="1" applyAlignment="1">
      <alignment horizontal="center" vertical="center"/>
    </xf>
    <xf numFmtId="0" fontId="68" fillId="0" borderId="0" xfId="38" applyFont="1" applyFill="1"/>
    <xf numFmtId="166" fontId="2" fillId="0" borderId="137" xfId="38" applyNumberFormat="1" applyFont="1" applyFill="1" applyBorder="1" applyAlignment="1">
      <alignment horizontal="center" vertical="center"/>
    </xf>
    <xf numFmtId="166" fontId="2" fillId="0" borderId="93" xfId="38" applyNumberFormat="1" applyFont="1" applyFill="1" applyBorder="1" applyAlignment="1">
      <alignment horizontal="center" vertical="center"/>
    </xf>
    <xf numFmtId="49" fontId="12" fillId="0" borderId="8" xfId="38" applyNumberFormat="1" applyFont="1" applyFill="1" applyBorder="1" applyAlignment="1">
      <alignment horizontal="center" vertical="center"/>
    </xf>
    <xf numFmtId="166" fontId="2" fillId="0" borderId="125" xfId="38" applyNumberFormat="1" applyFont="1" applyFill="1" applyBorder="1" applyAlignment="1">
      <alignment horizontal="center" vertical="center"/>
    </xf>
    <xf numFmtId="166" fontId="2" fillId="0" borderId="92" xfId="38" applyNumberFormat="1" applyFont="1" applyFill="1" applyBorder="1" applyAlignment="1">
      <alignment horizontal="center" vertical="center"/>
    </xf>
    <xf numFmtId="49" fontId="12" fillId="0" borderId="12" xfId="38" applyNumberFormat="1" applyFont="1" applyFill="1" applyBorder="1" applyAlignment="1">
      <alignment horizontal="center" vertical="center"/>
    </xf>
    <xf numFmtId="0" fontId="69" fillId="11" borderId="0" xfId="38" applyFont="1" applyFill="1" applyAlignment="1">
      <alignment horizontal="center" vertical="center"/>
    </xf>
    <xf numFmtId="0" fontId="70" fillId="11" borderId="138" xfId="38" applyFont="1" applyFill="1" applyBorder="1" applyAlignment="1">
      <alignment horizontal="center" vertical="center" wrapText="1"/>
    </xf>
    <xf numFmtId="0" fontId="70" fillId="11" borderId="140" xfId="38" applyFont="1" applyFill="1" applyBorder="1" applyAlignment="1">
      <alignment horizontal="center" vertical="center" wrapText="1"/>
    </xf>
    <xf numFmtId="0" fontId="41" fillId="0" borderId="0" xfId="0" applyFont="1" applyAlignment="1">
      <alignment horizontal="center" vertical="center"/>
    </xf>
    <xf numFmtId="0" fontId="69" fillId="11" borderId="0" xfId="38" applyFont="1" applyFill="1" applyAlignment="1"/>
    <xf numFmtId="0" fontId="68" fillId="0" borderId="0" xfId="40" applyFont="1"/>
    <xf numFmtId="0" fontId="68" fillId="0" borderId="0" xfId="40" applyFont="1" applyAlignment="1">
      <alignment vertical="top"/>
    </xf>
    <xf numFmtId="0" fontId="47" fillId="0" borderId="0" xfId="0" applyFont="1" applyAlignment="1">
      <alignment horizontal="left" vertical="top" wrapText="1"/>
    </xf>
    <xf numFmtId="164" fontId="13" fillId="0" borderId="1" xfId="41" applyNumberFormat="1" applyFont="1" applyFill="1" applyBorder="1" applyAlignment="1">
      <alignment horizontal="center" vertical="center"/>
    </xf>
    <xf numFmtId="164" fontId="13" fillId="0" borderId="126" xfId="41" applyNumberFormat="1" applyFont="1" applyFill="1" applyBorder="1" applyAlignment="1">
      <alignment horizontal="center" vertical="center"/>
    </xf>
    <xf numFmtId="0" fontId="30" fillId="0" borderId="90" xfId="40" applyFont="1" applyFill="1" applyBorder="1" applyAlignment="1">
      <alignment horizontal="left" vertical="center"/>
    </xf>
    <xf numFmtId="164" fontId="13" fillId="0" borderId="137" xfId="41" applyNumberFormat="1" applyFont="1" applyFill="1" applyBorder="1" applyAlignment="1">
      <alignment horizontal="center" vertical="center"/>
    </xf>
    <xf numFmtId="164" fontId="13" fillId="0" borderId="6" xfId="41" applyNumberFormat="1" applyFont="1" applyFill="1" applyBorder="1" applyAlignment="1">
      <alignment horizontal="center" vertical="center"/>
    </xf>
    <xf numFmtId="0" fontId="30" fillId="0" borderId="93" xfId="40" applyFont="1" applyFill="1" applyBorder="1" applyAlignment="1">
      <alignment horizontal="left" vertical="center"/>
    </xf>
    <xf numFmtId="164" fontId="13" fillId="0" borderId="125" xfId="41" applyNumberFormat="1" applyFont="1" applyFill="1" applyBorder="1" applyAlignment="1">
      <alignment horizontal="center" vertical="center"/>
    </xf>
    <xf numFmtId="164" fontId="13" fillId="0" borderId="133" xfId="41" applyNumberFormat="1" applyFont="1" applyFill="1" applyBorder="1" applyAlignment="1">
      <alignment horizontal="center" vertical="center"/>
    </xf>
    <xf numFmtId="0" fontId="30" fillId="0" borderId="92" xfId="40" applyFont="1" applyFill="1" applyBorder="1" applyAlignment="1">
      <alignment horizontal="left" vertical="center"/>
    </xf>
    <xf numFmtId="0" fontId="30" fillId="0" borderId="138" xfId="40" applyFont="1" applyFill="1" applyBorder="1" applyAlignment="1">
      <alignment horizontal="center" vertical="center" wrapText="1"/>
    </xf>
    <xf numFmtId="0" fontId="30" fillId="0" borderId="140" xfId="40" applyFont="1" applyFill="1" applyBorder="1" applyAlignment="1">
      <alignment horizontal="center" vertical="center" wrapText="1"/>
    </xf>
    <xf numFmtId="0" fontId="17" fillId="0" borderId="0" xfId="40" applyFont="1"/>
    <xf numFmtId="0" fontId="46" fillId="0" borderId="0" xfId="40"/>
    <xf numFmtId="0" fontId="47" fillId="0" borderId="0" xfId="40" applyFont="1"/>
    <xf numFmtId="178" fontId="17" fillId="0" borderId="135" xfId="40" applyNumberFormat="1" applyFont="1" applyBorder="1" applyAlignment="1">
      <alignment horizontal="center"/>
    </xf>
    <xf numFmtId="164" fontId="13" fillId="0" borderId="126" xfId="41" applyNumberFormat="1" applyFont="1" applyBorder="1" applyAlignment="1">
      <alignment horizontal="center" vertical="center"/>
    </xf>
    <xf numFmtId="164" fontId="13" fillId="0" borderId="90" xfId="41" applyNumberFormat="1" applyFont="1" applyBorder="1" applyAlignment="1">
      <alignment horizontal="center" vertical="center"/>
    </xf>
    <xf numFmtId="0" fontId="30" fillId="0" borderId="4" xfId="40" applyFont="1" applyFill="1" applyBorder="1" applyAlignment="1">
      <alignment horizontal="left" vertical="center"/>
    </xf>
    <xf numFmtId="178" fontId="17" fillId="0" borderId="108" xfId="40" applyNumberFormat="1" applyFont="1" applyFill="1" applyBorder="1" applyAlignment="1">
      <alignment horizontal="center"/>
    </xf>
    <xf numFmtId="164" fontId="13" fillId="0" borderId="93" xfId="41" applyNumberFormat="1" applyFont="1" applyFill="1" applyBorder="1" applyAlignment="1">
      <alignment horizontal="center" vertical="center"/>
    </xf>
    <xf numFmtId="0" fontId="30" fillId="0" borderId="8" xfId="40" applyFont="1" applyFill="1" applyBorder="1" applyAlignment="1">
      <alignment horizontal="left" vertical="center"/>
    </xf>
    <xf numFmtId="178" fontId="17" fillId="0" borderId="109" xfId="40" applyNumberFormat="1" applyFont="1" applyFill="1" applyBorder="1" applyAlignment="1">
      <alignment horizontal="center"/>
    </xf>
    <xf numFmtId="164" fontId="13" fillId="0" borderId="92" xfId="41" applyNumberFormat="1" applyFont="1" applyFill="1" applyBorder="1" applyAlignment="1">
      <alignment horizontal="center" vertical="center"/>
    </xf>
    <xf numFmtId="0" fontId="30" fillId="0" borderId="12" xfId="40" applyFont="1" applyFill="1" applyBorder="1" applyAlignment="1">
      <alignment horizontal="left" vertical="center"/>
    </xf>
    <xf numFmtId="0" fontId="30" fillId="0" borderId="141" xfId="40" applyFont="1" applyFill="1" applyBorder="1" applyAlignment="1">
      <alignment horizontal="center" vertical="center" wrapText="1"/>
    </xf>
    <xf numFmtId="0" fontId="1" fillId="0" borderId="0" xfId="42"/>
    <xf numFmtId="0" fontId="9" fillId="0" borderId="0" xfId="42" applyFont="1"/>
    <xf numFmtId="177" fontId="13" fillId="0" borderId="1" xfId="43" applyNumberFormat="1" applyFont="1" applyFill="1" applyBorder="1" applyAlignment="1">
      <alignment horizontal="center"/>
    </xf>
    <xf numFmtId="177" fontId="13" fillId="0" borderId="90" xfId="43" applyNumberFormat="1" applyFont="1" applyFill="1" applyBorder="1" applyAlignment="1">
      <alignment horizontal="center"/>
    </xf>
    <xf numFmtId="177" fontId="12" fillId="0" borderId="16" xfId="43" applyNumberFormat="1" applyFont="1" applyFill="1" applyBorder="1"/>
    <xf numFmtId="177" fontId="13" fillId="0" borderId="137" xfId="43" applyNumberFormat="1" applyFont="1" applyFill="1" applyBorder="1" applyAlignment="1">
      <alignment horizontal="center"/>
    </xf>
    <xf numFmtId="177" fontId="13" fillId="0" borderId="93" xfId="43" applyNumberFormat="1" applyFont="1" applyFill="1" applyBorder="1" applyAlignment="1">
      <alignment horizontal="center"/>
    </xf>
    <xf numFmtId="177" fontId="12" fillId="0" borderId="17" xfId="43" applyNumberFormat="1" applyFont="1" applyFill="1" applyBorder="1"/>
    <xf numFmtId="177" fontId="12" fillId="0" borderId="19" xfId="43" applyNumberFormat="1" applyFont="1" applyFill="1" applyBorder="1"/>
    <xf numFmtId="0" fontId="1" fillId="0" borderId="0" xfId="42" applyBorder="1"/>
    <xf numFmtId="177" fontId="12" fillId="0" borderId="0" xfId="43" applyNumberFormat="1" applyFont="1" applyFill="1" applyBorder="1"/>
    <xf numFmtId="177" fontId="13" fillId="0" borderId="101" xfId="43" applyNumberFormat="1" applyFont="1" applyFill="1" applyBorder="1" applyAlignment="1">
      <alignment horizontal="center"/>
    </xf>
    <xf numFmtId="177" fontId="13" fillId="0" borderId="9" xfId="43" applyNumberFormat="1" applyFont="1" applyFill="1" applyBorder="1" applyAlignment="1">
      <alignment horizontal="center"/>
    </xf>
    <xf numFmtId="177" fontId="12" fillId="0" borderId="140" xfId="43" applyNumberFormat="1" applyFont="1" applyFill="1" applyBorder="1" applyAlignment="1">
      <alignment horizontal="center" wrapText="1"/>
    </xf>
    <xf numFmtId="177" fontId="12" fillId="0" borderId="138" xfId="43" applyNumberFormat="1" applyFont="1" applyFill="1" applyBorder="1" applyAlignment="1">
      <alignment horizontal="center" wrapText="1"/>
    </xf>
    <xf numFmtId="0" fontId="35" fillId="2" borderId="0" xfId="10" applyFont="1" applyFill="1"/>
    <xf numFmtId="0" fontId="13" fillId="2" borderId="0" xfId="10" applyFont="1" applyFill="1"/>
    <xf numFmtId="0" fontId="27" fillId="2" borderId="0" xfId="2" applyFont="1" applyFill="1"/>
    <xf numFmtId="0" fontId="5" fillId="2" borderId="0" xfId="44" applyFont="1" applyFill="1"/>
    <xf numFmtId="0" fontId="2" fillId="2" borderId="0" xfId="44" applyFont="1" applyFill="1"/>
    <xf numFmtId="0" fontId="71" fillId="2" borderId="0" xfId="45" applyFont="1" applyFill="1"/>
    <xf numFmtId="0" fontId="43" fillId="2" borderId="0" xfId="45" applyFont="1" applyFill="1"/>
    <xf numFmtId="0" fontId="72" fillId="2" borderId="0" xfId="46" applyFont="1" applyFill="1"/>
    <xf numFmtId="0" fontId="13" fillId="2" borderId="0" xfId="46" applyFont="1" applyFill="1"/>
    <xf numFmtId="0" fontId="13" fillId="2" borderId="0" xfId="46" applyFont="1" applyFill="1" applyBorder="1"/>
    <xf numFmtId="0" fontId="73" fillId="2" borderId="0" xfId="40" applyFont="1" applyFill="1"/>
    <xf numFmtId="4" fontId="73" fillId="2" borderId="0" xfId="40" applyNumberFormat="1" applyFont="1" applyFill="1"/>
    <xf numFmtId="9" fontId="5" fillId="2" borderId="0" xfId="47" applyFont="1" applyFill="1" applyBorder="1" applyAlignment="1" applyProtection="1"/>
    <xf numFmtId="9" fontId="2" fillId="2" borderId="0" xfId="47" applyFont="1" applyFill="1" applyBorder="1" applyAlignment="1" applyProtection="1"/>
    <xf numFmtId="0" fontId="17" fillId="2" borderId="0" xfId="40" applyFont="1" applyFill="1"/>
    <xf numFmtId="0" fontId="72" fillId="2" borderId="0" xfId="48" applyFont="1" applyFill="1"/>
    <xf numFmtId="0" fontId="13" fillId="2" borderId="0" xfId="48" applyFont="1" applyFill="1"/>
    <xf numFmtId="0" fontId="35" fillId="2" borderId="0" xfId="29" applyFont="1" applyFill="1"/>
    <xf numFmtId="0" fontId="13" fillId="2" borderId="0" xfId="29" applyFont="1" applyFill="1"/>
    <xf numFmtId="0" fontId="71" fillId="2" borderId="0" xfId="0" applyFont="1" applyFill="1"/>
    <xf numFmtId="0" fontId="43" fillId="2" borderId="0" xfId="0" applyFont="1" applyFill="1"/>
    <xf numFmtId="0" fontId="0" fillId="2" borderId="0" xfId="0" applyFill="1" applyAlignment="1">
      <alignment horizontal="left"/>
    </xf>
    <xf numFmtId="173" fontId="13" fillId="0" borderId="1" xfId="29" applyNumberFormat="1" applyFont="1" applyFill="1" applyBorder="1" applyAlignment="1">
      <alignment horizontal="center"/>
    </xf>
    <xf numFmtId="9" fontId="13" fillId="0" borderId="126" xfId="1" applyFont="1" applyFill="1" applyBorder="1" applyAlignment="1">
      <alignment horizontal="center"/>
    </xf>
    <xf numFmtId="9" fontId="13" fillId="0" borderId="90" xfId="1" applyFont="1" applyFill="1" applyBorder="1" applyAlignment="1">
      <alignment horizontal="center"/>
    </xf>
    <xf numFmtId="0" fontId="23" fillId="0" borderId="142" xfId="29" applyFont="1" applyFill="1" applyBorder="1" applyAlignment="1">
      <alignment vertical="top" wrapText="1"/>
    </xf>
    <xf numFmtId="173" fontId="13" fillId="0" borderId="137" xfId="29" applyNumberFormat="1" applyFont="1" applyFill="1" applyBorder="1" applyAlignment="1">
      <alignment horizontal="center"/>
    </xf>
    <xf numFmtId="9" fontId="13" fillId="0" borderId="6" xfId="1" applyFont="1" applyFill="1" applyBorder="1" applyAlignment="1">
      <alignment horizontal="center"/>
    </xf>
    <xf numFmtId="9" fontId="13" fillId="0" borderId="93" xfId="1" applyFont="1" applyFill="1" applyBorder="1" applyAlignment="1">
      <alignment horizontal="center"/>
    </xf>
    <xf numFmtId="0" fontId="23" fillId="0" borderId="143" xfId="29" applyFont="1" applyFill="1" applyBorder="1" applyAlignment="1">
      <alignment vertical="top" wrapText="1"/>
    </xf>
    <xf numFmtId="173" fontId="13" fillId="0" borderId="125" xfId="29" applyNumberFormat="1" applyFont="1" applyFill="1" applyBorder="1" applyAlignment="1">
      <alignment horizontal="center"/>
    </xf>
    <xf numFmtId="9" fontId="13" fillId="0" borderId="133" xfId="1" applyFont="1" applyFill="1" applyBorder="1" applyAlignment="1">
      <alignment horizontal="center"/>
    </xf>
    <xf numFmtId="9" fontId="13" fillId="0" borderId="92" xfId="1" applyFont="1" applyFill="1" applyBorder="1" applyAlignment="1">
      <alignment horizontal="center"/>
    </xf>
    <xf numFmtId="0" fontId="23" fillId="0" borderId="144" xfId="29" applyFont="1" applyFill="1" applyBorder="1" applyAlignment="1">
      <alignment vertical="top" wrapText="1"/>
    </xf>
    <xf numFmtId="0" fontId="23" fillId="0" borderId="145" xfId="29" applyFont="1" applyFill="1" applyBorder="1" applyAlignment="1">
      <alignment horizontal="center" vertical="center" wrapText="1"/>
    </xf>
    <xf numFmtId="0" fontId="12" fillId="0" borderId="146" xfId="29" applyFont="1" applyFill="1" applyBorder="1" applyAlignment="1">
      <alignment horizontal="center" vertical="center"/>
    </xf>
    <xf numFmtId="0" fontId="12" fillId="0" borderId="98" xfId="29" applyFont="1" applyFill="1" applyBorder="1" applyAlignment="1">
      <alignment horizontal="center" vertical="center" wrapText="1"/>
    </xf>
    <xf numFmtId="173" fontId="65" fillId="0" borderId="89" xfId="0" applyNumberFormat="1" applyFont="1" applyFill="1" applyBorder="1" applyAlignment="1">
      <alignment horizontal="right"/>
    </xf>
    <xf numFmtId="9" fontId="13" fillId="0" borderId="1" xfId="1" applyFont="1" applyFill="1" applyBorder="1" applyAlignment="1">
      <alignment horizontal="center" vertical="center"/>
    </xf>
    <xf numFmtId="9" fontId="13" fillId="0" borderId="4" xfId="1" applyFont="1" applyFill="1" applyBorder="1" applyAlignment="1">
      <alignment horizontal="center" vertical="center"/>
    </xf>
    <xf numFmtId="0" fontId="12" fillId="0" borderId="16" xfId="0" applyFont="1" applyFill="1" applyBorder="1"/>
    <xf numFmtId="9" fontId="13" fillId="0" borderId="137" xfId="1" applyFont="1" applyFill="1" applyBorder="1" applyAlignment="1">
      <alignment horizontal="center" vertical="center"/>
    </xf>
    <xf numFmtId="9" fontId="13" fillId="0" borderId="8" xfId="1" applyFont="1" applyFill="1" applyBorder="1" applyAlignment="1">
      <alignment horizontal="center" vertical="center"/>
    </xf>
    <xf numFmtId="0" fontId="12" fillId="0" borderId="17" xfId="0" applyFont="1" applyFill="1" applyBorder="1"/>
    <xf numFmtId="9" fontId="13" fillId="0" borderId="125" xfId="1" applyFont="1" applyFill="1" applyBorder="1" applyAlignment="1">
      <alignment horizontal="center" vertical="center"/>
    </xf>
    <xf numFmtId="9" fontId="13" fillId="0" borderId="12" xfId="1" applyFont="1" applyFill="1" applyBorder="1" applyAlignment="1">
      <alignment horizontal="center" vertical="center"/>
    </xf>
    <xf numFmtId="0" fontId="12" fillId="0" borderId="19" xfId="0" applyFont="1" applyFill="1" applyBorder="1"/>
    <xf numFmtId="0" fontId="12" fillId="0" borderId="138" xfId="0" applyFont="1" applyFill="1" applyBorder="1" applyAlignment="1">
      <alignment horizontal="center" vertical="top" wrapText="1"/>
    </xf>
    <xf numFmtId="0" fontId="12" fillId="0" borderId="104" xfId="0" applyFont="1" applyFill="1" applyBorder="1" applyAlignment="1">
      <alignment horizontal="center" vertical="top" wrapText="1"/>
    </xf>
    <xf numFmtId="0" fontId="63" fillId="0" borderId="0" xfId="0" applyFont="1"/>
    <xf numFmtId="164" fontId="13" fillId="0" borderId="147" xfId="16" applyNumberFormat="1" applyFont="1" applyFill="1" applyBorder="1" applyAlignment="1">
      <alignment horizontal="center"/>
    </xf>
    <xf numFmtId="0" fontId="23" fillId="0" borderId="147" xfId="10" applyNumberFormat="1" applyFont="1" applyFill="1" applyBorder="1" applyAlignment="1"/>
    <xf numFmtId="164" fontId="13" fillId="0" borderId="148" xfId="16" applyNumberFormat="1" applyFont="1" applyFill="1" applyBorder="1" applyAlignment="1">
      <alignment horizontal="center"/>
    </xf>
    <xf numFmtId="0" fontId="23" fillId="0" borderId="148" xfId="10" applyNumberFormat="1" applyFont="1" applyFill="1" applyBorder="1" applyAlignment="1"/>
    <xf numFmtId="164" fontId="13" fillId="0" borderId="149" xfId="16" applyNumberFormat="1" applyFont="1" applyFill="1" applyBorder="1" applyAlignment="1">
      <alignment horizontal="center"/>
    </xf>
    <xf numFmtId="0" fontId="23" fillId="0" borderId="149" xfId="10" applyNumberFormat="1" applyFont="1" applyFill="1" applyBorder="1" applyAlignment="1"/>
    <xf numFmtId="0" fontId="72" fillId="0" borderId="0" xfId="48" applyFont="1"/>
    <xf numFmtId="0" fontId="72" fillId="0" borderId="0" xfId="48" applyFont="1" applyFill="1"/>
    <xf numFmtId="0" fontId="22" fillId="0" borderId="0" xfId="48" applyFont="1"/>
    <xf numFmtId="0" fontId="13" fillId="0" borderId="0" xfId="48" applyFont="1"/>
    <xf numFmtId="0" fontId="13" fillId="0" borderId="0" xfId="48" applyFont="1" applyFill="1"/>
    <xf numFmtId="0" fontId="23" fillId="0" borderId="4" xfId="48" applyFont="1" applyFill="1" applyBorder="1"/>
    <xf numFmtId="0" fontId="23" fillId="0" borderId="8" xfId="48" applyFont="1" applyFill="1" applyBorder="1"/>
    <xf numFmtId="0" fontId="23" fillId="0" borderId="151" xfId="48" applyFont="1" applyFill="1" applyBorder="1"/>
    <xf numFmtId="0" fontId="72" fillId="0" borderId="0" xfId="48" applyFont="1" applyAlignment="1">
      <alignment horizontal="center"/>
    </xf>
    <xf numFmtId="0" fontId="13" fillId="0" borderId="0" xfId="48" applyFont="1" applyAlignment="1">
      <alignment horizontal="center"/>
    </xf>
    <xf numFmtId="0" fontId="73" fillId="0" borderId="0" xfId="40" applyFont="1"/>
    <xf numFmtId="0" fontId="47" fillId="0" borderId="0" xfId="40" applyFont="1" applyAlignment="1">
      <alignment horizontal="left"/>
    </xf>
    <xf numFmtId="9" fontId="17" fillId="0" borderId="0" xfId="47" applyFont="1" applyBorder="1" applyAlignment="1" applyProtection="1"/>
    <xf numFmtId="9" fontId="13" fillId="0" borderId="1" xfId="47" applyFont="1" applyFill="1" applyBorder="1" applyAlignment="1" applyProtection="1">
      <alignment horizontal="center"/>
    </xf>
    <xf numFmtId="9" fontId="2" fillId="0" borderId="4" xfId="47" applyFont="1" applyFill="1" applyBorder="1" applyAlignment="1" applyProtection="1">
      <alignment horizontal="center"/>
    </xf>
    <xf numFmtId="0" fontId="23" fillId="0" borderId="16" xfId="40" applyFont="1" applyFill="1" applyBorder="1" applyAlignment="1"/>
    <xf numFmtId="9" fontId="13" fillId="0" borderId="137" xfId="47" applyFont="1" applyFill="1" applyBorder="1" applyAlignment="1" applyProtection="1">
      <alignment horizontal="center"/>
    </xf>
    <xf numFmtId="9" fontId="2" fillId="0" borderId="8" xfId="47" applyFont="1" applyFill="1" applyBorder="1" applyAlignment="1" applyProtection="1">
      <alignment horizontal="center"/>
    </xf>
    <xf numFmtId="0" fontId="23" fillId="0" borderId="17" xfId="40" applyFont="1" applyFill="1" applyBorder="1" applyAlignment="1"/>
    <xf numFmtId="9" fontId="13" fillId="0" borderId="152" xfId="47" applyFont="1" applyFill="1" applyBorder="1" applyAlignment="1" applyProtection="1">
      <alignment horizontal="center"/>
    </xf>
    <xf numFmtId="9" fontId="2" fillId="0" borderId="151" xfId="47" applyFont="1" applyFill="1" applyBorder="1" applyAlignment="1" applyProtection="1">
      <alignment horizontal="center"/>
    </xf>
    <xf numFmtId="0" fontId="23" fillId="0" borderId="153" xfId="40" applyFont="1" applyFill="1" applyBorder="1" applyAlignment="1"/>
    <xf numFmtId="3" fontId="73" fillId="0" borderId="0" xfId="40" applyNumberFormat="1" applyFont="1"/>
    <xf numFmtId="9" fontId="5" fillId="0" borderId="0" xfId="47" applyFont="1" applyBorder="1" applyAlignment="1" applyProtection="1"/>
    <xf numFmtId="9" fontId="2" fillId="0" borderId="0" xfId="47" applyFont="1" applyBorder="1" applyAlignment="1" applyProtection="1"/>
    <xf numFmtId="4" fontId="73" fillId="0" borderId="0" xfId="40" applyNumberFormat="1" applyFont="1"/>
    <xf numFmtId="0" fontId="72" fillId="0" borderId="0" xfId="46" applyFont="1"/>
    <xf numFmtId="0" fontId="72" fillId="0" borderId="0" xfId="46" applyFont="1" applyFill="1" applyBorder="1"/>
    <xf numFmtId="0" fontId="22" fillId="0" borderId="0" xfId="46" applyFont="1"/>
    <xf numFmtId="0" fontId="13" fillId="0" borderId="0" xfId="46" applyFont="1"/>
    <xf numFmtId="164" fontId="2" fillId="0" borderId="16" xfId="50" applyNumberFormat="1" applyFont="1" applyFill="1" applyBorder="1"/>
    <xf numFmtId="0" fontId="23" fillId="0" borderId="4" xfId="46" applyNumberFormat="1" applyFont="1" applyFill="1" applyBorder="1" applyAlignment="1"/>
    <xf numFmtId="164" fontId="2" fillId="0" borderId="17" xfId="50" applyNumberFormat="1" applyFont="1" applyFill="1" applyBorder="1"/>
    <xf numFmtId="0" fontId="23" fillId="0" borderId="8" xfId="46" applyNumberFormat="1" applyFont="1" applyFill="1" applyBorder="1" applyAlignment="1"/>
    <xf numFmtId="164" fontId="2" fillId="0" borderId="153" xfId="50" applyNumberFormat="1" applyFont="1" applyFill="1" applyBorder="1"/>
    <xf numFmtId="0" fontId="23" fillId="0" borderId="151" xfId="46" applyNumberFormat="1" applyFont="1" applyFill="1" applyBorder="1" applyAlignment="1"/>
    <xf numFmtId="0" fontId="13" fillId="0" borderId="0" xfId="46" applyFont="1" applyFill="1" applyBorder="1"/>
    <xf numFmtId="0" fontId="71" fillId="0" borderId="0" xfId="45" applyFont="1"/>
    <xf numFmtId="0" fontId="44" fillId="0" borderId="0" xfId="45" applyFont="1"/>
    <xf numFmtId="0" fontId="43" fillId="0" borderId="0" xfId="45" applyFont="1"/>
    <xf numFmtId="164" fontId="43" fillId="0" borderId="1" xfId="45" applyNumberFormat="1" applyFont="1" applyBorder="1" applyAlignment="1">
      <alignment horizontal="center"/>
    </xf>
    <xf numFmtId="164" fontId="13" fillId="0" borderId="126" xfId="51" applyNumberFormat="1" applyFont="1" applyBorder="1" applyAlignment="1">
      <alignment horizontal="center" vertical="center" shrinkToFit="1"/>
    </xf>
    <xf numFmtId="164" fontId="13" fillId="0" borderId="90" xfId="51" applyNumberFormat="1" applyFont="1" applyBorder="1" applyAlignment="1">
      <alignment horizontal="center" vertical="center" shrinkToFit="1"/>
    </xf>
    <xf numFmtId="0" fontId="23" fillId="0" borderId="16" xfId="45" applyFont="1" applyFill="1" applyBorder="1" applyAlignment="1">
      <alignment horizontal="left" vertical="center"/>
    </xf>
    <xf numFmtId="164" fontId="43" fillId="0" borderId="137" xfId="45" applyNumberFormat="1" applyFont="1" applyBorder="1" applyAlignment="1">
      <alignment horizontal="center"/>
    </xf>
    <xf numFmtId="164" fontId="13" fillId="0" borderId="6" xfId="51" applyNumberFormat="1" applyFont="1" applyBorder="1" applyAlignment="1">
      <alignment horizontal="center" vertical="center" shrinkToFit="1"/>
    </xf>
    <xf numFmtId="164" fontId="13" fillId="0" borderId="93" xfId="51" applyNumberFormat="1" applyFont="1" applyBorder="1" applyAlignment="1">
      <alignment horizontal="center" vertical="center" shrinkToFit="1"/>
    </xf>
    <xf numFmtId="0" fontId="23" fillId="0" borderId="17" xfId="45" applyFont="1" applyFill="1" applyBorder="1" applyAlignment="1">
      <alignment horizontal="left" vertical="center"/>
    </xf>
    <xf numFmtId="164" fontId="43" fillId="0" borderId="152" xfId="45" applyNumberFormat="1" applyFont="1" applyBorder="1" applyAlignment="1">
      <alignment horizontal="center"/>
    </xf>
    <xf numFmtId="164" fontId="13" fillId="0" borderId="154" xfId="51" applyNumberFormat="1" applyFont="1" applyBorder="1" applyAlignment="1">
      <alignment horizontal="center" vertical="center" shrinkToFit="1"/>
    </xf>
    <xf numFmtId="164" fontId="13" fillId="0" borderId="155" xfId="51" applyNumberFormat="1" applyFont="1" applyBorder="1" applyAlignment="1">
      <alignment horizontal="center" vertical="center" shrinkToFit="1"/>
    </xf>
    <xf numFmtId="0" fontId="23" fillId="0" borderId="153" xfId="45" applyFont="1" applyFill="1" applyBorder="1" applyAlignment="1">
      <alignment horizontal="left" vertical="center"/>
    </xf>
    <xf numFmtId="0" fontId="14" fillId="0" borderId="138" xfId="45" applyFont="1" applyBorder="1" applyAlignment="1">
      <alignment horizontal="center" vertical="center" wrapText="1"/>
    </xf>
    <xf numFmtId="0" fontId="14" fillId="0" borderId="14" xfId="45" applyFont="1" applyBorder="1" applyAlignment="1">
      <alignment horizontal="center" vertical="center" wrapText="1"/>
    </xf>
    <xf numFmtId="0" fontId="14" fillId="0" borderId="140" xfId="45" applyFont="1" applyBorder="1" applyAlignment="1">
      <alignment horizontal="center" vertical="center" wrapText="1"/>
    </xf>
    <xf numFmtId="0" fontId="5" fillId="0" borderId="0" xfId="44" applyFont="1"/>
    <xf numFmtId="0" fontId="9" fillId="0" borderId="0" xfId="44" applyFont="1"/>
    <xf numFmtId="0" fontId="41" fillId="0" borderId="0" xfId="0" applyFont="1"/>
    <xf numFmtId="0" fontId="2" fillId="0" borderId="0" xfId="44" applyFont="1"/>
    <xf numFmtId="0" fontId="2" fillId="0" borderId="16" xfId="44" applyFont="1" applyBorder="1" applyAlignment="1">
      <alignment horizontal="center"/>
    </xf>
    <xf numFmtId="0" fontId="12" fillId="0" borderId="16" xfId="44" applyFont="1" applyBorder="1"/>
    <xf numFmtId="0" fontId="2" fillId="0" borderId="17" xfId="44" applyFont="1" applyBorder="1" applyAlignment="1">
      <alignment horizontal="center"/>
    </xf>
    <xf numFmtId="0" fontId="12" fillId="0" borderId="17" xfId="44" applyFont="1" applyBorder="1"/>
    <xf numFmtId="0" fontId="2" fillId="0" borderId="153" xfId="44" applyFont="1" applyBorder="1" applyAlignment="1">
      <alignment horizontal="center"/>
    </xf>
    <xf numFmtId="0" fontId="12" fillId="0" borderId="153" xfId="44" applyFont="1" applyBorder="1"/>
    <xf numFmtId="0" fontId="35" fillId="0" borderId="0" xfId="10" applyFont="1"/>
    <xf numFmtId="0" fontId="22" fillId="0" borderId="0" xfId="10" applyFont="1"/>
    <xf numFmtId="173" fontId="13" fillId="0" borderId="16" xfId="10" applyNumberFormat="1" applyFont="1" applyBorder="1" applyAlignment="1">
      <alignment horizontal="center" vertical="center"/>
    </xf>
    <xf numFmtId="173" fontId="13" fillId="0" borderId="16" xfId="10" applyNumberFormat="1" applyFont="1" applyFill="1" applyBorder="1" applyAlignment="1">
      <alignment horizontal="center" vertical="center"/>
    </xf>
    <xf numFmtId="0" fontId="23" fillId="0" borderId="16" xfId="10" applyFont="1" applyBorder="1"/>
    <xf numFmtId="173" fontId="13" fillId="0" borderId="17" xfId="10" applyNumberFormat="1" applyFont="1" applyBorder="1" applyAlignment="1">
      <alignment horizontal="center" vertical="center"/>
    </xf>
    <xf numFmtId="173" fontId="13" fillId="0" borderId="17" xfId="10" applyNumberFormat="1" applyFont="1" applyFill="1" applyBorder="1" applyAlignment="1">
      <alignment horizontal="center" vertical="center"/>
    </xf>
    <xf numFmtId="0" fontId="23" fillId="0" borderId="17" xfId="10" applyFont="1" applyBorder="1"/>
    <xf numFmtId="173" fontId="13" fillId="0" borderId="44" xfId="10" applyNumberFormat="1" applyFont="1" applyBorder="1" applyAlignment="1">
      <alignment horizontal="center" vertical="center"/>
    </xf>
    <xf numFmtId="173" fontId="13" fillId="0" borderId="44" xfId="10" applyNumberFormat="1" applyFont="1" applyFill="1" applyBorder="1" applyAlignment="1">
      <alignment horizontal="center" vertical="center"/>
    </xf>
    <xf numFmtId="0" fontId="23" fillId="0" borderId="153" xfId="10" applyFont="1" applyBorder="1"/>
    <xf numFmtId="0" fontId="23" fillId="0" borderId="20" xfId="10" applyFont="1" applyFill="1" applyBorder="1" applyAlignment="1">
      <alignment horizontal="center" vertical="center"/>
    </xf>
    <xf numFmtId="0" fontId="23" fillId="0" borderId="20" xfId="10" applyFont="1" applyBorder="1" applyAlignment="1">
      <alignment horizontal="center" vertical="center" wrapText="1"/>
    </xf>
    <xf numFmtId="0" fontId="41" fillId="0" borderId="0" xfId="44" applyFont="1"/>
    <xf numFmtId="0" fontId="23" fillId="0" borderId="0" xfId="46" applyFont="1"/>
    <xf numFmtId="0" fontId="74" fillId="0" borderId="0" xfId="46" applyFont="1"/>
    <xf numFmtId="0" fontId="30" fillId="0" borderId="0" xfId="40" applyFont="1"/>
    <xf numFmtId="0" fontId="23" fillId="0" borderId="0" xfId="29" applyFont="1"/>
    <xf numFmtId="0" fontId="26" fillId="0" borderId="0" xfId="29" applyFont="1"/>
    <xf numFmtId="0" fontId="26" fillId="0" borderId="0" xfId="29" applyFont="1" applyFill="1"/>
    <xf numFmtId="0" fontId="30" fillId="0" borderId="104" xfId="40" applyFont="1" applyFill="1" applyBorder="1" applyAlignment="1">
      <alignment horizontal="center"/>
    </xf>
    <xf numFmtId="0" fontId="30" fillId="0" borderId="138" xfId="40" applyFont="1" applyFill="1" applyBorder="1" applyAlignment="1">
      <alignment horizontal="center"/>
    </xf>
    <xf numFmtId="0" fontId="23" fillId="0" borderId="98" xfId="48" applyFont="1" applyFill="1" applyBorder="1" applyAlignment="1">
      <alignment horizontal="center" vertical="center"/>
    </xf>
    <xf numFmtId="0" fontId="23" fillId="0" borderId="146" xfId="48" applyFont="1" applyFill="1" applyBorder="1" applyAlignment="1">
      <alignment horizontal="center" vertical="center"/>
    </xf>
    <xf numFmtId="0" fontId="23" fillId="0" borderId="145" xfId="48" applyFont="1" applyFill="1" applyBorder="1" applyAlignment="1">
      <alignment horizontal="center" vertical="center" wrapText="1"/>
    </xf>
    <xf numFmtId="164" fontId="2" fillId="0" borderId="155" xfId="49" applyNumberFormat="1" applyFont="1" applyFill="1" applyBorder="1" applyAlignment="1">
      <alignment horizontal="center"/>
    </xf>
    <xf numFmtId="164" fontId="2" fillId="0" borderId="154" xfId="49" applyNumberFormat="1" applyFont="1" applyFill="1" applyBorder="1" applyAlignment="1">
      <alignment horizontal="center"/>
    </xf>
    <xf numFmtId="164" fontId="13" fillId="0" borderId="152" xfId="16" applyNumberFormat="1" applyFont="1" applyFill="1" applyBorder="1" applyAlignment="1">
      <alignment horizontal="center"/>
    </xf>
    <xf numFmtId="164" fontId="2" fillId="0" borderId="93" xfId="49" applyNumberFormat="1" applyFont="1" applyFill="1" applyBorder="1" applyAlignment="1">
      <alignment horizontal="center"/>
    </xf>
    <xf numFmtId="164" fontId="2" fillId="0" borderId="6" xfId="49" applyNumberFormat="1" applyFont="1" applyFill="1" applyBorder="1" applyAlignment="1">
      <alignment horizontal="center"/>
    </xf>
    <xf numFmtId="164" fontId="13" fillId="0" borderId="137" xfId="48" applyNumberFormat="1" applyFont="1" applyFill="1" applyBorder="1" applyAlignment="1">
      <alignment horizontal="center"/>
    </xf>
    <xf numFmtId="164" fontId="2" fillId="0" borderId="90" xfId="49" applyNumberFormat="1" applyFont="1" applyFill="1" applyBorder="1" applyAlignment="1">
      <alignment horizontal="center"/>
    </xf>
    <xf numFmtId="164" fontId="2" fillId="0" borderId="126" xfId="49" applyNumberFormat="1" applyFont="1" applyFill="1" applyBorder="1" applyAlignment="1">
      <alignment horizontal="center"/>
    </xf>
    <xf numFmtId="164" fontId="13" fillId="0" borderId="1" xfId="48" applyNumberFormat="1" applyFont="1" applyFill="1" applyBorder="1" applyAlignment="1">
      <alignment horizontal="center"/>
    </xf>
    <xf numFmtId="0" fontId="5" fillId="0" borderId="0" xfId="0" applyFont="1" applyAlignment="1">
      <alignment horizontal="center"/>
    </xf>
    <xf numFmtId="0" fontId="5" fillId="0" borderId="0" xfId="0" applyFont="1" applyBorder="1" applyAlignment="1">
      <alignment horizontal="center"/>
    </xf>
    <xf numFmtId="49" fontId="2" fillId="0" borderId="0" xfId="5" applyNumberFormat="1" applyFont="1"/>
    <xf numFmtId="43" fontId="2" fillId="0" borderId="0" xfId="5" applyFont="1"/>
    <xf numFmtId="49" fontId="4" fillId="0" borderId="0" xfId="2" applyNumberFormat="1" applyFont="1"/>
    <xf numFmtId="43" fontId="2" fillId="0" borderId="138" xfId="5" applyFont="1" applyBorder="1"/>
    <xf numFmtId="43" fontId="2" fillId="0" borderId="14" xfId="5" applyFont="1" applyBorder="1"/>
    <xf numFmtId="43" fontId="2" fillId="0" borderId="140" xfId="5" applyFont="1" applyBorder="1"/>
    <xf numFmtId="0" fontId="12" fillId="0" borderId="20" xfId="0" applyFont="1" applyBorder="1" applyAlignment="1">
      <alignment horizontal="center"/>
    </xf>
    <xf numFmtId="174" fontId="2" fillId="0" borderId="126" xfId="5" applyNumberFormat="1" applyFont="1" applyBorder="1"/>
    <xf numFmtId="174" fontId="2" fillId="0" borderId="127" xfId="5" applyNumberFormat="1" applyFont="1" applyBorder="1"/>
    <xf numFmtId="0" fontId="12" fillId="0" borderId="16" xfId="0" applyFont="1" applyBorder="1" applyAlignment="1">
      <alignment horizontal="center"/>
    </xf>
    <xf numFmtId="174" fontId="2" fillId="0" borderId="137" xfId="5" applyNumberFormat="1" applyFont="1" applyBorder="1"/>
    <xf numFmtId="174" fontId="2" fillId="0" borderId="6" xfId="5" applyNumberFormat="1" applyFont="1" applyBorder="1"/>
    <xf numFmtId="174" fontId="2" fillId="0" borderId="128" xfId="5" applyNumberFormat="1" applyFont="1" applyBorder="1"/>
    <xf numFmtId="0" fontId="12" fillId="0" borderId="17" xfId="0" applyFont="1" applyBorder="1" applyAlignment="1">
      <alignment horizontal="center"/>
    </xf>
    <xf numFmtId="9" fontId="2" fillId="0" borderId="1" xfId="1" applyFont="1" applyBorder="1" applyAlignment="1">
      <alignment horizontal="center"/>
    </xf>
    <xf numFmtId="9" fontId="2" fillId="0" borderId="126" xfId="1" applyFont="1" applyBorder="1" applyAlignment="1">
      <alignment horizontal="center"/>
    </xf>
    <xf numFmtId="9" fontId="2" fillId="0" borderId="127" xfId="1" applyFont="1" applyBorder="1" applyAlignment="1">
      <alignment horizontal="center"/>
    </xf>
    <xf numFmtId="9" fontId="2" fillId="0" borderId="137" xfId="1" applyFont="1" applyBorder="1" applyAlignment="1">
      <alignment horizontal="center"/>
    </xf>
    <xf numFmtId="9" fontId="2" fillId="0" borderId="6" xfId="1" applyFont="1" applyBorder="1" applyAlignment="1">
      <alignment horizontal="center"/>
    </xf>
    <xf numFmtId="9" fontId="2" fillId="0" borderId="128" xfId="1" applyFont="1" applyBorder="1" applyAlignment="1">
      <alignment horizontal="center"/>
    </xf>
    <xf numFmtId="9" fontId="2" fillId="0" borderId="152" xfId="1" applyFont="1" applyBorder="1" applyAlignment="1">
      <alignment horizontal="center"/>
    </xf>
    <xf numFmtId="9" fontId="2" fillId="0" borderId="154" xfId="1" applyFont="1" applyBorder="1" applyAlignment="1">
      <alignment horizontal="center"/>
    </xf>
    <xf numFmtId="9" fontId="2" fillId="0" borderId="134" xfId="1" applyFont="1" applyBorder="1" applyAlignment="1">
      <alignment horizontal="center"/>
    </xf>
    <xf numFmtId="0" fontId="12" fillId="0" borderId="153" xfId="0" applyFont="1" applyBorder="1" applyAlignment="1">
      <alignment horizontal="center"/>
    </xf>
    <xf numFmtId="0" fontId="12" fillId="0" borderId="138" xfId="0" applyFont="1" applyBorder="1" applyAlignment="1">
      <alignment horizontal="center"/>
    </xf>
    <xf numFmtId="0" fontId="12" fillId="0" borderId="14" xfId="0" applyFont="1" applyBorder="1" applyAlignment="1">
      <alignment horizontal="center"/>
    </xf>
    <xf numFmtId="0" fontId="12" fillId="0" borderId="43" xfId="0" applyFont="1" applyBorder="1" applyAlignment="1">
      <alignment horizontal="center"/>
    </xf>
    <xf numFmtId="174" fontId="2" fillId="0" borderId="9" xfId="5" applyNumberFormat="1" applyFont="1" applyBorder="1"/>
    <xf numFmtId="174" fontId="2" fillId="0" borderId="10" xfId="5" applyNumberFormat="1" applyFont="1" applyBorder="1"/>
    <xf numFmtId="174" fontId="2" fillId="0" borderId="18" xfId="5" applyNumberFormat="1" applyFont="1" applyBorder="1"/>
    <xf numFmtId="0" fontId="12" fillId="0" borderId="44" xfId="0" applyFont="1" applyBorder="1" applyAlignment="1">
      <alignment horizontal="center"/>
    </xf>
    <xf numFmtId="9" fontId="2" fillId="0" borderId="1" xfId="1" applyNumberFormat="1" applyFont="1" applyBorder="1" applyAlignment="1">
      <alignment horizontal="center"/>
    </xf>
    <xf numFmtId="179" fontId="2" fillId="0" borderId="126" xfId="0" applyNumberFormat="1" applyFont="1" applyBorder="1" applyAlignment="1">
      <alignment horizontal="center"/>
    </xf>
    <xf numFmtId="2" fontId="2" fillId="0" borderId="127" xfId="0" applyNumberFormat="1" applyFont="1" applyBorder="1" applyAlignment="1">
      <alignment horizontal="center"/>
    </xf>
    <xf numFmtId="9" fontId="2" fillId="0" borderId="137" xfId="1" applyNumberFormat="1" applyFont="1" applyBorder="1" applyAlignment="1">
      <alignment horizontal="center"/>
    </xf>
    <xf numFmtId="179" fontId="2" fillId="0" borderId="6" xfId="0" applyNumberFormat="1" applyFont="1" applyBorder="1" applyAlignment="1">
      <alignment horizontal="center"/>
    </xf>
    <xf numFmtId="2" fontId="2" fillId="0" borderId="128" xfId="0" applyNumberFormat="1" applyFont="1" applyBorder="1" applyAlignment="1">
      <alignment horizontal="center"/>
    </xf>
    <xf numFmtId="9" fontId="2" fillId="0" borderId="9" xfId="1" applyNumberFormat="1" applyFont="1" applyBorder="1" applyAlignment="1">
      <alignment horizontal="center"/>
    </xf>
    <xf numFmtId="179" fontId="2" fillId="0" borderId="10" xfId="0" applyNumberFormat="1" applyFont="1" applyBorder="1" applyAlignment="1">
      <alignment horizontal="center"/>
    </xf>
    <xf numFmtId="2" fontId="2" fillId="0" borderId="18" xfId="0" applyNumberFormat="1" applyFont="1" applyBorder="1" applyAlignment="1">
      <alignment horizontal="center"/>
    </xf>
    <xf numFmtId="0" fontId="2" fillId="0" borderId="0" xfId="0" applyFont="1" applyAlignment="1">
      <alignment vertical="center"/>
    </xf>
    <xf numFmtId="0" fontId="2" fillId="0" borderId="0" xfId="0" applyFont="1" applyAlignment="1">
      <alignment horizontal="center" vertical="center"/>
    </xf>
    <xf numFmtId="0" fontId="12" fillId="0" borderId="138" xfId="0" applyFont="1" applyBorder="1" applyAlignment="1">
      <alignment horizontal="center" vertical="center" wrapText="1"/>
    </xf>
    <xf numFmtId="0" fontId="12" fillId="0" borderId="43" xfId="0" applyFont="1" applyBorder="1" applyAlignment="1">
      <alignment horizontal="center" vertical="center" wrapText="1"/>
    </xf>
    <xf numFmtId="49" fontId="3" fillId="0" borderId="0" xfId="2" applyNumberFormat="1"/>
    <xf numFmtId="9" fontId="2" fillId="0" borderId="138" xfId="1" applyFont="1" applyBorder="1" applyAlignment="1">
      <alignment horizontal="center"/>
    </xf>
    <xf numFmtId="9" fontId="2" fillId="0" borderId="14" xfId="1" applyFont="1" applyBorder="1" applyAlignment="1">
      <alignment horizontal="center"/>
    </xf>
    <xf numFmtId="9" fontId="2" fillId="0" borderId="43" xfId="1" applyFont="1" applyBorder="1" applyAlignment="1">
      <alignment horizontal="center"/>
    </xf>
    <xf numFmtId="9" fontId="2" fillId="0" borderId="70" xfId="1" applyFont="1" applyBorder="1" applyAlignment="1">
      <alignment horizontal="center"/>
    </xf>
    <xf numFmtId="9" fontId="2" fillId="0" borderId="156" xfId="1" applyFont="1" applyBorder="1" applyAlignment="1">
      <alignment horizontal="center"/>
    </xf>
    <xf numFmtId="9" fontId="2" fillId="0" borderId="71" xfId="1" applyFont="1" applyBorder="1" applyAlignment="1">
      <alignment horizontal="center"/>
    </xf>
    <xf numFmtId="0" fontId="12" fillId="0" borderId="72" xfId="0" applyFont="1" applyBorder="1" applyAlignment="1">
      <alignment horizontal="center"/>
    </xf>
    <xf numFmtId="0" fontId="2" fillId="0" borderId="0" xfId="0" applyFont="1" applyAlignment="1">
      <alignment horizontal="left" vertical="top" wrapText="1"/>
    </xf>
    <xf numFmtId="43" fontId="2" fillId="0" borderId="138" xfId="5" applyNumberFormat="1" applyFont="1" applyBorder="1"/>
    <xf numFmtId="43" fontId="2" fillId="0" borderId="14" xfId="5" applyNumberFormat="1" applyFont="1" applyBorder="1"/>
    <xf numFmtId="43" fontId="2" fillId="0" borderId="140" xfId="5" applyNumberFormat="1" applyFont="1" applyBorder="1"/>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2" fillId="0" borderId="72" xfId="0" applyFont="1" applyBorder="1" applyAlignment="1">
      <alignment horizontal="center" vertical="center"/>
    </xf>
    <xf numFmtId="0" fontId="12" fillId="0" borderId="153" xfId="0" applyFont="1" applyBorder="1" applyAlignment="1">
      <alignment horizontal="center" vertical="center"/>
    </xf>
    <xf numFmtId="0" fontId="12" fillId="0" borderId="44" xfId="0" applyFont="1" applyBorder="1" applyAlignment="1">
      <alignment horizontal="center" vertical="center"/>
    </xf>
    <xf numFmtId="0" fontId="41" fillId="0" borderId="20" xfId="0" applyFont="1" applyBorder="1" applyAlignment="1">
      <alignment horizontal="center"/>
    </xf>
    <xf numFmtId="2" fontId="2" fillId="0" borderId="0" xfId="0" applyNumberFormat="1" applyFont="1" applyBorder="1"/>
    <xf numFmtId="0" fontId="2" fillId="0" borderId="0" xfId="0" applyFont="1" applyAlignment="1"/>
    <xf numFmtId="179" fontId="2" fillId="0" borderId="1" xfId="0" applyNumberFormat="1" applyFont="1" applyBorder="1" applyAlignment="1">
      <alignment horizontal="center"/>
    </xf>
    <xf numFmtId="2" fontId="2" fillId="0" borderId="126" xfId="0" applyNumberFormat="1" applyFont="1" applyBorder="1" applyAlignment="1">
      <alignment horizontal="center"/>
    </xf>
    <xf numFmtId="179" fontId="2" fillId="0" borderId="137" xfId="0" applyNumberFormat="1" applyFont="1" applyBorder="1" applyAlignment="1">
      <alignment horizontal="center"/>
    </xf>
    <xf numFmtId="2" fontId="2" fillId="0" borderId="6" xfId="0" applyNumberFormat="1" applyFont="1" applyBorder="1" applyAlignment="1">
      <alignment horizontal="center"/>
    </xf>
    <xf numFmtId="179" fontId="2" fillId="0" borderId="152" xfId="0" applyNumberFormat="1" applyFont="1" applyBorder="1" applyAlignment="1">
      <alignment horizontal="center"/>
    </xf>
    <xf numFmtId="2" fontId="2" fillId="0" borderId="154" xfId="0" applyNumberFormat="1" applyFont="1" applyBorder="1" applyAlignment="1">
      <alignment horizontal="center"/>
    </xf>
    <xf numFmtId="179" fontId="2" fillId="0" borderId="154" xfId="0" applyNumberFormat="1" applyFont="1" applyBorder="1" applyAlignment="1">
      <alignment horizontal="center"/>
    </xf>
    <xf numFmtId="2" fontId="2" fillId="0" borderId="134" xfId="0" applyNumberFormat="1" applyFont="1" applyBorder="1" applyAlignment="1">
      <alignment horizontal="center"/>
    </xf>
    <xf numFmtId="0" fontId="12" fillId="0" borderId="138" xfId="0" applyFont="1" applyBorder="1" applyAlignment="1">
      <alignment horizontal="center" vertical="center"/>
    </xf>
    <xf numFmtId="0" fontId="12" fillId="0" borderId="20" xfId="0" applyFont="1" applyBorder="1" applyAlignment="1">
      <alignment horizontal="left"/>
    </xf>
    <xf numFmtId="49" fontId="4" fillId="0" borderId="0" xfId="2" applyNumberFormat="1" applyFont="1" applyFill="1"/>
    <xf numFmtId="164" fontId="2" fillId="0" borderId="137" xfId="1" applyNumberFormat="1" applyFont="1" applyBorder="1" applyAlignment="1">
      <alignment horizontal="center"/>
    </xf>
    <xf numFmtId="164" fontId="2" fillId="0" borderId="152" xfId="1" applyNumberFormat="1" applyFont="1" applyBorder="1" applyAlignment="1">
      <alignment horizontal="center"/>
    </xf>
    <xf numFmtId="2" fontId="2" fillId="0" borderId="1" xfId="0" applyNumberFormat="1" applyFont="1" applyBorder="1" applyAlignment="1">
      <alignment horizontal="center"/>
    </xf>
    <xf numFmtId="2" fontId="2" fillId="0" borderId="137" xfId="0" applyNumberFormat="1" applyFont="1" applyBorder="1" applyAlignment="1">
      <alignment horizontal="center"/>
    </xf>
    <xf numFmtId="2" fontId="2" fillId="0" borderId="152" xfId="0" applyNumberFormat="1" applyFont="1" applyBorder="1" applyAlignment="1">
      <alignment horizontal="center"/>
    </xf>
    <xf numFmtId="0" fontId="2" fillId="0" borderId="0" xfId="0" applyFont="1" applyAlignment="1">
      <alignment wrapText="1"/>
    </xf>
    <xf numFmtId="0" fontId="2" fillId="7" borderId="157" xfId="0" applyFont="1" applyFill="1" applyBorder="1" applyAlignment="1">
      <alignment horizontal="center" vertical="center" wrapText="1"/>
    </xf>
    <xf numFmtId="0" fontId="12" fillId="7" borderId="158" xfId="0" applyFont="1" applyFill="1" applyBorder="1" applyAlignment="1">
      <alignment horizontal="justify" vertical="center" wrapText="1"/>
    </xf>
    <xf numFmtId="0" fontId="2" fillId="0" borderId="157" xfId="0" applyFont="1" applyBorder="1" applyAlignment="1">
      <alignment horizontal="center" vertical="center" wrapText="1"/>
    </xf>
    <xf numFmtId="0" fontId="12" fillId="0" borderId="158" xfId="0" applyFont="1" applyBorder="1" applyAlignment="1">
      <alignment horizontal="justify" vertical="center" wrapText="1"/>
    </xf>
    <xf numFmtId="0" fontId="20" fillId="4" borderId="159" xfId="0" applyFont="1" applyFill="1" applyBorder="1" applyAlignment="1">
      <alignment horizontal="center" vertical="center" wrapText="1"/>
    </xf>
    <xf numFmtId="0" fontId="20" fillId="4" borderId="157" xfId="0" applyFont="1" applyFill="1" applyBorder="1" applyAlignment="1">
      <alignment horizontal="center" vertical="center" wrapText="1"/>
    </xf>
    <xf numFmtId="0" fontId="20" fillId="4" borderId="158" xfId="0" applyFont="1" applyFill="1" applyBorder="1" applyAlignment="1">
      <alignment horizontal="center" vertical="center" wrapText="1"/>
    </xf>
    <xf numFmtId="0" fontId="20" fillId="4" borderId="160" xfId="0" applyFont="1" applyFill="1" applyBorder="1" applyAlignment="1">
      <alignment horizontal="center" vertical="center" wrapText="1"/>
    </xf>
    <xf numFmtId="0" fontId="20" fillId="4" borderId="161" xfId="0" applyFont="1" applyFill="1" applyBorder="1" applyAlignment="1">
      <alignment horizontal="left" vertical="center" wrapText="1"/>
    </xf>
    <xf numFmtId="0" fontId="20" fillId="4" borderId="162" xfId="0" applyFont="1" applyFill="1" applyBorder="1" applyAlignment="1">
      <alignment horizontal="center" vertical="center" wrapText="1"/>
    </xf>
    <xf numFmtId="0" fontId="20" fillId="4" borderId="163" xfId="0" applyFont="1" applyFill="1" applyBorder="1" applyAlignment="1">
      <alignment horizontal="center" vertical="center" wrapText="1"/>
    </xf>
    <xf numFmtId="0" fontId="20" fillId="4" borderId="164" xfId="0" applyFont="1" applyFill="1" applyBorder="1" applyAlignment="1">
      <alignment horizontal="center" vertical="center" wrapText="1"/>
    </xf>
    <xf numFmtId="0" fontId="20" fillId="4" borderId="165" xfId="0" applyFont="1" applyFill="1" applyBorder="1" applyAlignment="1">
      <alignment horizontal="left" vertical="center" wrapText="1"/>
    </xf>
    <xf numFmtId="9" fontId="2" fillId="0" borderId="1" xfId="1" applyFont="1" applyBorder="1" applyAlignment="1">
      <alignment horizontal="center" vertical="center"/>
    </xf>
    <xf numFmtId="9" fontId="2" fillId="0" borderId="126" xfId="1" applyFont="1" applyBorder="1" applyAlignment="1">
      <alignment horizontal="center" vertical="center"/>
    </xf>
    <xf numFmtId="0" fontId="12" fillId="0" borderId="16" xfId="0" applyFont="1" applyBorder="1" applyAlignment="1">
      <alignment horizontal="left" vertical="center"/>
    </xf>
    <xf numFmtId="9" fontId="2" fillId="0" borderId="137" xfId="1" applyFont="1" applyBorder="1" applyAlignment="1">
      <alignment horizontal="center" vertical="center"/>
    </xf>
    <xf numFmtId="9" fontId="2" fillId="0" borderId="6" xfId="1" applyFont="1" applyBorder="1" applyAlignment="1">
      <alignment horizontal="center" vertical="center"/>
    </xf>
    <xf numFmtId="0" fontId="12" fillId="0" borderId="17" xfId="0" applyFont="1" applyBorder="1" applyAlignment="1">
      <alignment horizontal="left" vertical="center"/>
    </xf>
    <xf numFmtId="9" fontId="2" fillId="0" borderId="152" xfId="1" applyFont="1" applyBorder="1" applyAlignment="1">
      <alignment horizontal="center" vertical="center"/>
    </xf>
    <xf numFmtId="9" fontId="2" fillId="0" borderId="154" xfId="1" applyFont="1" applyBorder="1" applyAlignment="1">
      <alignment horizontal="center" vertical="center"/>
    </xf>
    <xf numFmtId="0" fontId="12" fillId="0" borderId="153" xfId="0" applyFont="1" applyBorder="1" applyAlignment="1">
      <alignment horizontal="left" vertical="center"/>
    </xf>
    <xf numFmtId="0" fontId="12" fillId="0" borderId="20" xfId="0" applyFont="1" applyBorder="1" applyAlignment="1">
      <alignment horizontal="right" vertical="top"/>
    </xf>
    <xf numFmtId="164" fontId="2" fillId="0" borderId="126" xfId="1" applyNumberFormat="1" applyFont="1" applyBorder="1" applyAlignment="1">
      <alignment horizontal="center"/>
    </xf>
    <xf numFmtId="164" fontId="2" fillId="0" borderId="90" xfId="1" applyNumberFormat="1" applyFont="1" applyBorder="1" applyAlignment="1">
      <alignment horizontal="center"/>
    </xf>
    <xf numFmtId="0" fontId="12" fillId="0" borderId="16" xfId="0" applyFont="1" applyBorder="1"/>
    <xf numFmtId="164" fontId="2" fillId="0" borderId="154" xfId="1" applyNumberFormat="1" applyFont="1" applyBorder="1" applyAlignment="1">
      <alignment horizontal="center"/>
    </xf>
    <xf numFmtId="164" fontId="2" fillId="0" borderId="155" xfId="1" applyNumberFormat="1" applyFont="1" applyBorder="1" applyAlignment="1">
      <alignment horizontal="center"/>
    </xf>
    <xf numFmtId="0" fontId="12" fillId="0" borderId="153" xfId="0" applyFont="1" applyBorder="1"/>
    <xf numFmtId="0" fontId="12" fillId="0" borderId="140" xfId="0" applyFont="1" applyBorder="1" applyAlignment="1">
      <alignment horizontal="center"/>
    </xf>
    <xf numFmtId="9" fontId="2" fillId="0" borderId="90" xfId="1" applyFont="1" applyBorder="1" applyAlignment="1">
      <alignment horizontal="center"/>
    </xf>
    <xf numFmtId="0" fontId="12" fillId="0" borderId="4" xfId="0" applyFont="1" applyBorder="1" applyAlignment="1">
      <alignment horizontal="center"/>
    </xf>
    <xf numFmtId="9" fontId="2" fillId="0" borderId="93" xfId="1" applyFont="1" applyBorder="1" applyAlignment="1">
      <alignment horizontal="center"/>
    </xf>
    <xf numFmtId="0" fontId="12" fillId="0" borderId="8" xfId="0" applyFont="1" applyBorder="1" applyAlignment="1">
      <alignment horizontal="center"/>
    </xf>
    <xf numFmtId="9" fontId="2" fillId="0" borderId="155" xfId="1" applyFont="1" applyBorder="1" applyAlignment="1">
      <alignment horizontal="center"/>
    </xf>
    <xf numFmtId="0" fontId="12" fillId="0" borderId="151" xfId="0" applyFont="1" applyBorder="1" applyAlignment="1">
      <alignment horizontal="center"/>
    </xf>
    <xf numFmtId="0" fontId="2" fillId="0" borderId="0" xfId="0" applyFont="1" applyAlignment="1">
      <alignment horizontal="center" vertical="center" wrapText="1"/>
    </xf>
    <xf numFmtId="0" fontId="12" fillId="0" borderId="140" xfId="0" applyFont="1" applyBorder="1" applyAlignment="1">
      <alignment horizontal="center" vertical="center" wrapText="1"/>
    </xf>
    <xf numFmtId="0" fontId="12" fillId="0" borderId="140" xfId="0" applyFont="1" applyBorder="1" applyAlignment="1">
      <alignment horizontal="left"/>
    </xf>
    <xf numFmtId="9" fontId="2" fillId="0" borderId="0" xfId="1" applyFont="1" applyFill="1" applyBorder="1"/>
    <xf numFmtId="9" fontId="2" fillId="0" borderId="0" xfId="1" applyFont="1"/>
    <xf numFmtId="9" fontId="2" fillId="0" borderId="0" xfId="1" applyFont="1" applyFill="1" applyBorder="1" applyAlignment="1">
      <alignment vertical="top"/>
    </xf>
    <xf numFmtId="9" fontId="2" fillId="0" borderId="0" xfId="1" applyFont="1" applyAlignment="1">
      <alignment vertical="top"/>
    </xf>
    <xf numFmtId="180" fontId="2" fillId="0" borderId="1" xfId="0" applyNumberFormat="1" applyFont="1" applyFill="1" applyBorder="1" applyAlignment="1">
      <alignment horizontal="center"/>
    </xf>
    <xf numFmtId="9" fontId="2" fillId="0" borderId="126" xfId="1" applyFont="1" applyFill="1" applyBorder="1" applyAlignment="1">
      <alignment horizontal="center"/>
    </xf>
    <xf numFmtId="180" fontId="2" fillId="0" borderId="137" xfId="0" applyNumberFormat="1" applyFont="1" applyFill="1" applyBorder="1" applyAlignment="1">
      <alignment horizontal="center"/>
    </xf>
    <xf numFmtId="180" fontId="2" fillId="0" borderId="152" xfId="0" applyNumberFormat="1" applyFont="1" applyFill="1" applyBorder="1" applyAlignment="1">
      <alignment horizontal="center"/>
    </xf>
    <xf numFmtId="9" fontId="2" fillId="0" borderId="154" xfId="1" applyFont="1" applyFill="1" applyBorder="1" applyAlignment="1">
      <alignment horizontal="center"/>
    </xf>
    <xf numFmtId="0" fontId="2" fillId="0" borderId="1" xfId="0" applyFont="1" applyBorder="1"/>
    <xf numFmtId="0" fontId="2" fillId="0" borderId="126" xfId="0" applyFont="1" applyBorder="1"/>
    <xf numFmtId="0" fontId="2" fillId="0" borderId="90" xfId="0" applyFont="1" applyBorder="1"/>
    <xf numFmtId="0" fontId="2" fillId="0" borderId="137" xfId="0" applyFont="1" applyBorder="1"/>
    <xf numFmtId="0" fontId="2" fillId="0" borderId="93" xfId="0" applyFont="1" applyBorder="1"/>
    <xf numFmtId="0" fontId="12" fillId="0" borderId="17" xfId="0" applyFont="1" applyBorder="1"/>
    <xf numFmtId="0" fontId="2" fillId="0" borderId="152" xfId="0" applyFont="1" applyBorder="1"/>
    <xf numFmtId="0" fontId="2" fillId="0" borderId="154" xfId="0" applyFont="1" applyBorder="1"/>
    <xf numFmtId="0" fontId="2" fillId="0" borderId="155" xfId="0" applyFont="1" applyBorder="1"/>
    <xf numFmtId="0" fontId="23" fillId="0" borderId="20" xfId="0" applyFont="1" applyFill="1" applyBorder="1"/>
    <xf numFmtId="0" fontId="23" fillId="0" borderId="19" xfId="0" applyFont="1" applyFill="1" applyBorder="1"/>
    <xf numFmtId="0" fontId="23" fillId="0" borderId="17" xfId="0" applyFont="1" applyFill="1" applyBorder="1"/>
    <xf numFmtId="0" fontId="23" fillId="0" borderId="16" xfId="0" applyFont="1" applyFill="1" applyBorder="1"/>
    <xf numFmtId="0" fontId="12" fillId="0" borderId="8" xfId="0" applyFont="1" applyFill="1" applyBorder="1" applyAlignment="1"/>
    <xf numFmtId="0" fontId="12" fillId="0" borderId="4" xfId="0" applyFont="1" applyFill="1" applyBorder="1" applyAlignment="1"/>
    <xf numFmtId="0" fontId="12" fillId="0" borderId="43" xfId="0" applyFont="1" applyBorder="1" applyAlignment="1">
      <alignment horizontal="center" vertical="center"/>
    </xf>
    <xf numFmtId="0" fontId="2" fillId="0" borderId="18" xfId="0" applyFont="1" applyBorder="1"/>
    <xf numFmtId="0" fontId="2" fillId="0" borderId="128" xfId="0" applyFont="1" applyBorder="1"/>
    <xf numFmtId="0" fontId="2" fillId="0" borderId="127" xfId="0" applyFont="1" applyBorder="1"/>
    <xf numFmtId="0" fontId="12" fillId="0" borderId="140" xfId="0" applyFont="1" applyBorder="1" applyAlignment="1">
      <alignment horizontal="center" vertical="center"/>
    </xf>
    <xf numFmtId="0" fontId="12" fillId="0" borderId="138" xfId="0" applyFont="1" applyBorder="1" applyAlignment="1">
      <alignment horizontal="center" vertical="center"/>
    </xf>
    <xf numFmtId="0" fontId="12" fillId="0" borderId="151" xfId="0" applyFont="1" applyFill="1" applyBorder="1" applyAlignment="1"/>
    <xf numFmtId="0" fontId="2" fillId="0" borderId="150" xfId="0" applyFont="1" applyFill="1" applyBorder="1" applyAlignment="1"/>
    <xf numFmtId="0" fontId="2" fillId="0" borderId="108" xfId="0" applyFont="1" applyFill="1" applyBorder="1" applyAlignment="1"/>
    <xf numFmtId="0" fontId="2" fillId="0" borderId="135" xfId="0" applyFont="1" applyFill="1" applyBorder="1" applyAlignment="1"/>
  </cellXfs>
  <cellStyles count="52">
    <cellStyle name="Lien hypertexte" xfId="2" builtinId="8"/>
    <cellStyle name="Lien hypertexte 3" xfId="12"/>
    <cellStyle name="Milliers" xfId="5" builtinId="3"/>
    <cellStyle name="Milliers 2" xfId="6"/>
    <cellStyle name="Normal" xfId="0" builtinId="0"/>
    <cellStyle name="Normal 10 3" xfId="29"/>
    <cellStyle name="Normal 11" xfId="9"/>
    <cellStyle name="Normal 16 2" xfId="4"/>
    <cellStyle name="Normal 2" xfId="7"/>
    <cellStyle name="Normal 2 11" xfId="26"/>
    <cellStyle name="Normal 2 2" xfId="8"/>
    <cellStyle name="Normal 2 2 2" xfId="10"/>
    <cellStyle name="Normal 2 2 4" xfId="30"/>
    <cellStyle name="Normal 2 3" xfId="19"/>
    <cellStyle name="Normal 2 4" xfId="25"/>
    <cellStyle name="Normal 2 5" xfId="38"/>
    <cellStyle name="Normal 3" xfId="17"/>
    <cellStyle name="Normal 3 2" xfId="28"/>
    <cellStyle name="Normal 3 2 2" xfId="33"/>
    <cellStyle name="Normal 3 3" xfId="40"/>
    <cellStyle name="Normal 38" xfId="46"/>
    <cellStyle name="Normal 39" xfId="34"/>
    <cellStyle name="Normal 4" xfId="22"/>
    <cellStyle name="Normal 4 2" xfId="32"/>
    <cellStyle name="Normal 4 3" xfId="48"/>
    <cellStyle name="Normal 40" xfId="44"/>
    <cellStyle name="Normal 41" xfId="14"/>
    <cellStyle name="Normal 42" xfId="27"/>
    <cellStyle name="Normal 43" xfId="35"/>
    <cellStyle name="Normal 44" xfId="36"/>
    <cellStyle name="Normal 5" xfId="45"/>
    <cellStyle name="Normal 8" xfId="42"/>
    <cellStyle name="Normal_ALTAS INICIALES JUBILACION" xfId="13"/>
    <cellStyle name="Pourcentage" xfId="1" builtinId="5"/>
    <cellStyle name="Pourcentage 16" xfId="37"/>
    <cellStyle name="Pourcentage 17" xfId="3"/>
    <cellStyle name="Pourcentage 18" xfId="50"/>
    <cellStyle name="Pourcentage 2" xfId="11"/>
    <cellStyle name="Pourcentage 2 2" xfId="16"/>
    <cellStyle name="Pourcentage 2 2 2" xfId="49"/>
    <cellStyle name="Pourcentage 2 3" xfId="20"/>
    <cellStyle name="Pourcentage 2 4" xfId="39"/>
    <cellStyle name="Pourcentage 20" xfId="15"/>
    <cellStyle name="Pourcentage 3" xfId="18"/>
    <cellStyle name="Pourcentage 3 2" xfId="41"/>
    <cellStyle name="Pourcentage 3 3" xfId="47"/>
    <cellStyle name="Pourcentage 4" xfId="21"/>
    <cellStyle name="Pourcentage 4 2" xfId="31"/>
    <cellStyle name="Pourcentage 4 3" xfId="43"/>
    <cellStyle name="Pourcentage 4 4" xfId="51"/>
    <cellStyle name="Pourcentage 5" xfId="23"/>
    <cellStyle name="Pourcentage 6"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6.xml"/><Relationship Id="rId159" Type="http://schemas.openxmlformats.org/officeDocument/2006/relationships/externalLink" Target="externalLinks/externalLink57.xml"/><Relationship Id="rId107"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6.xml"/><Relationship Id="rId149" Type="http://schemas.openxmlformats.org/officeDocument/2006/relationships/externalLink" Target="externalLinks/externalLink47.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16.xml"/><Relationship Id="rId139" Type="http://schemas.openxmlformats.org/officeDocument/2006/relationships/externalLink" Target="externalLinks/externalLink37.xml"/><Relationship Id="rId85" Type="http://schemas.openxmlformats.org/officeDocument/2006/relationships/worksheet" Target="worksheets/sheet85.xml"/><Relationship Id="rId150" Type="http://schemas.openxmlformats.org/officeDocument/2006/relationships/externalLink" Target="externalLinks/externalLink4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xml"/><Relationship Id="rId108" Type="http://schemas.openxmlformats.org/officeDocument/2006/relationships/externalLink" Target="externalLinks/externalLink6.xml"/><Relationship Id="rId124" Type="http://schemas.openxmlformats.org/officeDocument/2006/relationships/externalLink" Target="externalLinks/externalLink22.xml"/><Relationship Id="rId129" Type="http://schemas.openxmlformats.org/officeDocument/2006/relationships/externalLink" Target="externalLinks/externalLink27.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8.xml"/><Relationship Id="rId145" Type="http://schemas.openxmlformats.org/officeDocument/2006/relationships/externalLink" Target="externalLinks/externalLink43.xml"/><Relationship Id="rId161" Type="http://schemas.openxmlformats.org/officeDocument/2006/relationships/externalLink" Target="externalLinks/externalLink59.xml"/><Relationship Id="rId16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2.xml"/><Relationship Id="rId119" Type="http://schemas.openxmlformats.org/officeDocument/2006/relationships/externalLink" Target="externalLinks/externalLink17.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8.xml"/><Relationship Id="rId135" Type="http://schemas.openxmlformats.org/officeDocument/2006/relationships/externalLink" Target="externalLinks/externalLink33.xml"/><Relationship Id="rId151" Type="http://schemas.openxmlformats.org/officeDocument/2006/relationships/externalLink" Target="externalLinks/externalLink49.xml"/><Relationship Id="rId156" Type="http://schemas.openxmlformats.org/officeDocument/2006/relationships/externalLink" Target="externalLinks/externalLink5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2.xml"/><Relationship Id="rId120" Type="http://schemas.openxmlformats.org/officeDocument/2006/relationships/externalLink" Target="externalLinks/externalLink18.xml"/><Relationship Id="rId125" Type="http://schemas.openxmlformats.org/officeDocument/2006/relationships/externalLink" Target="externalLinks/externalLink23.xml"/><Relationship Id="rId141" Type="http://schemas.openxmlformats.org/officeDocument/2006/relationships/externalLink" Target="externalLinks/externalLink39.xml"/><Relationship Id="rId146" Type="http://schemas.openxmlformats.org/officeDocument/2006/relationships/externalLink" Target="externalLinks/externalLink44.xml"/><Relationship Id="rId16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8.xml"/><Relationship Id="rId115" Type="http://schemas.openxmlformats.org/officeDocument/2006/relationships/externalLink" Target="externalLinks/externalLink13.xml"/><Relationship Id="rId131" Type="http://schemas.openxmlformats.org/officeDocument/2006/relationships/externalLink" Target="externalLinks/externalLink29.xml"/><Relationship Id="rId136" Type="http://schemas.openxmlformats.org/officeDocument/2006/relationships/externalLink" Target="externalLinks/externalLink34.xml"/><Relationship Id="rId157" Type="http://schemas.openxmlformats.org/officeDocument/2006/relationships/externalLink" Target="externalLinks/externalLink5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3.xml"/><Relationship Id="rId126" Type="http://schemas.openxmlformats.org/officeDocument/2006/relationships/externalLink" Target="externalLinks/externalLink24.xml"/><Relationship Id="rId147" Type="http://schemas.openxmlformats.org/officeDocument/2006/relationships/externalLink" Target="externalLinks/externalLink4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9.xml"/><Relationship Id="rId142" Type="http://schemas.openxmlformats.org/officeDocument/2006/relationships/externalLink" Target="externalLinks/externalLink40.xml"/><Relationship Id="rId163" Type="http://schemas.openxmlformats.org/officeDocument/2006/relationships/externalLink" Target="externalLinks/externalLink6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4.xml"/><Relationship Id="rId137" Type="http://schemas.openxmlformats.org/officeDocument/2006/relationships/externalLink" Target="externalLinks/externalLink35.xml"/><Relationship Id="rId158" Type="http://schemas.openxmlformats.org/officeDocument/2006/relationships/externalLink" Target="externalLinks/externalLink5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9.xml"/><Relationship Id="rId132" Type="http://schemas.openxmlformats.org/officeDocument/2006/relationships/externalLink" Target="externalLinks/externalLink30.xml"/><Relationship Id="rId153" Type="http://schemas.openxmlformats.org/officeDocument/2006/relationships/externalLink" Target="externalLinks/externalLink5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xml"/><Relationship Id="rId127" Type="http://schemas.openxmlformats.org/officeDocument/2006/relationships/externalLink" Target="externalLinks/externalLink2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0.xml"/><Relationship Id="rId143" Type="http://schemas.openxmlformats.org/officeDocument/2006/relationships/externalLink" Target="externalLinks/externalLink41.xml"/><Relationship Id="rId148" Type="http://schemas.openxmlformats.org/officeDocument/2006/relationships/externalLink" Target="externalLinks/externalLink46.xml"/><Relationship Id="rId16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10.xml"/><Relationship Id="rId133" Type="http://schemas.openxmlformats.org/officeDocument/2006/relationships/externalLink" Target="externalLinks/externalLink31.xml"/><Relationship Id="rId154" Type="http://schemas.openxmlformats.org/officeDocument/2006/relationships/externalLink" Target="externalLinks/externalLink5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1.xml"/><Relationship Id="rId144" Type="http://schemas.openxmlformats.org/officeDocument/2006/relationships/externalLink" Target="externalLinks/externalLink42.xml"/><Relationship Id="rId90" Type="http://schemas.openxmlformats.org/officeDocument/2006/relationships/worksheet" Target="worksheets/sheet90.xml"/><Relationship Id="rId165"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11.xml"/><Relationship Id="rId134" Type="http://schemas.openxmlformats.org/officeDocument/2006/relationships/externalLink" Target="externalLinks/externalLink32.xml"/><Relationship Id="rId80" Type="http://schemas.openxmlformats.org/officeDocument/2006/relationships/worksheet" Target="worksheets/sheet80.xml"/><Relationship Id="rId155" Type="http://schemas.openxmlformats.org/officeDocument/2006/relationships/externalLink" Target="externalLinks/externalLink5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00.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101.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102.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103.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104.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57.xml"/><Relationship Id="rId1" Type="http://schemas.microsoft.com/office/2011/relationships/chartStyle" Target="style57.xml"/></Relationships>
</file>

<file path=xl/charts/_rels/chart10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107.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0.xml"/><Relationship Id="rId1" Type="http://schemas.microsoft.com/office/2011/relationships/chartStyle" Target="style60.xml"/></Relationships>
</file>

<file path=xl/charts/_rels/chart109.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62.xml"/><Relationship Id="rId1" Type="http://schemas.microsoft.com/office/2011/relationships/chartStyle" Target="style62.xml"/></Relationships>
</file>

<file path=xl/charts/_rels/chart11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11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65.xml"/><Relationship Id="rId1" Type="http://schemas.microsoft.com/office/2011/relationships/chartStyle" Target="style65.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66.xml"/><Relationship Id="rId1" Type="http://schemas.microsoft.com/office/2011/relationships/chartStyle" Target="style66.xml"/></Relationships>
</file>

<file path=xl/charts/_rels/chart11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34.xml"/><Relationship Id="rId1" Type="http://schemas.microsoft.com/office/2011/relationships/chartStyle" Target="style34.xml"/></Relationships>
</file>

<file path=xl/charts/_rels/chart7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7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9.xml"/><Relationship Id="rId1" Type="http://schemas.microsoft.com/office/2011/relationships/chartStyle" Target="style39.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41.xml"/><Relationship Id="rId1" Type="http://schemas.microsoft.com/office/2011/relationships/chartStyle" Target="style41.xml"/></Relationships>
</file>

<file path=xl/charts/_rels/chart8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3.xml"/><Relationship Id="rId1" Type="http://schemas.microsoft.com/office/2011/relationships/chartStyle" Target="style43.xml"/></Relationships>
</file>

<file path=xl/charts/_rels/chart8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8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92.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93.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94.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95.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9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69805062692E-2"/>
          <c:y val="2.6474127557160047E-2"/>
          <c:w val="0.90091504545328582"/>
          <c:h val="0.84436264250744897"/>
        </c:manualLayout>
      </c:layout>
      <c:bubbleChart>
        <c:varyColors val="0"/>
        <c:ser>
          <c:idx val="0"/>
          <c:order val="0"/>
          <c:tx>
            <c:strRef>
              <c:f>'Fig 1.1'!$F$4</c:f>
              <c:strCache>
                <c:ptCount val="1"/>
                <c:pt idx="0">
                  <c:v>Part des dépenses privées</c:v>
                </c:pt>
              </c:strCache>
            </c:strRef>
          </c:tx>
          <c:spPr>
            <a:solidFill>
              <a:schemeClr val="accent1"/>
            </a:solidFill>
            <a:ln w="19050">
              <a:noFill/>
            </a:ln>
            <a:effectLst/>
          </c:spPr>
          <c:invertIfNegative val="0"/>
          <c:dPt>
            <c:idx val="0"/>
            <c:invertIfNegative val="0"/>
            <c:bubble3D val="1"/>
            <c:spPr>
              <a:solidFill>
                <a:schemeClr val="accent2"/>
              </a:solidFill>
              <a:ln w="19050">
                <a:noFill/>
              </a:ln>
              <a:effectLst/>
            </c:spPr>
            <c:extLst>
              <c:ext xmlns:c16="http://schemas.microsoft.com/office/drawing/2014/chart" uri="{C3380CC4-5D6E-409C-BE32-E72D297353CC}">
                <c16:uniqueId val="{00000001-E0A2-41D9-AE47-B60A87179180}"/>
              </c:ext>
            </c:extLst>
          </c:dPt>
          <c:dPt>
            <c:idx val="1"/>
            <c:invertIfNegative val="0"/>
            <c:bubble3D val="1"/>
            <c:spPr>
              <a:solidFill>
                <a:schemeClr val="accent2"/>
              </a:solidFill>
              <a:ln w="19050">
                <a:noFill/>
              </a:ln>
              <a:effectLst/>
            </c:spPr>
            <c:extLst>
              <c:ext xmlns:c16="http://schemas.microsoft.com/office/drawing/2014/chart" uri="{C3380CC4-5D6E-409C-BE32-E72D297353CC}">
                <c16:uniqueId val="{00000003-E0A2-41D9-AE47-B60A87179180}"/>
              </c:ext>
            </c:extLst>
          </c:dPt>
          <c:dPt>
            <c:idx val="2"/>
            <c:invertIfNegative val="0"/>
            <c:bubble3D val="1"/>
            <c:spPr>
              <a:solidFill>
                <a:schemeClr val="accent2"/>
              </a:solidFill>
              <a:ln w="19050">
                <a:noFill/>
              </a:ln>
              <a:effectLst/>
            </c:spPr>
            <c:extLst>
              <c:ext xmlns:c16="http://schemas.microsoft.com/office/drawing/2014/chart" uri="{C3380CC4-5D6E-409C-BE32-E72D297353CC}">
                <c16:uniqueId val="{00000005-E0A2-41D9-AE47-B60A87179180}"/>
              </c:ext>
            </c:extLst>
          </c:dPt>
          <c:dPt>
            <c:idx val="3"/>
            <c:invertIfNegative val="0"/>
            <c:bubble3D val="1"/>
            <c:spPr>
              <a:solidFill>
                <a:schemeClr val="accent6">
                  <a:lumMod val="75000"/>
                </a:schemeClr>
              </a:solidFill>
              <a:ln w="19050">
                <a:noFill/>
              </a:ln>
              <a:effectLst/>
            </c:spPr>
            <c:extLst>
              <c:ext xmlns:c16="http://schemas.microsoft.com/office/drawing/2014/chart" uri="{C3380CC4-5D6E-409C-BE32-E72D297353CC}">
                <c16:uniqueId val="{00000007-E0A2-41D9-AE47-B60A87179180}"/>
              </c:ext>
            </c:extLst>
          </c:dPt>
          <c:dPt>
            <c:idx val="7"/>
            <c:invertIfNegative val="0"/>
            <c:bubble3D val="1"/>
            <c:spPr>
              <a:solidFill>
                <a:schemeClr val="accent6">
                  <a:lumMod val="75000"/>
                </a:schemeClr>
              </a:solidFill>
              <a:ln w="19050">
                <a:noFill/>
              </a:ln>
              <a:effectLst/>
            </c:spPr>
            <c:extLst>
              <c:ext xmlns:c16="http://schemas.microsoft.com/office/drawing/2014/chart" uri="{C3380CC4-5D6E-409C-BE32-E72D297353CC}">
                <c16:uniqueId val="{00000009-E0A2-41D9-AE47-B60A87179180}"/>
              </c:ext>
            </c:extLst>
          </c:dPt>
          <c:dPt>
            <c:idx val="10"/>
            <c:invertIfNegative val="0"/>
            <c:bubble3D val="1"/>
            <c:spPr>
              <a:solidFill>
                <a:schemeClr val="accent6">
                  <a:lumMod val="75000"/>
                </a:schemeClr>
              </a:solidFill>
              <a:ln w="19050">
                <a:noFill/>
              </a:ln>
              <a:effectLst/>
            </c:spPr>
            <c:extLst>
              <c:ext xmlns:c16="http://schemas.microsoft.com/office/drawing/2014/chart" uri="{C3380CC4-5D6E-409C-BE32-E72D297353CC}">
                <c16:uniqueId val="{0000000B-E0A2-41D9-AE47-B60A87179180}"/>
              </c:ext>
            </c:extLst>
          </c:dPt>
          <c:dLbls>
            <c:dLbl>
              <c:idx val="0"/>
              <c:layout/>
              <c:tx>
                <c:rich>
                  <a:bodyPr/>
                  <a:lstStyle/>
                  <a:p>
                    <a:fld id="{CC9FE40A-E40C-406C-8D5F-444D4C8858D8}"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E0A2-41D9-AE47-B60A87179180}"/>
                </c:ext>
              </c:extLst>
            </c:dLbl>
            <c:dLbl>
              <c:idx val="1"/>
              <c:layout/>
              <c:tx>
                <c:rich>
                  <a:bodyPr/>
                  <a:lstStyle/>
                  <a:p>
                    <a:fld id="{05322094-22F5-48B1-A9BA-D9CB78CEC6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E0A2-41D9-AE47-B60A87179180}"/>
                </c:ext>
              </c:extLst>
            </c:dLbl>
            <c:dLbl>
              <c:idx val="2"/>
              <c:layout/>
              <c:tx>
                <c:rich>
                  <a:bodyPr/>
                  <a:lstStyle/>
                  <a:p>
                    <a:fld id="{76B55F84-7FED-447B-BE20-4E70CF42A7F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E0A2-41D9-AE47-B60A87179180}"/>
                </c:ext>
              </c:extLst>
            </c:dLbl>
            <c:dLbl>
              <c:idx val="3"/>
              <c:layout/>
              <c:tx>
                <c:rich>
                  <a:bodyPr/>
                  <a:lstStyle/>
                  <a:p>
                    <a:fld id="{2796C709-1855-4C8B-B5F9-29E22A05934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E0A2-41D9-AE47-B60A87179180}"/>
                </c:ext>
              </c:extLst>
            </c:dLbl>
            <c:dLbl>
              <c:idx val="4"/>
              <c:layout/>
              <c:tx>
                <c:rich>
                  <a:bodyPr/>
                  <a:lstStyle/>
                  <a:p>
                    <a:fld id="{CAF0D488-C33E-4CBB-930E-6F03668D033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E0A2-41D9-AE47-B60A87179180}"/>
                </c:ext>
              </c:extLst>
            </c:dLbl>
            <c:dLbl>
              <c:idx val="5"/>
              <c:layout/>
              <c:tx>
                <c:rich>
                  <a:bodyPr/>
                  <a:lstStyle/>
                  <a:p>
                    <a:fld id="{2CEE0DD6-6F7C-430E-B2F0-EC1331DEBA8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E0A2-41D9-AE47-B60A87179180}"/>
                </c:ext>
              </c:extLst>
            </c:dLbl>
            <c:dLbl>
              <c:idx val="6"/>
              <c:layout/>
              <c:tx>
                <c:rich>
                  <a:bodyPr/>
                  <a:lstStyle/>
                  <a:p>
                    <a:fld id="{42428462-0922-4D98-AA3C-2B447E13081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E0A2-41D9-AE47-B60A87179180}"/>
                </c:ext>
              </c:extLst>
            </c:dLbl>
            <c:dLbl>
              <c:idx val="7"/>
              <c:layout/>
              <c:tx>
                <c:rich>
                  <a:bodyPr/>
                  <a:lstStyle/>
                  <a:p>
                    <a:fld id="{2E385075-EFF6-4D8F-89CC-4DF770B00FA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E0A2-41D9-AE47-B60A87179180}"/>
                </c:ext>
              </c:extLst>
            </c:dLbl>
            <c:dLbl>
              <c:idx val="8"/>
              <c:layout/>
              <c:tx>
                <c:rich>
                  <a:bodyPr/>
                  <a:lstStyle/>
                  <a:p>
                    <a:fld id="{D74AAC87-F0CB-4CB0-A7D2-CB7795892DA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E0A2-41D9-AE47-B60A87179180}"/>
                </c:ext>
              </c:extLst>
            </c:dLbl>
            <c:dLbl>
              <c:idx val="9"/>
              <c:layout/>
              <c:tx>
                <c:rich>
                  <a:bodyPr/>
                  <a:lstStyle/>
                  <a:p>
                    <a:fld id="{E85EC7D8-0AFE-4016-A7D0-8A866B24D78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E0A2-41D9-AE47-B60A87179180}"/>
                </c:ext>
              </c:extLst>
            </c:dLbl>
            <c:dLbl>
              <c:idx val="10"/>
              <c:layout/>
              <c:tx>
                <c:rich>
                  <a:bodyPr/>
                  <a:lstStyle/>
                  <a:p>
                    <a:fld id="{32C30104-9719-4E41-8823-2A5921D77D7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E0A2-41D9-AE47-B60A871791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'Fig 1.1'!$P$5:$P$15</c:f>
              <c:numCache>
                <c:formatCode>General</c:formatCode>
                <c:ptCount val="11"/>
                <c:pt idx="0">
                  <c:v>0.22499999999999998</c:v>
                </c:pt>
                <c:pt idx="1">
                  <c:v>0.22499999999999998</c:v>
                </c:pt>
                <c:pt idx="2">
                  <c:v>0.47499999999999998</c:v>
                </c:pt>
                <c:pt idx="3">
                  <c:v>0.72499999999999998</c:v>
                </c:pt>
                <c:pt idx="4">
                  <c:v>0.97499999999999998</c:v>
                </c:pt>
                <c:pt idx="5">
                  <c:v>0.97499999999999998</c:v>
                </c:pt>
                <c:pt idx="6">
                  <c:v>0.97499999999999998</c:v>
                </c:pt>
                <c:pt idx="7">
                  <c:v>0.97499999999999998</c:v>
                </c:pt>
                <c:pt idx="8">
                  <c:v>1.2250000000000001</c:v>
                </c:pt>
                <c:pt idx="9">
                  <c:v>1.4750000000000001</c:v>
                </c:pt>
                <c:pt idx="10">
                  <c:v>1.4750000000000001</c:v>
                </c:pt>
              </c:numCache>
            </c:numRef>
          </c:xVal>
          <c:yVal>
            <c:numRef>
              <c:f>'Fig 1.1'!$F$5:$F$15</c:f>
              <c:numCache>
                <c:formatCode>0.0%</c:formatCode>
                <c:ptCount val="11"/>
                <c:pt idx="0">
                  <c:v>0.47038398692810457</c:v>
                </c:pt>
                <c:pt idx="1">
                  <c:v>0.53243847874720351</c:v>
                </c:pt>
                <c:pt idx="2">
                  <c:v>0.48081534772182261</c:v>
                </c:pt>
                <c:pt idx="3">
                  <c:v>0.21301824909595488</c:v>
                </c:pt>
                <c:pt idx="4">
                  <c:v>2.9550511793502446E-2</c:v>
                </c:pt>
                <c:pt idx="5">
                  <c:v>6.9160583941605833E-2</c:v>
                </c:pt>
                <c:pt idx="6">
                  <c:v>9.1930188353205461E-2</c:v>
                </c:pt>
                <c:pt idx="7">
                  <c:v>0.42821362204088231</c:v>
                </c:pt>
                <c:pt idx="8">
                  <c:v>1.8491869333717083E-2</c:v>
                </c:pt>
                <c:pt idx="9">
                  <c:v>6.6045622835303963E-2</c:v>
                </c:pt>
                <c:pt idx="10">
                  <c:v>0.30056453182791515</c:v>
                </c:pt>
              </c:numCache>
            </c:numRef>
          </c:yVal>
          <c:bubbleSize>
            <c:numRef>
              <c:f>'Fig 1.1'!$E$5:$E$15</c:f>
              <c:numCache>
                <c:formatCode>0.0%</c:formatCode>
                <c:ptCount val="11"/>
                <c:pt idx="0">
                  <c:v>5.1859999999999996E-2</c:v>
                </c:pt>
                <c:pt idx="1">
                  <c:v>4.8070000000000002E-2</c:v>
                </c:pt>
                <c:pt idx="2">
                  <c:v>5.6289999999999993E-2</c:v>
                </c:pt>
                <c:pt idx="3">
                  <c:v>9.358000000000001E-2</c:v>
                </c:pt>
                <c:pt idx="4">
                  <c:v>0.10903</c:v>
                </c:pt>
                <c:pt idx="5">
                  <c:v>0.10202</c:v>
                </c:pt>
                <c:pt idx="6">
                  <c:v>0.1051</c:v>
                </c:pt>
                <c:pt idx="7">
                  <c:v>7.077E-2</c:v>
                </c:pt>
                <c:pt idx="8">
                  <c:v>0.13641</c:v>
                </c:pt>
                <c:pt idx="9">
                  <c:v>0.15640000000000001</c:v>
                </c:pt>
                <c:pt idx="10">
                  <c:v>7.1859999999999993E-2</c:v>
                </c:pt>
              </c:numCache>
            </c:numRef>
          </c:bubbleSize>
          <c:bubble3D val="1"/>
          <c:extLst>
            <c:ext xmlns:c15="http://schemas.microsoft.com/office/drawing/2012/chart" uri="{02D57815-91ED-43cb-92C2-25804820EDAC}">
              <c15:datalabelsRange>
                <c15:f>'Fig 1.1'!$C$5:$C$15</c15:f>
                <c15:dlblRangeCache>
                  <c:ptCount val="11"/>
                  <c:pt idx="0">
                    <c:v>NL</c:v>
                  </c:pt>
                  <c:pt idx="1">
                    <c:v>CA</c:v>
                  </c:pt>
                  <c:pt idx="2">
                    <c:v>UK</c:v>
                  </c:pt>
                  <c:pt idx="3">
                    <c:v>JP</c:v>
                  </c:pt>
                  <c:pt idx="4">
                    <c:v>ES</c:v>
                  </c:pt>
                  <c:pt idx="5">
                    <c:v>DE</c:v>
                  </c:pt>
                  <c:pt idx="6">
                    <c:v>BE</c:v>
                  </c:pt>
                  <c:pt idx="7">
                    <c:v>US</c:v>
                  </c:pt>
                  <c:pt idx="8">
                    <c:v>FR</c:v>
                  </c:pt>
                  <c:pt idx="9">
                    <c:v>IT</c:v>
                  </c:pt>
                  <c:pt idx="10">
                    <c:v>SE</c:v>
                  </c:pt>
                </c15:dlblRangeCache>
              </c15:datalabelsRange>
            </c:ext>
            <c:ext xmlns:c16="http://schemas.microsoft.com/office/drawing/2014/chart" uri="{C3380CC4-5D6E-409C-BE32-E72D297353CC}">
              <c16:uniqueId val="{00000011-E0A2-41D9-AE47-B60A87179180}"/>
            </c:ext>
          </c:extLst>
        </c:ser>
        <c:dLbls>
          <c:showLegendKey val="0"/>
          <c:showVal val="0"/>
          <c:showCatName val="0"/>
          <c:showSerName val="0"/>
          <c:showPercent val="0"/>
          <c:showBubbleSize val="0"/>
        </c:dLbls>
        <c:bubbleScale val="25"/>
        <c:showNegBubbles val="0"/>
        <c:sizeRepresents val="w"/>
        <c:axId val="1290218383"/>
        <c:axId val="1290220879"/>
      </c:bubbleChart>
      <c:valAx>
        <c:axId val="1290218383"/>
        <c:scaling>
          <c:orientation val="minMax"/>
          <c:min val="0.1"/>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fr-FR"/>
          </a:p>
        </c:txPr>
        <c:crossAx val="1290220879"/>
        <c:crosses val="autoZero"/>
        <c:crossBetween val="midCat"/>
        <c:majorUnit val="0.25"/>
      </c:valAx>
      <c:valAx>
        <c:axId val="1290220879"/>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Poids des</a:t>
                </a:r>
                <a:r>
                  <a:rPr lang="fr-FR" baseline="0"/>
                  <a:t> dépenses privées de retraite dans les dépenses totales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90218383"/>
        <c:crosses val="autoZero"/>
        <c:crossBetween val="midCat"/>
      </c:valAx>
      <c:spPr>
        <a:noFill/>
        <a:ln>
          <a:solidFill>
            <a:schemeClr val="bg2">
              <a:lumMod val="75000"/>
            </a:schemeClr>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85034904663375E-2"/>
          <c:y val="4.7464940668824167E-2"/>
          <c:w val="0.87848969729445447"/>
          <c:h val="0.67625648735655619"/>
        </c:manualLayout>
      </c:layout>
      <c:barChart>
        <c:barDir val="col"/>
        <c:grouping val="clustered"/>
        <c:varyColors val="0"/>
        <c:ser>
          <c:idx val="0"/>
          <c:order val="0"/>
          <c:tx>
            <c:strRef>
              <c:f>'Fig 5.2'!$B$5</c:f>
              <c:strCache>
                <c:ptCount val="1"/>
                <c:pt idx="0">
                  <c:v>1980</c:v>
                </c:pt>
              </c:strCache>
            </c:strRef>
          </c:tx>
          <c:spPr>
            <a:solidFill>
              <a:schemeClr val="accent1"/>
            </a:solidFill>
            <a:ln>
              <a:noFill/>
            </a:ln>
            <a:effectLst/>
          </c:spPr>
          <c:invertIfNegative val="0"/>
          <c:cat>
            <c:strRef>
              <c:f>'Fig 5.2'!$C$4:$Q$4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1">
                  <c:v>Moy ens des pays</c:v>
                </c:pt>
                <c:pt idx="12">
                  <c:v>Moy pays européens</c:v>
                </c:pt>
              </c:strCache>
            </c:strRef>
          </c:cat>
          <c:val>
            <c:numRef>
              <c:f>'Fig 5.2'!$C$5:$Q$5</c:f>
              <c:numCache>
                <c:formatCode>0.0%</c:formatCode>
                <c:ptCount val="13"/>
                <c:pt idx="0">
                  <c:v>3.1059999999999997E-2</c:v>
                </c:pt>
                <c:pt idx="1">
                  <c:v>5.9139999999999998E-2</c:v>
                </c:pt>
                <c:pt idx="2">
                  <c:v>5.253E-2</c:v>
                </c:pt>
                <c:pt idx="3">
                  <c:v>5.9669999999999994E-2</c:v>
                </c:pt>
                <c:pt idx="4">
                  <c:v>6.59E-2</c:v>
                </c:pt>
                <c:pt idx="5">
                  <c:v>3.73E-2</c:v>
                </c:pt>
                <c:pt idx="6">
                  <c:v>0.10385</c:v>
                </c:pt>
                <c:pt idx="7">
                  <c:v>8.7910000000000002E-2</c:v>
                </c:pt>
                <c:pt idx="8">
                  <c:v>6.0410000000000005E-2</c:v>
                </c:pt>
                <c:pt idx="9">
                  <c:v>9.2499999999999999E-2</c:v>
                </c:pt>
                <c:pt idx="10">
                  <c:v>8.5359999999999991E-2</c:v>
                </c:pt>
                <c:pt idx="11">
                  <c:v>6.6875454545454543E-2</c:v>
                </c:pt>
                <c:pt idx="12">
                  <c:v>7.594999999999999E-2</c:v>
                </c:pt>
              </c:numCache>
            </c:numRef>
          </c:val>
          <c:extLst>
            <c:ext xmlns:c16="http://schemas.microsoft.com/office/drawing/2014/chart" uri="{C3380CC4-5D6E-409C-BE32-E72D297353CC}">
              <c16:uniqueId val="{00000000-33C8-44F9-9B92-6EE4DE06BC12}"/>
            </c:ext>
          </c:extLst>
        </c:ser>
        <c:ser>
          <c:idx val="1"/>
          <c:order val="1"/>
          <c:tx>
            <c:strRef>
              <c:f>'Fig 5.2'!$B$6</c:f>
              <c:strCache>
                <c:ptCount val="1"/>
                <c:pt idx="0">
                  <c:v>1995</c:v>
                </c:pt>
              </c:strCache>
            </c:strRef>
          </c:tx>
          <c:spPr>
            <a:solidFill>
              <a:schemeClr val="accent2"/>
            </a:solidFill>
            <a:ln>
              <a:noFill/>
            </a:ln>
            <a:effectLst/>
          </c:spPr>
          <c:invertIfNegative val="0"/>
          <c:cat>
            <c:strRef>
              <c:f>'Fig 5.2'!$C$4:$Q$4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1">
                  <c:v>Moy ens des pays</c:v>
                </c:pt>
                <c:pt idx="12">
                  <c:v>Moy pays européens</c:v>
                </c:pt>
              </c:strCache>
            </c:strRef>
          </c:cat>
          <c:val>
            <c:numRef>
              <c:f>'Fig 5.2'!$C$6:$Q$6</c:f>
              <c:numCache>
                <c:formatCode>0.0%</c:formatCode>
                <c:ptCount val="13"/>
                <c:pt idx="0">
                  <c:v>4.6109999999999998E-2</c:v>
                </c:pt>
                <c:pt idx="1">
                  <c:v>5.3470000000000004E-2</c:v>
                </c:pt>
                <c:pt idx="2">
                  <c:v>4.6239999999999996E-2</c:v>
                </c:pt>
                <c:pt idx="3">
                  <c:v>6.0430000000000005E-2</c:v>
                </c:pt>
                <c:pt idx="4">
                  <c:v>7.7560000000000004E-2</c:v>
                </c:pt>
                <c:pt idx="5">
                  <c:v>5.8730000000000004E-2</c:v>
                </c:pt>
                <c:pt idx="6">
                  <c:v>0.10336000000000001</c:v>
                </c:pt>
                <c:pt idx="7">
                  <c:v>9.2219999999999996E-2</c:v>
                </c:pt>
                <c:pt idx="8">
                  <c:v>8.7469999999999992E-2</c:v>
                </c:pt>
                <c:pt idx="9">
                  <c:v>0.11801</c:v>
                </c:pt>
                <c:pt idx="10">
                  <c:v>0.1305</c:v>
                </c:pt>
                <c:pt idx="11">
                  <c:v>7.9463636363636375E-2</c:v>
                </c:pt>
                <c:pt idx="12">
                  <c:v>8.8603749999999995E-2</c:v>
                </c:pt>
              </c:numCache>
            </c:numRef>
          </c:val>
          <c:extLst>
            <c:ext xmlns:c16="http://schemas.microsoft.com/office/drawing/2014/chart" uri="{C3380CC4-5D6E-409C-BE32-E72D297353CC}">
              <c16:uniqueId val="{00000001-33C8-44F9-9B92-6EE4DE06BC12}"/>
            </c:ext>
          </c:extLst>
        </c:ser>
        <c:ser>
          <c:idx val="2"/>
          <c:order val="2"/>
          <c:tx>
            <c:strRef>
              <c:f>'Fig 5.2'!$B$7</c:f>
              <c:strCache>
                <c:ptCount val="1"/>
                <c:pt idx="0">
                  <c:v>2017</c:v>
                </c:pt>
              </c:strCache>
            </c:strRef>
          </c:tx>
          <c:spPr>
            <a:solidFill>
              <a:schemeClr val="accent4"/>
            </a:solidFill>
            <a:ln>
              <a:noFill/>
            </a:ln>
            <a:effectLst/>
          </c:spPr>
          <c:invertIfNegative val="0"/>
          <c:cat>
            <c:strRef>
              <c:f>'Fig 5.2'!$C$4:$Q$4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1">
                  <c:v>Moy ens des pays</c:v>
                </c:pt>
                <c:pt idx="12">
                  <c:v>Moy pays européens</c:v>
                </c:pt>
              </c:strCache>
            </c:strRef>
          </c:cat>
          <c:val>
            <c:numRef>
              <c:f>'Fig 5.2'!$C$7:$Q$7</c:f>
              <c:numCache>
                <c:formatCode>0.0%</c:formatCode>
                <c:ptCount val="13"/>
                <c:pt idx="0">
                  <c:v>4.8070000000000002E-2</c:v>
                </c:pt>
                <c:pt idx="1">
                  <c:v>5.1859999999999996E-2</c:v>
                </c:pt>
                <c:pt idx="2">
                  <c:v>5.6289999999999993E-2</c:v>
                </c:pt>
                <c:pt idx="3">
                  <c:v>7.077E-2</c:v>
                </c:pt>
                <c:pt idx="4">
                  <c:v>7.1859999999999993E-2</c:v>
                </c:pt>
                <c:pt idx="5">
                  <c:v>9.358000000000001E-2</c:v>
                </c:pt>
                <c:pt idx="6">
                  <c:v>0.10202</c:v>
                </c:pt>
                <c:pt idx="7">
                  <c:v>0.1051</c:v>
                </c:pt>
                <c:pt idx="8">
                  <c:v>0.10903</c:v>
                </c:pt>
                <c:pt idx="9">
                  <c:v>0.13641</c:v>
                </c:pt>
                <c:pt idx="10">
                  <c:v>0.15640000000000001</c:v>
                </c:pt>
                <c:pt idx="11">
                  <c:v>9.1035454545454544E-2</c:v>
                </c:pt>
                <c:pt idx="12">
                  <c:v>9.8621250000000008E-2</c:v>
                </c:pt>
              </c:numCache>
            </c:numRef>
          </c:val>
          <c:extLst>
            <c:ext xmlns:c16="http://schemas.microsoft.com/office/drawing/2014/chart" uri="{C3380CC4-5D6E-409C-BE32-E72D297353CC}">
              <c16:uniqueId val="{00000002-33C8-44F9-9B92-6EE4DE06BC12}"/>
            </c:ext>
          </c:extLst>
        </c:ser>
        <c:ser>
          <c:idx val="3"/>
          <c:order val="3"/>
          <c:tx>
            <c:strRef>
              <c:f>'Fig 5.2'!$B$8</c:f>
              <c:strCache>
                <c:ptCount val="1"/>
                <c:pt idx="0">
                  <c:v>2070</c:v>
                </c:pt>
              </c:strCache>
            </c:strRef>
          </c:tx>
          <c:spPr>
            <a:pattFill prst="pct40">
              <a:fgClr>
                <a:schemeClr val="tx2"/>
              </a:fgClr>
              <a:bgClr>
                <a:schemeClr val="bg1"/>
              </a:bgClr>
            </a:pattFill>
            <a:ln>
              <a:noFill/>
            </a:ln>
            <a:effectLst/>
          </c:spPr>
          <c:invertIfNegative val="0"/>
          <c:cat>
            <c:strRef>
              <c:f>'Fig 5.2'!$C$4:$Q$4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1">
                  <c:v>Moy ens des pays</c:v>
                </c:pt>
                <c:pt idx="12">
                  <c:v>Moy pays européens</c:v>
                </c:pt>
              </c:strCache>
            </c:strRef>
          </c:cat>
          <c:val>
            <c:numRef>
              <c:f>'Fig 5.2'!$C$8:$Q$8</c:f>
              <c:numCache>
                <c:formatCode>0.0%</c:formatCode>
                <c:ptCount val="13"/>
                <c:pt idx="1">
                  <c:v>5.6758083336106595E-2</c:v>
                </c:pt>
                <c:pt idx="2">
                  <c:v>8.1531941313723377E-2</c:v>
                </c:pt>
                <c:pt idx="4">
                  <c:v>6.32343913761928E-2</c:v>
                </c:pt>
                <c:pt idx="6">
                  <c:v>0.1263260729949402</c:v>
                </c:pt>
                <c:pt idx="7">
                  <c:v>0.1323460961561462</c:v>
                </c:pt>
                <c:pt idx="8">
                  <c:v>9.7394867722477019E-2</c:v>
                </c:pt>
                <c:pt idx="9">
                  <c:v>0.10809457950899705</c:v>
                </c:pt>
                <c:pt idx="10">
                  <c:v>0.14015880543410103</c:v>
                </c:pt>
                <c:pt idx="12">
                  <c:v>0.10073060473033554</c:v>
                </c:pt>
              </c:numCache>
            </c:numRef>
          </c:val>
          <c:extLst>
            <c:ext xmlns:c16="http://schemas.microsoft.com/office/drawing/2014/chart" uri="{C3380CC4-5D6E-409C-BE32-E72D297353CC}">
              <c16:uniqueId val="{00000003-33C8-44F9-9B92-6EE4DE06BC12}"/>
            </c:ext>
          </c:extLst>
        </c:ser>
        <c:dLbls>
          <c:showLegendKey val="0"/>
          <c:showVal val="0"/>
          <c:showCatName val="0"/>
          <c:showSerName val="0"/>
          <c:showPercent val="0"/>
          <c:showBubbleSize val="0"/>
        </c:dLbls>
        <c:gapWidth val="219"/>
        <c:overlap val="-27"/>
        <c:axId val="1702374896"/>
        <c:axId val="1702376560"/>
      </c:barChart>
      <c:catAx>
        <c:axId val="170237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1702376560"/>
        <c:crosses val="autoZero"/>
        <c:auto val="1"/>
        <c:lblAlgn val="ctr"/>
        <c:lblOffset val="100"/>
        <c:noMultiLvlLbl val="0"/>
      </c:catAx>
      <c:valAx>
        <c:axId val="17023765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23748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 11.7'!$B$4:$B$11</c:f>
              <c:strCache>
                <c:ptCount val="8"/>
                <c:pt idx="0">
                  <c:v>Suède</c:v>
                </c:pt>
                <c:pt idx="1">
                  <c:v>Royaume-Uni</c:v>
                </c:pt>
                <c:pt idx="2">
                  <c:v>Italie</c:v>
                </c:pt>
                <c:pt idx="3">
                  <c:v>Pays-Bas</c:v>
                </c:pt>
                <c:pt idx="4">
                  <c:v>Allemagne</c:v>
                </c:pt>
                <c:pt idx="5">
                  <c:v>Espagne</c:v>
                </c:pt>
                <c:pt idx="6">
                  <c:v>Belgique</c:v>
                </c:pt>
                <c:pt idx="7">
                  <c:v>France</c:v>
                </c:pt>
              </c:strCache>
            </c:strRef>
          </c:cat>
          <c:val>
            <c:numRef>
              <c:f>'Fig 11.7'!$C$4:$C$11</c:f>
              <c:numCache>
                <c:formatCode>0.0%</c:formatCode>
                <c:ptCount val="8"/>
                <c:pt idx="0">
                  <c:v>0.84809254424136926</c:v>
                </c:pt>
                <c:pt idx="1">
                  <c:v>0.90101051763250151</c:v>
                </c:pt>
                <c:pt idx="2">
                  <c:v>0.90820044480196849</c:v>
                </c:pt>
                <c:pt idx="3">
                  <c:v>0.91371971185330714</c:v>
                </c:pt>
                <c:pt idx="4">
                  <c:v>0.9143497757847534</c:v>
                </c:pt>
                <c:pt idx="5">
                  <c:v>0.92013647929678466</c:v>
                </c:pt>
                <c:pt idx="6">
                  <c:v>0.94216618808327346</c:v>
                </c:pt>
                <c:pt idx="7">
                  <c:v>0.97658362989323844</c:v>
                </c:pt>
              </c:numCache>
            </c:numRef>
          </c:val>
          <c:extLst>
            <c:ext xmlns:c16="http://schemas.microsoft.com/office/drawing/2014/chart" uri="{C3380CC4-5D6E-409C-BE32-E72D297353CC}">
              <c16:uniqueId val="{00000000-5E0C-4FD3-B117-E421C4D89CF1}"/>
            </c:ext>
          </c:extLst>
        </c:ser>
        <c:dLbls>
          <c:showLegendKey val="0"/>
          <c:showVal val="0"/>
          <c:showCatName val="0"/>
          <c:showSerName val="0"/>
          <c:showPercent val="0"/>
          <c:showBubbleSize val="0"/>
        </c:dLbls>
        <c:gapWidth val="182"/>
        <c:axId val="2105273984"/>
        <c:axId val="2105278144"/>
      </c:barChart>
      <c:catAx>
        <c:axId val="21052739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5278144"/>
        <c:crosses val="autoZero"/>
        <c:auto val="1"/>
        <c:lblAlgn val="ctr"/>
        <c:lblOffset val="100"/>
        <c:noMultiLvlLbl val="0"/>
      </c:catAx>
      <c:valAx>
        <c:axId val="210527814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527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09362139917696E-2"/>
          <c:y val="5.0925925925925923E-2"/>
          <c:w val="0.86758127572016464"/>
          <c:h val="0.64202026829979586"/>
        </c:manualLayout>
      </c:layout>
      <c:barChart>
        <c:barDir val="col"/>
        <c:grouping val="clustered"/>
        <c:varyColors val="0"/>
        <c:ser>
          <c:idx val="0"/>
          <c:order val="0"/>
          <c:tx>
            <c:strRef>
              <c:f>'Fig 11.8'!$C$4</c:f>
              <c:strCache>
                <c:ptCount val="1"/>
                <c:pt idx="0">
                  <c:v>Femmes de 65 ans et plus</c:v>
                </c:pt>
              </c:strCache>
            </c:strRef>
          </c:tx>
          <c:spPr>
            <a:solidFill>
              <a:srgbClr val="7030A0"/>
            </a:solidFill>
            <a:ln>
              <a:noFill/>
            </a:ln>
            <a:effectLst/>
          </c:spPr>
          <c:invertIfNegative val="0"/>
          <c:cat>
            <c:strRef>
              <c:f>'Fig 11.8'!$B$5:$B$12</c:f>
              <c:strCache>
                <c:ptCount val="8"/>
                <c:pt idx="0">
                  <c:v>Pays-Bas</c:v>
                </c:pt>
                <c:pt idx="1">
                  <c:v>France</c:v>
                </c:pt>
                <c:pt idx="2">
                  <c:v>Belgique</c:v>
                </c:pt>
                <c:pt idx="3">
                  <c:v>Espagne</c:v>
                </c:pt>
                <c:pt idx="4">
                  <c:v>Allemagne</c:v>
                </c:pt>
                <c:pt idx="5">
                  <c:v>Italie</c:v>
                </c:pt>
                <c:pt idx="6">
                  <c:v>Royaume-Uni</c:v>
                </c:pt>
                <c:pt idx="7">
                  <c:v>Suède</c:v>
                </c:pt>
              </c:strCache>
            </c:strRef>
          </c:cat>
          <c:val>
            <c:numRef>
              <c:f>'Fig 11.8'!$C$5:$C$12</c:f>
              <c:numCache>
                <c:formatCode>0.0%</c:formatCode>
                <c:ptCount val="8"/>
                <c:pt idx="0">
                  <c:v>0.12</c:v>
                </c:pt>
                <c:pt idx="1">
                  <c:v>0.106</c:v>
                </c:pt>
                <c:pt idx="2">
                  <c:v>0.184</c:v>
                </c:pt>
                <c:pt idx="3">
                  <c:v>0.187</c:v>
                </c:pt>
                <c:pt idx="4">
                  <c:v>0.20800000000000002</c:v>
                </c:pt>
                <c:pt idx="5">
                  <c:v>0.223</c:v>
                </c:pt>
                <c:pt idx="6">
                  <c:v>0.23399999999999999</c:v>
                </c:pt>
                <c:pt idx="7">
                  <c:v>0.192</c:v>
                </c:pt>
              </c:numCache>
            </c:numRef>
          </c:val>
          <c:extLst>
            <c:ext xmlns:c16="http://schemas.microsoft.com/office/drawing/2014/chart" uri="{C3380CC4-5D6E-409C-BE32-E72D297353CC}">
              <c16:uniqueId val="{00000000-32C4-46D9-AF34-A9D32B8A08AD}"/>
            </c:ext>
          </c:extLst>
        </c:ser>
        <c:ser>
          <c:idx val="1"/>
          <c:order val="1"/>
          <c:tx>
            <c:strRef>
              <c:f>'Fig 11.8'!$D$4</c:f>
              <c:strCache>
                <c:ptCount val="1"/>
                <c:pt idx="0">
                  <c:v>Femmes de 75 ans et plus</c:v>
                </c:pt>
              </c:strCache>
            </c:strRef>
          </c:tx>
          <c:spPr>
            <a:solidFill>
              <a:srgbClr val="7030A0">
                <a:alpha val="50000"/>
              </a:srgbClr>
            </a:solidFill>
            <a:ln>
              <a:noFill/>
            </a:ln>
            <a:effectLst/>
          </c:spPr>
          <c:invertIfNegative val="0"/>
          <c:cat>
            <c:strRef>
              <c:f>'Fig 11.8'!$B$5:$B$12</c:f>
              <c:strCache>
                <c:ptCount val="8"/>
                <c:pt idx="0">
                  <c:v>Pays-Bas</c:v>
                </c:pt>
                <c:pt idx="1">
                  <c:v>France</c:v>
                </c:pt>
                <c:pt idx="2">
                  <c:v>Belgique</c:v>
                </c:pt>
                <c:pt idx="3">
                  <c:v>Espagne</c:v>
                </c:pt>
                <c:pt idx="4">
                  <c:v>Allemagne</c:v>
                </c:pt>
                <c:pt idx="5">
                  <c:v>Italie</c:v>
                </c:pt>
                <c:pt idx="6">
                  <c:v>Royaume-Uni</c:v>
                </c:pt>
                <c:pt idx="7">
                  <c:v>Suède</c:v>
                </c:pt>
              </c:strCache>
            </c:strRef>
          </c:cat>
          <c:val>
            <c:numRef>
              <c:f>'Fig 11.8'!$D$5:$D$12</c:f>
              <c:numCache>
                <c:formatCode>0.0%</c:formatCode>
                <c:ptCount val="8"/>
                <c:pt idx="0">
                  <c:v>0.14599999999999999</c:v>
                </c:pt>
                <c:pt idx="1">
                  <c:v>0.12</c:v>
                </c:pt>
                <c:pt idx="2">
                  <c:v>0.191</c:v>
                </c:pt>
                <c:pt idx="3">
                  <c:v>0.214</c:v>
                </c:pt>
                <c:pt idx="4">
                  <c:v>0.193</c:v>
                </c:pt>
                <c:pt idx="5">
                  <c:v>0.23699999999999999</c:v>
                </c:pt>
                <c:pt idx="6">
                  <c:v>0.29100000000000004</c:v>
                </c:pt>
                <c:pt idx="7">
                  <c:v>0.26899999999999996</c:v>
                </c:pt>
              </c:numCache>
            </c:numRef>
          </c:val>
          <c:extLst>
            <c:ext xmlns:c16="http://schemas.microsoft.com/office/drawing/2014/chart" uri="{C3380CC4-5D6E-409C-BE32-E72D297353CC}">
              <c16:uniqueId val="{00000001-32C4-46D9-AF34-A9D32B8A08AD}"/>
            </c:ext>
          </c:extLst>
        </c:ser>
        <c:ser>
          <c:idx val="2"/>
          <c:order val="2"/>
          <c:tx>
            <c:strRef>
              <c:f>'Fig 11.8'!$E$4</c:f>
              <c:strCache>
                <c:ptCount val="1"/>
                <c:pt idx="0">
                  <c:v>Écart femmes - hommes</c:v>
                </c:pt>
              </c:strCache>
            </c:strRef>
          </c:tx>
          <c:spPr>
            <a:solidFill>
              <a:schemeClr val="accent2">
                <a:lumMod val="75000"/>
              </a:schemeClr>
            </a:solidFill>
            <a:ln>
              <a:noFill/>
            </a:ln>
            <a:effectLst/>
          </c:spPr>
          <c:invertIfNegative val="0"/>
          <c:cat>
            <c:strRef>
              <c:f>'Fig 11.8'!$B$5:$B$12</c:f>
              <c:strCache>
                <c:ptCount val="8"/>
                <c:pt idx="0">
                  <c:v>Pays-Bas</c:v>
                </c:pt>
                <c:pt idx="1">
                  <c:v>France</c:v>
                </c:pt>
                <c:pt idx="2">
                  <c:v>Belgique</c:v>
                </c:pt>
                <c:pt idx="3">
                  <c:v>Espagne</c:v>
                </c:pt>
                <c:pt idx="4">
                  <c:v>Allemagne</c:v>
                </c:pt>
                <c:pt idx="5">
                  <c:v>Italie</c:v>
                </c:pt>
                <c:pt idx="6">
                  <c:v>Royaume-Uni</c:v>
                </c:pt>
                <c:pt idx="7">
                  <c:v>Suède</c:v>
                </c:pt>
              </c:strCache>
            </c:strRef>
          </c:cat>
          <c:val>
            <c:numRef>
              <c:f>'Fig 11.8'!$E$5:$E$12</c:f>
              <c:numCache>
                <c:formatCode>0.0%</c:formatCode>
                <c:ptCount val="8"/>
                <c:pt idx="0">
                  <c:v>0.11699999999999999</c:v>
                </c:pt>
                <c:pt idx="1">
                  <c:v>0.09</c:v>
                </c:pt>
                <c:pt idx="2">
                  <c:v>0.16200000000000001</c:v>
                </c:pt>
                <c:pt idx="3">
                  <c:v>0.16300000000000001</c:v>
                </c:pt>
                <c:pt idx="4">
                  <c:v>0.17100000000000001</c:v>
                </c:pt>
                <c:pt idx="5">
                  <c:v>0.17499999999999999</c:v>
                </c:pt>
                <c:pt idx="6">
                  <c:v>0.187</c:v>
                </c:pt>
                <c:pt idx="7">
                  <c:v>9.5000000000000001E-2</c:v>
                </c:pt>
              </c:numCache>
            </c:numRef>
          </c:val>
          <c:extLst>
            <c:ext xmlns:c16="http://schemas.microsoft.com/office/drawing/2014/chart" uri="{C3380CC4-5D6E-409C-BE32-E72D297353CC}">
              <c16:uniqueId val="{00000002-32C4-46D9-AF34-A9D32B8A08AD}"/>
            </c:ext>
          </c:extLst>
        </c:ser>
        <c:ser>
          <c:idx val="3"/>
          <c:order val="3"/>
          <c:tx>
            <c:strRef>
              <c:f>'Fig 11.8'!$F$4</c:f>
              <c:strCache>
                <c:ptCount val="1"/>
                <c:pt idx="0">
                  <c:v>Hommes de 75 ans et plus</c:v>
                </c:pt>
              </c:strCache>
            </c:strRef>
          </c:tx>
          <c:spPr>
            <a:solidFill>
              <a:schemeClr val="accent2">
                <a:lumMod val="40000"/>
                <a:lumOff val="60000"/>
              </a:schemeClr>
            </a:solidFill>
            <a:ln>
              <a:noFill/>
            </a:ln>
            <a:effectLst/>
          </c:spPr>
          <c:invertIfNegative val="0"/>
          <c:cat>
            <c:strRef>
              <c:f>'Fig 11.8'!$B$5:$B$12</c:f>
              <c:strCache>
                <c:ptCount val="8"/>
                <c:pt idx="0">
                  <c:v>Pays-Bas</c:v>
                </c:pt>
                <c:pt idx="1">
                  <c:v>France</c:v>
                </c:pt>
                <c:pt idx="2">
                  <c:v>Belgique</c:v>
                </c:pt>
                <c:pt idx="3">
                  <c:v>Espagne</c:v>
                </c:pt>
                <c:pt idx="4">
                  <c:v>Allemagne</c:v>
                </c:pt>
                <c:pt idx="5">
                  <c:v>Italie</c:v>
                </c:pt>
                <c:pt idx="6">
                  <c:v>Royaume-Uni</c:v>
                </c:pt>
                <c:pt idx="7">
                  <c:v>Suède</c:v>
                </c:pt>
              </c:strCache>
            </c:strRef>
          </c:cat>
          <c:val>
            <c:numRef>
              <c:f>'Fig 11.8'!$F$5:$F$12</c:f>
              <c:numCache>
                <c:formatCode>0.0%</c:formatCode>
                <c:ptCount val="8"/>
                <c:pt idx="0">
                  <c:v>0.16200000000000001</c:v>
                </c:pt>
                <c:pt idx="1">
                  <c:v>0.10199999999999999</c:v>
                </c:pt>
                <c:pt idx="2">
                  <c:v>0.17199999999999999</c:v>
                </c:pt>
                <c:pt idx="3">
                  <c:v>0.16699999999999998</c:v>
                </c:pt>
                <c:pt idx="4">
                  <c:v>0.13400000000000001</c:v>
                </c:pt>
                <c:pt idx="5">
                  <c:v>0.16899999999999998</c:v>
                </c:pt>
                <c:pt idx="6">
                  <c:v>0.221</c:v>
                </c:pt>
                <c:pt idx="7">
                  <c:v>0.105</c:v>
                </c:pt>
              </c:numCache>
            </c:numRef>
          </c:val>
          <c:extLst>
            <c:ext xmlns:c16="http://schemas.microsoft.com/office/drawing/2014/chart" uri="{C3380CC4-5D6E-409C-BE32-E72D297353CC}">
              <c16:uniqueId val="{00000003-32C4-46D9-AF34-A9D32B8A08AD}"/>
            </c:ext>
          </c:extLst>
        </c:ser>
        <c:dLbls>
          <c:showLegendKey val="0"/>
          <c:showVal val="0"/>
          <c:showCatName val="0"/>
          <c:showSerName val="0"/>
          <c:showPercent val="0"/>
          <c:showBubbleSize val="0"/>
        </c:dLbls>
        <c:gapWidth val="75"/>
        <c:overlap val="-25"/>
        <c:axId val="897293472"/>
        <c:axId val="841179120"/>
      </c:barChart>
      <c:lineChart>
        <c:grouping val="standard"/>
        <c:varyColors val="0"/>
        <c:ser>
          <c:idx val="4"/>
          <c:order val="4"/>
          <c:tx>
            <c:strRef>
              <c:f>'Fig 11.8'!$G$4</c:f>
              <c:strCache>
                <c:ptCount val="1"/>
                <c:pt idx="0">
                  <c:v>Ecart entre femmes et hommes de 75 ans et plus</c:v>
                </c:pt>
              </c:strCache>
            </c:strRef>
          </c:tx>
          <c:spPr>
            <a:ln w="28575" cap="rnd">
              <a:noFill/>
              <a:round/>
            </a:ln>
            <a:effectLst/>
          </c:spPr>
          <c:marker>
            <c:symbol val="diamond"/>
            <c:size val="7"/>
            <c:spPr>
              <a:solidFill>
                <a:srgbClr val="00B050"/>
              </a:solidFill>
              <a:ln w="9525">
                <a:solidFill>
                  <a:srgbClr val="00B050"/>
                </a:solidFill>
              </a:ln>
              <a:effectLst/>
            </c:spPr>
          </c:marker>
          <c:cat>
            <c:strRef>
              <c:f>'Fig 11.8'!$B$5:$B$12</c:f>
              <c:strCache>
                <c:ptCount val="8"/>
                <c:pt idx="0">
                  <c:v>Pays-Bas</c:v>
                </c:pt>
                <c:pt idx="1">
                  <c:v>France</c:v>
                </c:pt>
                <c:pt idx="2">
                  <c:v>Belgique</c:v>
                </c:pt>
                <c:pt idx="3">
                  <c:v>Espagne</c:v>
                </c:pt>
                <c:pt idx="4">
                  <c:v>Allemagne</c:v>
                </c:pt>
                <c:pt idx="5">
                  <c:v>Italie</c:v>
                </c:pt>
                <c:pt idx="6">
                  <c:v>Royaume-Uni</c:v>
                </c:pt>
                <c:pt idx="7">
                  <c:v>Suède</c:v>
                </c:pt>
              </c:strCache>
            </c:strRef>
          </c:cat>
          <c:val>
            <c:numRef>
              <c:f>'Fig 11.8'!$G$5:$G$12</c:f>
              <c:numCache>
                <c:formatCode>0.0%</c:formatCode>
                <c:ptCount val="8"/>
                <c:pt idx="0">
                  <c:v>-1.6000000000000014E-2</c:v>
                </c:pt>
                <c:pt idx="1">
                  <c:v>1.8000000000000002E-2</c:v>
                </c:pt>
                <c:pt idx="2">
                  <c:v>1.9000000000000017E-2</c:v>
                </c:pt>
                <c:pt idx="3">
                  <c:v>4.7000000000000014E-2</c:v>
                </c:pt>
                <c:pt idx="4">
                  <c:v>5.8999999999999997E-2</c:v>
                </c:pt>
                <c:pt idx="5">
                  <c:v>6.8000000000000005E-2</c:v>
                </c:pt>
                <c:pt idx="6">
                  <c:v>7.0000000000000034E-2</c:v>
                </c:pt>
                <c:pt idx="7">
                  <c:v>0.16399999999999998</c:v>
                </c:pt>
              </c:numCache>
            </c:numRef>
          </c:val>
          <c:smooth val="0"/>
          <c:extLst>
            <c:ext xmlns:c16="http://schemas.microsoft.com/office/drawing/2014/chart" uri="{C3380CC4-5D6E-409C-BE32-E72D297353CC}">
              <c16:uniqueId val="{00000004-32C4-46D9-AF34-A9D32B8A08AD}"/>
            </c:ext>
          </c:extLst>
        </c:ser>
        <c:dLbls>
          <c:showLegendKey val="0"/>
          <c:showVal val="0"/>
          <c:showCatName val="0"/>
          <c:showSerName val="0"/>
          <c:showPercent val="0"/>
          <c:showBubbleSize val="0"/>
        </c:dLbls>
        <c:marker val="1"/>
        <c:smooth val="0"/>
        <c:axId val="886033472"/>
        <c:axId val="886028480"/>
      </c:lineChart>
      <c:catAx>
        <c:axId val="8972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41179120"/>
        <c:crosses val="autoZero"/>
        <c:auto val="1"/>
        <c:lblAlgn val="ctr"/>
        <c:lblOffset val="100"/>
        <c:noMultiLvlLbl val="0"/>
      </c:catAx>
      <c:valAx>
        <c:axId val="841179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97293472"/>
        <c:crosses val="autoZero"/>
        <c:crossBetween val="between"/>
      </c:valAx>
      <c:valAx>
        <c:axId val="886028480"/>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86033472"/>
        <c:crosses val="max"/>
        <c:crossBetween val="between"/>
      </c:valAx>
      <c:catAx>
        <c:axId val="886033472"/>
        <c:scaling>
          <c:orientation val="minMax"/>
        </c:scaling>
        <c:delete val="1"/>
        <c:axPos val="b"/>
        <c:numFmt formatCode="General" sourceLinked="1"/>
        <c:majorTickMark val="out"/>
        <c:minorTickMark val="none"/>
        <c:tickLblPos val="nextTo"/>
        <c:crossAx val="886028480"/>
        <c:crossesAt val="0"/>
        <c:auto val="1"/>
        <c:lblAlgn val="ctr"/>
        <c:lblOffset val="100"/>
        <c:noMultiLvlLbl val="0"/>
      </c:catAx>
      <c:spPr>
        <a:noFill/>
        <a:ln>
          <a:noFill/>
        </a:ln>
        <a:effectLst/>
      </c:spPr>
    </c:plotArea>
    <c:legend>
      <c:legendPos val="b"/>
      <c:layout>
        <c:manualLayout>
          <c:xMode val="edge"/>
          <c:yMode val="edge"/>
          <c:x val="0.15354338134430728"/>
          <c:y val="0.8327529892096821"/>
          <c:w val="0.84645661865569277"/>
          <c:h val="0.139469233012540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cat>
            <c:strRef>
              <c:f>'Fig 11.9'!$B$4:$B$14</c:f>
              <c:strCache>
                <c:ptCount val="11"/>
                <c:pt idx="0">
                  <c:v>Royaume-Uni</c:v>
                </c:pt>
                <c:pt idx="1">
                  <c:v>Pays-Bas</c:v>
                </c:pt>
                <c:pt idx="2">
                  <c:v>Suède</c:v>
                </c:pt>
                <c:pt idx="3">
                  <c:v>Etats-Unis</c:v>
                </c:pt>
                <c:pt idx="4">
                  <c:v>Canada</c:v>
                </c:pt>
                <c:pt idx="5">
                  <c:v>Allemagne</c:v>
                </c:pt>
                <c:pt idx="6">
                  <c:v>Italie</c:v>
                </c:pt>
                <c:pt idx="7">
                  <c:v>Belgique</c:v>
                </c:pt>
                <c:pt idx="8">
                  <c:v>Espagne</c:v>
                </c:pt>
                <c:pt idx="9">
                  <c:v>France</c:v>
                </c:pt>
                <c:pt idx="10">
                  <c:v>Japon</c:v>
                </c:pt>
              </c:strCache>
            </c:strRef>
          </c:cat>
          <c:val>
            <c:numRef>
              <c:f>'Fig 11.9'!$C$4:$C$14</c:f>
              <c:numCache>
                <c:formatCode>General</c:formatCode>
                <c:ptCount val="11"/>
                <c:pt idx="0">
                  <c:v>2.2000000000000028</c:v>
                </c:pt>
                <c:pt idx="1">
                  <c:v>2.4000000000000021</c:v>
                </c:pt>
                <c:pt idx="2">
                  <c:v>2.4000000000000021</c:v>
                </c:pt>
                <c:pt idx="3">
                  <c:v>2.5999999999999979</c:v>
                </c:pt>
                <c:pt idx="4">
                  <c:v>2.7000000000000028</c:v>
                </c:pt>
                <c:pt idx="5">
                  <c:v>3.1000000000000014</c:v>
                </c:pt>
                <c:pt idx="6">
                  <c:v>3.1999999999999993</c:v>
                </c:pt>
                <c:pt idx="7">
                  <c:v>3.2999999999999972</c:v>
                </c:pt>
                <c:pt idx="8">
                  <c:v>4</c:v>
                </c:pt>
                <c:pt idx="9">
                  <c:v>4.1000000000000014</c:v>
                </c:pt>
                <c:pt idx="10">
                  <c:v>4.7999999999999972</c:v>
                </c:pt>
              </c:numCache>
            </c:numRef>
          </c:val>
          <c:extLst>
            <c:ext xmlns:c16="http://schemas.microsoft.com/office/drawing/2014/chart" uri="{C3380CC4-5D6E-409C-BE32-E72D297353CC}">
              <c16:uniqueId val="{00000000-35D3-4F93-B248-58CE65C4EF13}"/>
            </c:ext>
          </c:extLst>
        </c:ser>
        <c:dLbls>
          <c:showLegendKey val="0"/>
          <c:showVal val="0"/>
          <c:showCatName val="0"/>
          <c:showSerName val="0"/>
          <c:showPercent val="0"/>
          <c:showBubbleSize val="0"/>
        </c:dLbls>
        <c:gapWidth val="182"/>
        <c:axId val="164069376"/>
        <c:axId val="164053984"/>
      </c:barChart>
      <c:catAx>
        <c:axId val="1640693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4053984"/>
        <c:crosses val="autoZero"/>
        <c:auto val="1"/>
        <c:lblAlgn val="ctr"/>
        <c:lblOffset val="100"/>
        <c:noMultiLvlLbl val="0"/>
      </c:catAx>
      <c:valAx>
        <c:axId val="164053984"/>
        <c:scaling>
          <c:orientation val="minMax"/>
          <c:max val="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406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15089163237312E-2"/>
          <c:y val="4.8506944444444443E-2"/>
          <c:w val="0.8758998628257888"/>
          <c:h val="0.64710069444444451"/>
        </c:manualLayout>
      </c:layout>
      <c:barChart>
        <c:barDir val="col"/>
        <c:grouping val="clustered"/>
        <c:varyColors val="0"/>
        <c:ser>
          <c:idx val="0"/>
          <c:order val="0"/>
          <c:tx>
            <c:strRef>
              <c:f>'Fig 11.10'!$C$4</c:f>
              <c:strCache>
                <c:ptCount val="1"/>
                <c:pt idx="0">
                  <c:v>Hommes</c:v>
                </c:pt>
              </c:strCache>
            </c:strRef>
          </c:tx>
          <c:spPr>
            <a:solidFill>
              <a:schemeClr val="accent2">
                <a:lumMod val="75000"/>
              </a:schemeClr>
            </a:solidFill>
            <a:ln>
              <a:noFill/>
            </a:ln>
            <a:effectLst/>
          </c:spPr>
          <c:invertIfNegative val="0"/>
          <c:cat>
            <c:strRef>
              <c:f>'Fig 11.10'!$B$5:$B$15</c:f>
              <c:strCache>
                <c:ptCount val="11"/>
                <c:pt idx="0">
                  <c:v>Suède</c:v>
                </c:pt>
                <c:pt idx="1">
                  <c:v>Royaume-Uni</c:v>
                </c:pt>
                <c:pt idx="2">
                  <c:v>Allemagne</c:v>
                </c:pt>
                <c:pt idx="3">
                  <c:v>Etats-Unis</c:v>
                </c:pt>
                <c:pt idx="4">
                  <c:v>Canada</c:v>
                </c:pt>
                <c:pt idx="5">
                  <c:v>France</c:v>
                </c:pt>
                <c:pt idx="6">
                  <c:v>Belgique</c:v>
                </c:pt>
                <c:pt idx="7">
                  <c:v>Pays-Bas</c:v>
                </c:pt>
                <c:pt idx="8">
                  <c:v>Espagne </c:v>
                </c:pt>
                <c:pt idx="9">
                  <c:v>Italie</c:v>
                </c:pt>
                <c:pt idx="10">
                  <c:v>Japon</c:v>
                </c:pt>
              </c:strCache>
            </c:strRef>
          </c:cat>
          <c:val>
            <c:numRef>
              <c:f>'Fig 11.10'!$C$5:$C$15</c:f>
              <c:numCache>
                <c:formatCode>#\ ##0.0_ ;\-#\ ##0.0\ </c:formatCode>
                <c:ptCount val="11"/>
                <c:pt idx="0">
                  <c:v>18</c:v>
                </c:pt>
                <c:pt idx="1">
                  <c:v>18.899999999999999</c:v>
                </c:pt>
                <c:pt idx="2">
                  <c:v>19.100000000000001</c:v>
                </c:pt>
                <c:pt idx="3">
                  <c:v>16.399999999999999</c:v>
                </c:pt>
                <c:pt idx="4">
                  <c:v>18.899999999999999</c:v>
                </c:pt>
                <c:pt idx="5">
                  <c:v>22.7</c:v>
                </c:pt>
                <c:pt idx="6">
                  <c:v>21.1</c:v>
                </c:pt>
                <c:pt idx="7">
                  <c:v>18.600000000000001</c:v>
                </c:pt>
                <c:pt idx="8">
                  <c:v>21.7</c:v>
                </c:pt>
                <c:pt idx="9">
                  <c:v>20.7</c:v>
                </c:pt>
                <c:pt idx="10">
                  <c:v>15.5</c:v>
                </c:pt>
              </c:numCache>
            </c:numRef>
          </c:val>
          <c:extLst>
            <c:ext xmlns:c16="http://schemas.microsoft.com/office/drawing/2014/chart" uri="{C3380CC4-5D6E-409C-BE32-E72D297353CC}">
              <c16:uniqueId val="{00000000-E915-4454-AD1D-9CA374D4E1A9}"/>
            </c:ext>
          </c:extLst>
        </c:ser>
        <c:ser>
          <c:idx val="1"/>
          <c:order val="1"/>
          <c:tx>
            <c:strRef>
              <c:f>'Fig 11.10'!$D$4</c:f>
              <c:strCache>
                <c:ptCount val="1"/>
                <c:pt idx="0">
                  <c:v>Femmes</c:v>
                </c:pt>
              </c:strCache>
            </c:strRef>
          </c:tx>
          <c:spPr>
            <a:solidFill>
              <a:schemeClr val="accent3">
                <a:lumMod val="75000"/>
              </a:schemeClr>
            </a:solidFill>
            <a:ln>
              <a:noFill/>
            </a:ln>
            <a:effectLst/>
          </c:spPr>
          <c:invertIfNegative val="0"/>
          <c:cat>
            <c:strRef>
              <c:f>'Fig 11.10'!$B$5:$B$15</c:f>
              <c:strCache>
                <c:ptCount val="11"/>
                <c:pt idx="0">
                  <c:v>Suède</c:v>
                </c:pt>
                <c:pt idx="1">
                  <c:v>Royaume-Uni</c:v>
                </c:pt>
                <c:pt idx="2">
                  <c:v>Allemagne</c:v>
                </c:pt>
                <c:pt idx="3">
                  <c:v>Etats-Unis</c:v>
                </c:pt>
                <c:pt idx="4">
                  <c:v>Canada</c:v>
                </c:pt>
                <c:pt idx="5">
                  <c:v>France</c:v>
                </c:pt>
                <c:pt idx="6">
                  <c:v>Belgique</c:v>
                </c:pt>
                <c:pt idx="7">
                  <c:v>Pays-Bas</c:v>
                </c:pt>
                <c:pt idx="8">
                  <c:v>Espagne </c:v>
                </c:pt>
                <c:pt idx="9">
                  <c:v>Italie</c:v>
                </c:pt>
                <c:pt idx="10">
                  <c:v>Japon</c:v>
                </c:pt>
              </c:strCache>
            </c:strRef>
          </c:cat>
          <c:val>
            <c:numRef>
              <c:f>'Fig 11.10'!$D$5:$D$15</c:f>
              <c:numCache>
                <c:formatCode>#\ ##0.0_ ;\-#\ ##0.0\ </c:formatCode>
                <c:ptCount val="11"/>
                <c:pt idx="0">
                  <c:v>21.3</c:v>
                </c:pt>
                <c:pt idx="1">
                  <c:v>22.2</c:v>
                </c:pt>
                <c:pt idx="2">
                  <c:v>22.5</c:v>
                </c:pt>
                <c:pt idx="3">
                  <c:v>19.8</c:v>
                </c:pt>
                <c:pt idx="4">
                  <c:v>23</c:v>
                </c:pt>
                <c:pt idx="5">
                  <c:v>26.9</c:v>
                </c:pt>
                <c:pt idx="6">
                  <c:v>25.5</c:v>
                </c:pt>
                <c:pt idx="7">
                  <c:v>23.4</c:v>
                </c:pt>
                <c:pt idx="8">
                  <c:v>26.6</c:v>
                </c:pt>
                <c:pt idx="9">
                  <c:v>25.7</c:v>
                </c:pt>
                <c:pt idx="10">
                  <c:v>21</c:v>
                </c:pt>
              </c:numCache>
            </c:numRef>
          </c:val>
          <c:extLst>
            <c:ext xmlns:c16="http://schemas.microsoft.com/office/drawing/2014/chart" uri="{C3380CC4-5D6E-409C-BE32-E72D297353CC}">
              <c16:uniqueId val="{00000001-E915-4454-AD1D-9CA374D4E1A9}"/>
            </c:ext>
          </c:extLst>
        </c:ser>
        <c:dLbls>
          <c:showLegendKey val="0"/>
          <c:showVal val="0"/>
          <c:showCatName val="0"/>
          <c:showSerName val="0"/>
          <c:showPercent val="0"/>
          <c:showBubbleSize val="0"/>
        </c:dLbls>
        <c:gapWidth val="209"/>
        <c:overlap val="-65"/>
        <c:axId val="186113760"/>
        <c:axId val="186116256"/>
      </c:barChart>
      <c:lineChart>
        <c:grouping val="standard"/>
        <c:varyColors val="0"/>
        <c:ser>
          <c:idx val="2"/>
          <c:order val="2"/>
          <c:tx>
            <c:v>Ecart femmes - hommes (échelle de droite)</c:v>
          </c:tx>
          <c:spPr>
            <a:ln w="28575" cap="rnd">
              <a:noFill/>
              <a:round/>
            </a:ln>
            <a:effectLst/>
          </c:spPr>
          <c:marker>
            <c:symbol val="diamond"/>
            <c:size val="5"/>
            <c:spPr>
              <a:solidFill>
                <a:schemeClr val="accent6">
                  <a:lumMod val="75000"/>
                </a:schemeClr>
              </a:solidFill>
              <a:ln w="9525">
                <a:solidFill>
                  <a:schemeClr val="accent3"/>
                </a:solidFill>
              </a:ln>
              <a:effectLst/>
            </c:spPr>
          </c:marker>
          <c:val>
            <c:numRef>
              <c:f>'Fig 11.10'!$E$5:$E$15</c:f>
              <c:numCache>
                <c:formatCode>#\ ##0.0_ ;\-#\ ##0.0\ </c:formatCode>
                <c:ptCount val="11"/>
                <c:pt idx="0">
                  <c:v>3.3000000000000007</c:v>
                </c:pt>
                <c:pt idx="1">
                  <c:v>3.3000000000000007</c:v>
                </c:pt>
                <c:pt idx="2">
                  <c:v>3.3999999999999986</c:v>
                </c:pt>
                <c:pt idx="3">
                  <c:v>3.4000000000000021</c:v>
                </c:pt>
                <c:pt idx="4">
                  <c:v>4.1000000000000014</c:v>
                </c:pt>
                <c:pt idx="5">
                  <c:v>4.1999999999999993</c:v>
                </c:pt>
                <c:pt idx="6">
                  <c:v>4.3999999999999986</c:v>
                </c:pt>
                <c:pt idx="7">
                  <c:v>4.7999999999999972</c:v>
                </c:pt>
                <c:pt idx="8">
                  <c:v>4.9000000000000021</c:v>
                </c:pt>
                <c:pt idx="9">
                  <c:v>5</c:v>
                </c:pt>
                <c:pt idx="10">
                  <c:v>5.5</c:v>
                </c:pt>
              </c:numCache>
            </c:numRef>
          </c:val>
          <c:smooth val="0"/>
          <c:extLst>
            <c:ext xmlns:c16="http://schemas.microsoft.com/office/drawing/2014/chart" uri="{C3380CC4-5D6E-409C-BE32-E72D297353CC}">
              <c16:uniqueId val="{00000002-E915-4454-AD1D-9CA374D4E1A9}"/>
            </c:ext>
          </c:extLst>
        </c:ser>
        <c:dLbls>
          <c:showLegendKey val="0"/>
          <c:showVal val="0"/>
          <c:showCatName val="0"/>
          <c:showSerName val="0"/>
          <c:showPercent val="0"/>
          <c:showBubbleSize val="0"/>
        </c:dLbls>
        <c:marker val="1"/>
        <c:smooth val="0"/>
        <c:axId val="1967616240"/>
        <c:axId val="1967627056"/>
      </c:lineChart>
      <c:catAx>
        <c:axId val="18611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6116256"/>
        <c:crosses val="autoZero"/>
        <c:auto val="1"/>
        <c:lblAlgn val="ctr"/>
        <c:lblOffset val="100"/>
        <c:noMultiLvlLbl val="0"/>
      </c:catAx>
      <c:valAx>
        <c:axId val="186116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86113760"/>
        <c:crosses val="autoZero"/>
        <c:crossBetween val="between"/>
      </c:valAx>
      <c:valAx>
        <c:axId val="1967627056"/>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16240"/>
        <c:crosses val="max"/>
        <c:crossBetween val="between"/>
      </c:valAx>
      <c:catAx>
        <c:axId val="1967616240"/>
        <c:scaling>
          <c:orientation val="minMax"/>
        </c:scaling>
        <c:delete val="1"/>
        <c:axPos val="b"/>
        <c:majorTickMark val="out"/>
        <c:minorTickMark val="none"/>
        <c:tickLblPos val="nextTo"/>
        <c:crossAx val="1967627056"/>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5"/>
          <c:order val="0"/>
          <c:tx>
            <c:strRef>
              <c:f>'Fig 12.1'!$M$15</c:f>
              <c:strCache>
                <c:ptCount val="1"/>
                <c:pt idx="0">
                  <c:v>0-1</c:v>
                </c:pt>
              </c:strCache>
            </c:strRef>
          </c:tx>
          <c:spPr>
            <a:solidFill>
              <a:schemeClr val="accent1">
                <a:tint val="65000"/>
              </a:schemeClr>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12.1'!$N$15:$U$15</c:f>
              <c:numCache>
                <c:formatCode>0%</c:formatCode>
                <c:ptCount val="8"/>
                <c:pt idx="0">
                  <c:v>0.15299215271260558</c:v>
                </c:pt>
                <c:pt idx="1">
                  <c:v>8.2035019991727562E-2</c:v>
                </c:pt>
                <c:pt idx="2">
                  <c:v>7.7926490853831201E-2</c:v>
                </c:pt>
                <c:pt idx="3">
                  <c:v>8.3823140058247286E-2</c:v>
                </c:pt>
                <c:pt idx="4">
                  <c:v>6.0193794655965548E-2</c:v>
                </c:pt>
                <c:pt idx="5">
                  <c:v>4.4640634836971643E-2</c:v>
                </c:pt>
                <c:pt idx="6">
                  <c:v>3.072657964652882E-2</c:v>
                </c:pt>
                <c:pt idx="7">
                  <c:v>1.4979573309123922E-2</c:v>
                </c:pt>
              </c:numCache>
            </c:numRef>
          </c:val>
          <c:extLst>
            <c:ext xmlns:c16="http://schemas.microsoft.com/office/drawing/2014/chart" uri="{C3380CC4-5D6E-409C-BE32-E72D297353CC}">
              <c16:uniqueId val="{00000000-1744-42F0-8917-232B506C4DFA}"/>
            </c:ext>
          </c:extLst>
        </c:ser>
        <c:ser>
          <c:idx val="4"/>
          <c:order val="1"/>
          <c:tx>
            <c:strRef>
              <c:f>'Fig 12.1'!$M$14</c:f>
              <c:strCache>
                <c:ptCount val="1"/>
                <c:pt idx="0">
                  <c:v>2-3</c:v>
                </c:pt>
              </c:strCache>
            </c:strRef>
          </c:tx>
          <c:spPr>
            <a:solidFill>
              <a:schemeClr val="accent1">
                <a:tint val="83000"/>
              </a:schemeClr>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12.1'!$N$14:$U$14</c:f>
              <c:numCache>
                <c:formatCode>0%</c:formatCode>
                <c:ptCount val="8"/>
                <c:pt idx="0">
                  <c:v>0.24542241568658774</c:v>
                </c:pt>
                <c:pt idx="1">
                  <c:v>0.29325796222252859</c:v>
                </c:pt>
                <c:pt idx="2">
                  <c:v>0.24774885318936063</c:v>
                </c:pt>
                <c:pt idx="3">
                  <c:v>0.23362456976436324</c:v>
                </c:pt>
                <c:pt idx="4">
                  <c:v>0.19003621415288244</c:v>
                </c:pt>
                <c:pt idx="5">
                  <c:v>0.19481413156469157</c:v>
                </c:pt>
                <c:pt idx="6">
                  <c:v>0.12625620884833083</c:v>
                </c:pt>
                <c:pt idx="7">
                  <c:v>8.6624300196701462E-2</c:v>
                </c:pt>
              </c:numCache>
            </c:numRef>
          </c:val>
          <c:extLst>
            <c:ext xmlns:c16="http://schemas.microsoft.com/office/drawing/2014/chart" uri="{C3380CC4-5D6E-409C-BE32-E72D297353CC}">
              <c16:uniqueId val="{00000001-1744-42F0-8917-232B506C4DFA}"/>
            </c:ext>
          </c:extLst>
        </c:ser>
        <c:ser>
          <c:idx val="3"/>
          <c:order val="2"/>
          <c:tx>
            <c:strRef>
              <c:f>'Fig 12.1'!$M$13</c:f>
              <c:strCache>
                <c:ptCount val="1"/>
                <c:pt idx="0">
                  <c:v>4-5</c:v>
                </c:pt>
              </c:strCache>
            </c:strRef>
          </c:tx>
          <c:spPr>
            <a:solidFill>
              <a:schemeClr val="accent1"/>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12.1'!$N$13:$U$13</c:f>
              <c:numCache>
                <c:formatCode>0%</c:formatCode>
                <c:ptCount val="8"/>
                <c:pt idx="0">
                  <c:v>0.3341786306183982</c:v>
                </c:pt>
                <c:pt idx="1">
                  <c:v>0.3219357507238384</c:v>
                </c:pt>
                <c:pt idx="2">
                  <c:v>0.40039265286089137</c:v>
                </c:pt>
                <c:pt idx="3">
                  <c:v>0.3616097431824199</c:v>
                </c:pt>
                <c:pt idx="4">
                  <c:v>0.30118430067534502</c:v>
                </c:pt>
                <c:pt idx="5">
                  <c:v>0.29837044845609872</c:v>
                </c:pt>
                <c:pt idx="6">
                  <c:v>0.26614300566015942</c:v>
                </c:pt>
                <c:pt idx="7">
                  <c:v>0.18058707822666062</c:v>
                </c:pt>
              </c:numCache>
            </c:numRef>
          </c:val>
          <c:extLst>
            <c:ext xmlns:c16="http://schemas.microsoft.com/office/drawing/2014/chart" uri="{C3380CC4-5D6E-409C-BE32-E72D297353CC}">
              <c16:uniqueId val="{00000002-1744-42F0-8917-232B506C4DFA}"/>
            </c:ext>
          </c:extLst>
        </c:ser>
        <c:ser>
          <c:idx val="2"/>
          <c:order val="3"/>
          <c:tx>
            <c:strRef>
              <c:f>'Fig 12.1'!$M$12</c:f>
              <c:strCache>
                <c:ptCount val="1"/>
                <c:pt idx="0">
                  <c:v>6-7</c:v>
                </c:pt>
              </c:strCache>
            </c:strRef>
          </c:tx>
          <c:spPr>
            <a:solidFill>
              <a:schemeClr val="accent1">
                <a:shade val="82000"/>
              </a:schemeClr>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12.1'!$N$12:$U$12</c:f>
              <c:numCache>
                <c:formatCode>0%</c:formatCode>
                <c:ptCount val="8"/>
                <c:pt idx="0">
                  <c:v>0.22291887142828617</c:v>
                </c:pt>
                <c:pt idx="1">
                  <c:v>0.22335585275058598</c:v>
                </c:pt>
                <c:pt idx="2">
                  <c:v>0.22698355766145017</c:v>
                </c:pt>
                <c:pt idx="3">
                  <c:v>0.25263436589886151</c:v>
                </c:pt>
                <c:pt idx="4">
                  <c:v>0.32727806596848391</c:v>
                </c:pt>
                <c:pt idx="5">
                  <c:v>0.31182559552568778</c:v>
                </c:pt>
                <c:pt idx="6">
                  <c:v>0.41735012128913018</c:v>
                </c:pt>
                <c:pt idx="7">
                  <c:v>0.48827356634891816</c:v>
                </c:pt>
              </c:numCache>
            </c:numRef>
          </c:val>
          <c:extLst>
            <c:ext xmlns:c16="http://schemas.microsoft.com/office/drawing/2014/chart" uri="{C3380CC4-5D6E-409C-BE32-E72D297353CC}">
              <c16:uniqueId val="{00000003-1744-42F0-8917-232B506C4DFA}"/>
            </c:ext>
          </c:extLst>
        </c:ser>
        <c:ser>
          <c:idx val="1"/>
          <c:order val="4"/>
          <c:tx>
            <c:strRef>
              <c:f>'Fig 12.1'!$M$11</c:f>
              <c:strCache>
                <c:ptCount val="1"/>
                <c:pt idx="0">
                  <c:v>8-9</c:v>
                </c:pt>
              </c:strCache>
            </c:strRef>
          </c:tx>
          <c:spPr>
            <a:solidFill>
              <a:schemeClr val="accent1">
                <a:shade val="65000"/>
              </a:schemeClr>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12.1'!$N$11:$U$11</c:f>
              <c:numCache>
                <c:formatCode>0%</c:formatCode>
                <c:ptCount val="8"/>
                <c:pt idx="0">
                  <c:v>3.9296339929314514E-2</c:v>
                </c:pt>
                <c:pt idx="1">
                  <c:v>4.3430304701502824E-2</c:v>
                </c:pt>
                <c:pt idx="2">
                  <c:v>4.200252959054613E-2</c:v>
                </c:pt>
                <c:pt idx="3">
                  <c:v>6.1344982790574529E-2</c:v>
                </c:pt>
                <c:pt idx="4">
                  <c:v>0.11613976705490849</c:v>
                </c:pt>
                <c:pt idx="5">
                  <c:v>0.14646930498821392</c:v>
                </c:pt>
                <c:pt idx="6">
                  <c:v>0.12879750490932193</c:v>
                </c:pt>
                <c:pt idx="7">
                  <c:v>0.20933575427447421</c:v>
                </c:pt>
              </c:numCache>
            </c:numRef>
          </c:val>
          <c:extLst>
            <c:ext xmlns:c16="http://schemas.microsoft.com/office/drawing/2014/chart" uri="{C3380CC4-5D6E-409C-BE32-E72D297353CC}">
              <c16:uniqueId val="{00000004-1744-42F0-8917-232B506C4DFA}"/>
            </c:ext>
          </c:extLst>
        </c:ser>
        <c:ser>
          <c:idx val="0"/>
          <c:order val="5"/>
          <c:tx>
            <c:strRef>
              <c:f>'Fig 12.1'!$M$10</c:f>
              <c:strCache>
                <c:ptCount val="1"/>
                <c:pt idx="0">
                  <c:v>10</c:v>
                </c:pt>
              </c:strCache>
            </c:strRef>
          </c:tx>
          <c:spPr>
            <a:solidFill>
              <a:schemeClr val="accent1">
                <a:shade val="47000"/>
              </a:schemeClr>
            </a:solidFill>
            <a:ln>
              <a:noFill/>
            </a:ln>
            <a:effectLst/>
          </c:spPr>
          <c:invertIfNegative val="0"/>
          <c:cat>
            <c:strRef>
              <c:f>'Fig 12.1'!$N$9:$U$9</c:f>
              <c:strCache>
                <c:ptCount val="8"/>
                <c:pt idx="0">
                  <c:v>IT</c:v>
                </c:pt>
                <c:pt idx="1">
                  <c:v>SE</c:v>
                </c:pt>
                <c:pt idx="2">
                  <c:v>FR</c:v>
                </c:pt>
                <c:pt idx="3">
                  <c:v>ES</c:v>
                </c:pt>
                <c:pt idx="4">
                  <c:v>GB</c:v>
                </c:pt>
                <c:pt idx="5">
                  <c:v>DE</c:v>
                </c:pt>
                <c:pt idx="6">
                  <c:v>BE</c:v>
                </c:pt>
                <c:pt idx="7">
                  <c:v>NL</c:v>
                </c:pt>
              </c:strCache>
            </c:strRef>
          </c:cat>
          <c:val>
            <c:numRef>
              <c:f>'Fig 12.1'!$N$10:$U$10</c:f>
              <c:numCache>
                <c:formatCode>0%</c:formatCode>
                <c:ptCount val="8"/>
                <c:pt idx="0">
                  <c:v>5.1915896248078113E-3</c:v>
                </c:pt>
                <c:pt idx="1">
                  <c:v>3.5985109609816629E-2</c:v>
                </c:pt>
                <c:pt idx="2">
                  <c:v>4.9459158439204877E-3</c:v>
                </c:pt>
                <c:pt idx="3">
                  <c:v>6.963198305533492E-3</c:v>
                </c:pt>
                <c:pt idx="4">
                  <c:v>5.1678574924146035E-3</c:v>
                </c:pt>
                <c:pt idx="5">
                  <c:v>3.8798846283363349E-3</c:v>
                </c:pt>
                <c:pt idx="6">
                  <c:v>3.072657964652882E-2</c:v>
                </c:pt>
                <c:pt idx="7">
                  <c:v>2.0199727644121653E-2</c:v>
                </c:pt>
              </c:numCache>
            </c:numRef>
          </c:val>
          <c:extLst>
            <c:ext xmlns:c16="http://schemas.microsoft.com/office/drawing/2014/chart" uri="{C3380CC4-5D6E-409C-BE32-E72D297353CC}">
              <c16:uniqueId val="{00000005-1744-42F0-8917-232B506C4DFA}"/>
            </c:ext>
          </c:extLst>
        </c:ser>
        <c:dLbls>
          <c:showLegendKey val="0"/>
          <c:showVal val="0"/>
          <c:showCatName val="0"/>
          <c:showSerName val="0"/>
          <c:showPercent val="0"/>
          <c:showBubbleSize val="0"/>
        </c:dLbls>
        <c:gapWidth val="55"/>
        <c:overlap val="100"/>
        <c:axId val="1322007728"/>
        <c:axId val="1322002736"/>
      </c:barChart>
      <c:lineChart>
        <c:grouping val="standard"/>
        <c:varyColors val="0"/>
        <c:ser>
          <c:idx val="6"/>
          <c:order val="6"/>
          <c:tx>
            <c:v>Moyenne</c:v>
          </c:tx>
          <c:spPr>
            <a:ln w="25400" cap="rnd">
              <a:noFill/>
              <a:round/>
            </a:ln>
            <a:effectLst/>
          </c:spPr>
          <c:marker>
            <c:symbol val="diamond"/>
            <c:size val="5"/>
            <c:spPr>
              <a:solidFill>
                <a:schemeClr val="accent1">
                  <a:lumMod val="50000"/>
                </a:schemeClr>
              </a:solidFill>
              <a:ln w="9525">
                <a:noFill/>
              </a:ln>
              <a:effectLst/>
            </c:spPr>
          </c:marker>
          <c:val>
            <c:numRef>
              <c:f>'Fig 12.1'!$C$20:$J$20</c:f>
              <c:numCache>
                <c:formatCode>_(* #,##0.00_);_(* \(#,##0.00\);_(* "-"??_);_(@_)</c:formatCode>
                <c:ptCount val="8"/>
                <c:pt idx="0">
                  <c:v>3.9947884427227889</c:v>
                </c:pt>
                <c:pt idx="1">
                  <c:v>4.2852500706414238</c:v>
                </c:pt>
                <c:pt idx="2">
                  <c:v>4.375860373647984</c:v>
                </c:pt>
                <c:pt idx="3">
                  <c:v>4.5045654828263526</c:v>
                </c:pt>
                <c:pt idx="4">
                  <c:v>5.0443969702854927</c:v>
                </c:pt>
                <c:pt idx="5">
                  <c:v>5.2538653077769411</c:v>
                </c:pt>
                <c:pt idx="6">
                  <c:v>5.5487804878048781</c:v>
                </c:pt>
                <c:pt idx="7">
                  <c:v>6.1830449035602655</c:v>
                </c:pt>
              </c:numCache>
            </c:numRef>
          </c:val>
          <c:smooth val="0"/>
          <c:extLst>
            <c:ext xmlns:c16="http://schemas.microsoft.com/office/drawing/2014/chart" uri="{C3380CC4-5D6E-409C-BE32-E72D297353CC}">
              <c16:uniqueId val="{00000006-1744-42F0-8917-232B506C4DFA}"/>
            </c:ext>
          </c:extLst>
        </c:ser>
        <c:dLbls>
          <c:showLegendKey val="0"/>
          <c:showVal val="0"/>
          <c:showCatName val="0"/>
          <c:showSerName val="0"/>
          <c:showPercent val="0"/>
          <c:showBubbleSize val="0"/>
        </c:dLbls>
        <c:marker val="1"/>
        <c:smooth val="0"/>
        <c:axId val="1781032144"/>
        <c:axId val="1781029648"/>
      </c:lineChart>
      <c:catAx>
        <c:axId val="132200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2002736"/>
        <c:crosses val="autoZero"/>
        <c:auto val="1"/>
        <c:lblAlgn val="ctr"/>
        <c:lblOffset val="100"/>
        <c:noMultiLvlLbl val="0"/>
      </c:catAx>
      <c:valAx>
        <c:axId val="1322002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22007728"/>
        <c:crosses val="autoZero"/>
        <c:crossBetween val="between"/>
      </c:valAx>
      <c:valAx>
        <c:axId val="1781029648"/>
        <c:scaling>
          <c:orientation val="minMax"/>
          <c:max val="1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1032144"/>
        <c:crosses val="max"/>
        <c:crossBetween val="between"/>
      </c:valAx>
      <c:catAx>
        <c:axId val="1781032144"/>
        <c:scaling>
          <c:orientation val="minMax"/>
        </c:scaling>
        <c:delete val="1"/>
        <c:axPos val="b"/>
        <c:majorTickMark val="out"/>
        <c:minorTickMark val="none"/>
        <c:tickLblPos val="nextTo"/>
        <c:crossAx val="1781029648"/>
        <c:crossesAt val="0"/>
        <c:auto val="1"/>
        <c:lblAlgn val="ctr"/>
        <c:lblOffset val="100"/>
        <c:noMultiLvlLbl val="0"/>
      </c:cat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12.2'!$B$5</c:f>
              <c:strCache>
                <c:ptCount val="1"/>
                <c:pt idx="0">
                  <c:v>BE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y"/>
            <c:errBarType val="both"/>
            <c:errValType val="cust"/>
            <c:noEndCap val="0"/>
            <c:plus>
              <c:numRef>
                <c:f>'Fig 12.2'!$D$5</c:f>
                <c:numCache>
                  <c:formatCode>General</c:formatCode>
                  <c:ptCount val="1"/>
                  <c:pt idx="0">
                    <c:v>4.7053454502126703E-2</c:v>
                  </c:pt>
                </c:numCache>
              </c:numRef>
            </c:plus>
            <c:minus>
              <c:numRef>
                <c:f>'Fig 12.2'!$D$5</c:f>
                <c:numCache>
                  <c:formatCode>General</c:formatCode>
                  <c:ptCount val="1"/>
                  <c:pt idx="0">
                    <c:v>4.7053454502126703E-2</c:v>
                  </c:pt>
                </c:numCache>
              </c:numRef>
            </c:minus>
            <c:spPr>
              <a:noFill/>
              <a:ln w="9525" cap="flat" cmpd="sng" algn="ctr">
                <a:solidFill>
                  <a:schemeClr val="tx1">
                    <a:lumMod val="65000"/>
                    <a:lumOff val="35000"/>
                  </a:schemeClr>
                </a:solidFill>
                <a:round/>
              </a:ln>
              <a:effectLst/>
            </c:spPr>
          </c:errBars>
          <c:xVal>
            <c:numRef>
              <c:f>'Fig 12.2'!$E$5</c:f>
              <c:numCache>
                <c:formatCode>0%</c:formatCode>
                <c:ptCount val="1"/>
                <c:pt idx="0">
                  <c:v>0.79739634613280796</c:v>
                </c:pt>
              </c:numCache>
            </c:numRef>
          </c:xVal>
          <c:yVal>
            <c:numRef>
              <c:f>'Fig 12.2'!$C$5</c:f>
              <c:numCache>
                <c:formatCode>0.00</c:formatCode>
                <c:ptCount val="1"/>
                <c:pt idx="0">
                  <c:v>5.5470459236105203</c:v>
                </c:pt>
              </c:numCache>
            </c:numRef>
          </c:yVal>
          <c:smooth val="0"/>
          <c:extLst>
            <c:ext xmlns:c16="http://schemas.microsoft.com/office/drawing/2014/chart" uri="{C3380CC4-5D6E-409C-BE32-E72D297353CC}">
              <c16:uniqueId val="{00000000-1495-4291-9860-5CADA813115F}"/>
            </c:ext>
          </c:extLst>
        </c:ser>
        <c:ser>
          <c:idx val="1"/>
          <c:order val="1"/>
          <c:tx>
            <c:strRef>
              <c:f>'Fig 12.2'!$B$6</c:f>
              <c:strCache>
                <c:ptCount val="1"/>
                <c:pt idx="0">
                  <c:v>DE</c:v>
                </c:pt>
              </c:strCache>
            </c:strRef>
          </c:tx>
          <c:spPr>
            <a:ln w="25400" cap="rnd">
              <a:noFill/>
              <a:round/>
            </a:ln>
            <a:effectLst/>
          </c:spPr>
          <c:marker>
            <c:symbol val="circle"/>
            <c:size val="5"/>
            <c:spPr>
              <a:solidFill>
                <a:schemeClr val="accent2"/>
              </a:solidFill>
              <a:ln w="9525">
                <a:solidFill>
                  <a:schemeClr val="accent2"/>
                </a:solidFill>
              </a:ln>
              <a:effectLst/>
            </c:spPr>
          </c:marker>
          <c:errBars>
            <c:errDir val="y"/>
            <c:errBarType val="both"/>
            <c:errValType val="cust"/>
            <c:noEndCap val="0"/>
            <c:plus>
              <c:numRef>
                <c:f>'Fig 12.2'!$D$6</c:f>
                <c:numCache>
                  <c:formatCode>General</c:formatCode>
                  <c:ptCount val="1"/>
                  <c:pt idx="0">
                    <c:v>4.6425433666800402E-2</c:v>
                  </c:pt>
                </c:numCache>
              </c:numRef>
            </c:plus>
            <c:minus>
              <c:numRef>
                <c:f>'Fig 12.2'!$D$6</c:f>
                <c:numCache>
                  <c:formatCode>General</c:formatCode>
                  <c:ptCount val="1"/>
                  <c:pt idx="0">
                    <c:v>4.6425433666800402E-2</c:v>
                  </c:pt>
                </c:numCache>
              </c:numRef>
            </c:minus>
            <c:spPr>
              <a:noFill/>
              <a:ln w="9525" cap="flat" cmpd="sng" algn="ctr">
                <a:solidFill>
                  <a:schemeClr val="tx1">
                    <a:lumMod val="65000"/>
                    <a:lumOff val="35000"/>
                  </a:schemeClr>
                </a:solidFill>
                <a:round/>
              </a:ln>
              <a:effectLst/>
            </c:spPr>
          </c:errBars>
          <c:xVal>
            <c:numRef>
              <c:f>'Fig 12.2'!$E$6</c:f>
              <c:numCache>
                <c:formatCode>0%</c:formatCode>
                <c:ptCount val="1"/>
                <c:pt idx="0">
                  <c:v>0.88912588226169209</c:v>
                </c:pt>
              </c:numCache>
            </c:numRef>
          </c:xVal>
          <c:yVal>
            <c:numRef>
              <c:f>'Fig 12.2'!$C$6</c:f>
              <c:numCache>
                <c:formatCode>0.00</c:formatCode>
                <c:ptCount val="1"/>
                <c:pt idx="0">
                  <c:v>5.2561013309559099</c:v>
                </c:pt>
              </c:numCache>
            </c:numRef>
          </c:yVal>
          <c:smooth val="0"/>
          <c:extLst>
            <c:ext xmlns:c16="http://schemas.microsoft.com/office/drawing/2014/chart" uri="{C3380CC4-5D6E-409C-BE32-E72D297353CC}">
              <c16:uniqueId val="{00000001-1495-4291-9860-5CADA813115F}"/>
            </c:ext>
          </c:extLst>
        </c:ser>
        <c:ser>
          <c:idx val="2"/>
          <c:order val="2"/>
          <c:tx>
            <c:strRef>
              <c:f>'Fig 12.2'!$B$7</c:f>
              <c:strCache>
                <c:ptCount val="1"/>
                <c:pt idx="0">
                  <c:v>ES</c:v>
                </c:pt>
              </c:strCache>
            </c:strRef>
          </c:tx>
          <c:spPr>
            <a:ln w="25400" cap="rnd">
              <a:noFill/>
              <a:round/>
            </a:ln>
            <a:effectLst/>
          </c:spPr>
          <c:marker>
            <c:symbol val="circle"/>
            <c:size val="5"/>
            <c:spPr>
              <a:solidFill>
                <a:schemeClr val="accent3"/>
              </a:solidFill>
              <a:ln w="9525">
                <a:solidFill>
                  <a:schemeClr val="accent3"/>
                </a:solidFill>
              </a:ln>
              <a:effectLst/>
            </c:spPr>
          </c:marker>
          <c:errBars>
            <c:errDir val="y"/>
            <c:errBarType val="both"/>
            <c:errValType val="cust"/>
            <c:noEndCap val="0"/>
            <c:plus>
              <c:numRef>
                <c:f>'Fig 12.2'!$D$7</c:f>
                <c:numCache>
                  <c:formatCode>General</c:formatCode>
                  <c:ptCount val="1"/>
                  <c:pt idx="0">
                    <c:v>4.86223233052668E-2</c:v>
                  </c:pt>
                </c:numCache>
              </c:numRef>
            </c:plus>
            <c:minus>
              <c:numRef>
                <c:f>'Fig 12.2'!$D$7</c:f>
                <c:numCache>
                  <c:formatCode>General</c:formatCode>
                  <c:ptCount val="1"/>
                  <c:pt idx="0">
                    <c:v>4.86223233052668E-2</c:v>
                  </c:pt>
                </c:numCache>
              </c:numRef>
            </c:minus>
            <c:spPr>
              <a:noFill/>
              <a:ln w="9525" cap="flat" cmpd="sng" algn="ctr">
                <a:solidFill>
                  <a:schemeClr val="tx1">
                    <a:lumMod val="65000"/>
                    <a:lumOff val="35000"/>
                  </a:schemeClr>
                </a:solidFill>
                <a:round/>
              </a:ln>
              <a:effectLst/>
            </c:spPr>
          </c:errBars>
          <c:xVal>
            <c:numRef>
              <c:f>'Fig 12.2'!$E$7</c:f>
              <c:numCache>
                <c:formatCode>0%</c:formatCode>
                <c:ptCount val="1"/>
                <c:pt idx="0">
                  <c:v>0.95327000764275593</c:v>
                </c:pt>
              </c:numCache>
            </c:numRef>
          </c:xVal>
          <c:yVal>
            <c:numRef>
              <c:f>'Fig 12.2'!$C$7</c:f>
              <c:numCache>
                <c:formatCode>0.00</c:formatCode>
                <c:ptCount val="1"/>
                <c:pt idx="0">
                  <c:v>4.5045094311438296</c:v>
                </c:pt>
              </c:numCache>
            </c:numRef>
          </c:yVal>
          <c:smooth val="0"/>
          <c:extLst>
            <c:ext xmlns:c16="http://schemas.microsoft.com/office/drawing/2014/chart" uri="{C3380CC4-5D6E-409C-BE32-E72D297353CC}">
              <c16:uniqueId val="{00000002-1495-4291-9860-5CADA813115F}"/>
            </c:ext>
          </c:extLst>
        </c:ser>
        <c:ser>
          <c:idx val="3"/>
          <c:order val="3"/>
          <c:tx>
            <c:strRef>
              <c:f>'Fig 12.2'!$B$8</c:f>
              <c:strCache>
                <c:ptCount val="1"/>
                <c:pt idx="0">
                  <c:v>FR</c:v>
                </c:pt>
              </c:strCache>
            </c:strRef>
          </c:tx>
          <c:spPr>
            <a:ln w="25400" cap="rnd">
              <a:noFill/>
              <a:round/>
            </a:ln>
            <a:effectLst/>
          </c:spPr>
          <c:marker>
            <c:symbol val="circle"/>
            <c:size val="5"/>
            <c:spPr>
              <a:solidFill>
                <a:schemeClr val="accent4"/>
              </a:solidFill>
              <a:ln w="9525">
                <a:solidFill>
                  <a:schemeClr val="accent4"/>
                </a:solidFill>
              </a:ln>
              <a:effectLst/>
            </c:spPr>
          </c:marker>
          <c:errBars>
            <c:errDir val="y"/>
            <c:errBarType val="both"/>
            <c:errValType val="cust"/>
            <c:noEndCap val="0"/>
            <c:plus>
              <c:numRef>
                <c:f>'Fig 12.2'!$D$8</c:f>
                <c:numCache>
                  <c:formatCode>General</c:formatCode>
                  <c:ptCount val="1"/>
                  <c:pt idx="0">
                    <c:v>5.3049765734412502E-2</c:v>
                  </c:pt>
                </c:numCache>
              </c:numRef>
            </c:plus>
            <c:minus>
              <c:numRef>
                <c:f>'Fig 12.2'!$D$8</c:f>
                <c:numCache>
                  <c:formatCode>General</c:formatCode>
                  <c:ptCount val="1"/>
                  <c:pt idx="0">
                    <c:v>5.3049765734412502E-2</c:v>
                  </c:pt>
                </c:numCache>
              </c:numRef>
            </c:minus>
            <c:spPr>
              <a:noFill/>
              <a:ln w="9525" cap="flat" cmpd="sng" algn="ctr">
                <a:solidFill>
                  <a:schemeClr val="tx1">
                    <a:lumMod val="65000"/>
                    <a:lumOff val="35000"/>
                  </a:schemeClr>
                </a:solidFill>
                <a:round/>
              </a:ln>
              <a:effectLst/>
            </c:spPr>
          </c:errBars>
          <c:xVal>
            <c:numRef>
              <c:f>'Fig 12.2'!$E$8</c:f>
              <c:numCache>
                <c:formatCode>0%</c:formatCode>
                <c:ptCount val="1"/>
                <c:pt idx="0">
                  <c:v>1.03157894736842</c:v>
                </c:pt>
              </c:numCache>
            </c:numRef>
          </c:xVal>
          <c:yVal>
            <c:numRef>
              <c:f>'Fig 12.2'!$C$8</c:f>
              <c:numCache>
                <c:formatCode>0.00</c:formatCode>
                <c:ptCount val="1"/>
                <c:pt idx="0">
                  <c:v>4.37611324806665</c:v>
                </c:pt>
              </c:numCache>
            </c:numRef>
          </c:yVal>
          <c:smooth val="0"/>
          <c:extLst>
            <c:ext xmlns:c16="http://schemas.microsoft.com/office/drawing/2014/chart" uri="{C3380CC4-5D6E-409C-BE32-E72D297353CC}">
              <c16:uniqueId val="{00000003-1495-4291-9860-5CADA813115F}"/>
            </c:ext>
          </c:extLst>
        </c:ser>
        <c:ser>
          <c:idx val="4"/>
          <c:order val="4"/>
          <c:tx>
            <c:strRef>
              <c:f>'Fig 12.2'!$B$9</c:f>
              <c:strCache>
                <c:ptCount val="1"/>
                <c:pt idx="0">
                  <c:v>GB</c:v>
                </c:pt>
              </c:strCache>
            </c:strRef>
          </c:tx>
          <c:spPr>
            <a:ln w="25400" cap="rnd">
              <a:noFill/>
              <a:round/>
            </a:ln>
            <a:effectLst/>
          </c:spPr>
          <c:marker>
            <c:symbol val="circle"/>
            <c:size val="5"/>
            <c:spPr>
              <a:solidFill>
                <a:schemeClr val="accent5"/>
              </a:solidFill>
              <a:ln w="9525">
                <a:solidFill>
                  <a:schemeClr val="accent5"/>
                </a:solidFill>
              </a:ln>
              <a:effectLst/>
            </c:spPr>
          </c:marker>
          <c:errBars>
            <c:errDir val="y"/>
            <c:errBarType val="both"/>
            <c:errValType val="cust"/>
            <c:noEndCap val="0"/>
            <c:plus>
              <c:numRef>
                <c:f>'Fig 12.2'!$D$9</c:f>
                <c:numCache>
                  <c:formatCode>General</c:formatCode>
                  <c:ptCount val="1"/>
                  <c:pt idx="0">
                    <c:v>5.8916144594382401E-2</c:v>
                  </c:pt>
                </c:numCache>
              </c:numRef>
            </c:plus>
            <c:minus>
              <c:numRef>
                <c:f>'Fig 12.2'!$D$9</c:f>
                <c:numCache>
                  <c:formatCode>General</c:formatCode>
                  <c:ptCount val="1"/>
                  <c:pt idx="0">
                    <c:v>5.8916144594382401E-2</c:v>
                  </c:pt>
                </c:numCache>
              </c:numRef>
            </c:minus>
            <c:spPr>
              <a:noFill/>
              <a:ln w="9525" cap="flat" cmpd="sng" algn="ctr">
                <a:solidFill>
                  <a:schemeClr val="tx1">
                    <a:lumMod val="65000"/>
                    <a:lumOff val="35000"/>
                  </a:schemeClr>
                </a:solidFill>
                <a:round/>
              </a:ln>
              <a:effectLst/>
            </c:spPr>
          </c:errBars>
          <c:xVal>
            <c:numRef>
              <c:f>'Fig 12.2'!$E$9</c:f>
              <c:numCache>
                <c:formatCode>0%</c:formatCode>
                <c:ptCount val="1"/>
                <c:pt idx="0">
                  <c:v>0.83805117038650001</c:v>
                </c:pt>
              </c:numCache>
            </c:numRef>
          </c:xVal>
          <c:yVal>
            <c:numRef>
              <c:f>'Fig 12.2'!$C$9</c:f>
              <c:numCache>
                <c:formatCode>0.00</c:formatCode>
                <c:ptCount val="1"/>
                <c:pt idx="0">
                  <c:v>5.0443399784472804</c:v>
                </c:pt>
              </c:numCache>
            </c:numRef>
          </c:yVal>
          <c:smooth val="0"/>
          <c:extLst>
            <c:ext xmlns:c16="http://schemas.microsoft.com/office/drawing/2014/chart" uri="{C3380CC4-5D6E-409C-BE32-E72D297353CC}">
              <c16:uniqueId val="{00000004-1495-4291-9860-5CADA813115F}"/>
            </c:ext>
          </c:extLst>
        </c:ser>
        <c:ser>
          <c:idx val="5"/>
          <c:order val="5"/>
          <c:tx>
            <c:strRef>
              <c:f>'Fig 12.2'!$B$10</c:f>
              <c:strCache>
                <c:ptCount val="1"/>
                <c:pt idx="0">
                  <c:v>IT</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cust"/>
            <c:noEndCap val="0"/>
            <c:plus>
              <c:numRef>
                <c:f>'Fig 12.2'!$D$10</c:f>
                <c:numCache>
                  <c:formatCode>General</c:formatCode>
                  <c:ptCount val="1"/>
                  <c:pt idx="0">
                    <c:v>4.3876311511682198E-2</c:v>
                  </c:pt>
                </c:numCache>
              </c:numRef>
            </c:plus>
            <c:minus>
              <c:numRef>
                <c:f>'Fig 12.2'!$D$10</c:f>
                <c:numCache>
                  <c:formatCode>General</c:formatCode>
                  <c:ptCount val="1"/>
                  <c:pt idx="0">
                    <c:v>4.3876311511682198E-2</c:v>
                  </c:pt>
                </c:numCache>
              </c:numRef>
            </c:minus>
            <c:spPr>
              <a:noFill/>
              <a:ln w="9525" cap="flat" cmpd="sng" algn="ctr">
                <a:solidFill>
                  <a:schemeClr val="tx1">
                    <a:lumMod val="65000"/>
                    <a:lumOff val="35000"/>
                  </a:schemeClr>
                </a:solidFill>
                <a:round/>
              </a:ln>
              <a:effectLst/>
            </c:spPr>
          </c:errBars>
          <c:xVal>
            <c:numRef>
              <c:f>'Fig 12.2'!$E$10</c:f>
              <c:numCache>
                <c:formatCode>0%</c:formatCode>
                <c:ptCount val="1"/>
                <c:pt idx="0">
                  <c:v>0.99641457118271304</c:v>
                </c:pt>
              </c:numCache>
            </c:numRef>
          </c:xVal>
          <c:yVal>
            <c:numRef>
              <c:f>'Fig 12.2'!$C$10</c:f>
              <c:numCache>
                <c:formatCode>0.00</c:formatCode>
                <c:ptCount val="1"/>
                <c:pt idx="0">
                  <c:v>3.9960739591060199</c:v>
                </c:pt>
              </c:numCache>
            </c:numRef>
          </c:yVal>
          <c:smooth val="0"/>
          <c:extLst>
            <c:ext xmlns:c16="http://schemas.microsoft.com/office/drawing/2014/chart" uri="{C3380CC4-5D6E-409C-BE32-E72D297353CC}">
              <c16:uniqueId val="{00000005-1495-4291-9860-5CADA813115F}"/>
            </c:ext>
          </c:extLst>
        </c:ser>
        <c:ser>
          <c:idx val="6"/>
          <c:order val="6"/>
          <c:tx>
            <c:strRef>
              <c:f>'Fig 12.2'!$B$11</c:f>
              <c:strCache>
                <c:ptCount val="1"/>
                <c:pt idx="0">
                  <c:v>NL</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y"/>
            <c:errBarType val="both"/>
            <c:errValType val="cust"/>
            <c:noEndCap val="0"/>
            <c:plus>
              <c:numRef>
                <c:f>'Fig 12.2'!$D$11</c:f>
                <c:numCache>
                  <c:formatCode>General</c:formatCode>
                  <c:ptCount val="1"/>
                  <c:pt idx="0">
                    <c:v>5.0903984303243097E-2</c:v>
                  </c:pt>
                </c:numCache>
              </c:numRef>
            </c:plus>
            <c:minus>
              <c:numRef>
                <c:f>'Fig 12.2'!$D$11</c:f>
                <c:numCache>
                  <c:formatCode>General</c:formatCode>
                  <c:ptCount val="1"/>
                  <c:pt idx="0">
                    <c:v>5.0903984303243097E-2</c:v>
                  </c:pt>
                </c:numCache>
              </c:numRef>
            </c:minus>
            <c:spPr>
              <a:noFill/>
              <a:ln w="9525" cap="flat" cmpd="sng" algn="ctr">
                <a:solidFill>
                  <a:schemeClr val="tx1">
                    <a:lumMod val="65000"/>
                    <a:lumOff val="35000"/>
                  </a:schemeClr>
                </a:solidFill>
                <a:round/>
              </a:ln>
              <a:effectLst/>
            </c:spPr>
          </c:errBars>
          <c:xVal>
            <c:numRef>
              <c:f>'Fig 12.2'!$E$11</c:f>
              <c:numCache>
                <c:formatCode>0%</c:formatCode>
                <c:ptCount val="1"/>
                <c:pt idx="0">
                  <c:v>0.85714285714285698</c:v>
                </c:pt>
              </c:numCache>
            </c:numRef>
          </c:xVal>
          <c:yVal>
            <c:numRef>
              <c:f>'Fig 12.2'!$C$11</c:f>
              <c:numCache>
                <c:formatCode>0.00</c:formatCode>
                <c:ptCount val="1"/>
                <c:pt idx="0">
                  <c:v>6.1814872084798402</c:v>
                </c:pt>
              </c:numCache>
            </c:numRef>
          </c:yVal>
          <c:smooth val="0"/>
          <c:extLst>
            <c:ext xmlns:c16="http://schemas.microsoft.com/office/drawing/2014/chart" uri="{C3380CC4-5D6E-409C-BE32-E72D297353CC}">
              <c16:uniqueId val="{00000006-1495-4291-9860-5CADA813115F}"/>
            </c:ext>
          </c:extLst>
        </c:ser>
        <c:ser>
          <c:idx val="7"/>
          <c:order val="7"/>
          <c:tx>
            <c:strRef>
              <c:f>'Fig 12.2'!$B$12</c:f>
              <c:strCache>
                <c:ptCount val="1"/>
                <c:pt idx="0">
                  <c:v>SE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y"/>
            <c:errBarType val="both"/>
            <c:errValType val="cust"/>
            <c:noEndCap val="0"/>
            <c:plus>
              <c:numRef>
                <c:f>'Fig 12.2'!$D$12</c:f>
                <c:numCache>
                  <c:formatCode>General</c:formatCode>
                  <c:ptCount val="1"/>
                  <c:pt idx="0">
                    <c:v>6.8644007605253493E-2</c:v>
                  </c:pt>
                </c:numCache>
              </c:numRef>
            </c:plus>
            <c:minus>
              <c:numRef>
                <c:f>'Fig 12.2'!$D$12</c:f>
                <c:numCache>
                  <c:formatCode>General</c:formatCode>
                  <c:ptCount val="1"/>
                  <c:pt idx="0">
                    <c:v>6.8644007605253493E-2</c:v>
                  </c:pt>
                </c:numCache>
              </c:numRef>
            </c:minus>
            <c:spPr>
              <a:noFill/>
              <a:ln w="9525" cap="flat" cmpd="sng" algn="ctr">
                <a:solidFill>
                  <a:schemeClr val="tx1">
                    <a:lumMod val="65000"/>
                    <a:lumOff val="35000"/>
                  </a:schemeClr>
                </a:solidFill>
                <a:round/>
              </a:ln>
              <a:effectLst/>
            </c:spPr>
          </c:errBars>
          <c:xVal>
            <c:numRef>
              <c:f>'Fig 12.2'!$E$12</c:f>
              <c:numCache>
                <c:formatCode>0%</c:formatCode>
                <c:ptCount val="1"/>
                <c:pt idx="0">
                  <c:v>0.85550983371987099</c:v>
                </c:pt>
              </c:numCache>
            </c:numRef>
          </c:xVal>
          <c:yVal>
            <c:numRef>
              <c:f>'Fig 12.2'!$C$12</c:f>
              <c:numCache>
                <c:formatCode>0.00</c:formatCode>
                <c:ptCount val="1"/>
                <c:pt idx="0">
                  <c:v>4.2942801174290102</c:v>
                </c:pt>
              </c:numCache>
            </c:numRef>
          </c:yVal>
          <c:smooth val="0"/>
          <c:extLst>
            <c:ext xmlns:c16="http://schemas.microsoft.com/office/drawing/2014/chart" uri="{C3380CC4-5D6E-409C-BE32-E72D297353CC}">
              <c16:uniqueId val="{00000007-1495-4291-9860-5CADA813115F}"/>
            </c:ext>
          </c:extLst>
        </c:ser>
        <c:dLbls>
          <c:showLegendKey val="0"/>
          <c:showVal val="0"/>
          <c:showCatName val="0"/>
          <c:showSerName val="0"/>
          <c:showPercent val="0"/>
          <c:showBubbleSize val="0"/>
        </c:dLbls>
        <c:axId val="497966415"/>
        <c:axId val="497962255"/>
      </c:scatterChart>
      <c:valAx>
        <c:axId val="497966415"/>
        <c:scaling>
          <c:orientation val="minMax"/>
          <c:min val="0.7500000000000001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Niveau de vie relatif</a:t>
                </a:r>
                <a:r>
                  <a:rPr lang="fr-FR" baseline="0"/>
                  <a:t> des 65 ans et plus par rapport à la population</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2255"/>
        <c:crosses val="autoZero"/>
        <c:crossBetween val="midCat"/>
      </c:valAx>
      <c:valAx>
        <c:axId val="497962255"/>
        <c:scaling>
          <c:orientation val="minMax"/>
          <c:min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a:t>
                </a:r>
                <a:r>
                  <a:rPr lang="fr-FR" baseline="0"/>
                  <a:t> moyenne sur le niveau de vie des retraités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6415"/>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5"/>
          <c:order val="0"/>
          <c:tx>
            <c:strRef>
              <c:f>'Fig 12.3'!$L$14</c:f>
              <c:strCache>
                <c:ptCount val="1"/>
                <c:pt idx="0">
                  <c:v>0-1</c:v>
                </c:pt>
              </c:strCache>
            </c:strRef>
          </c:tx>
          <c:spPr>
            <a:solidFill>
              <a:schemeClr val="accent1">
                <a:tint val="65000"/>
              </a:schemeClr>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12.3'!$M$14:$T$14</c:f>
              <c:numCache>
                <c:formatCode>0%</c:formatCode>
                <c:ptCount val="8"/>
                <c:pt idx="0">
                  <c:v>2.8700906344410878E-3</c:v>
                </c:pt>
                <c:pt idx="1">
                  <c:v>1.1933415003242775E-2</c:v>
                </c:pt>
                <c:pt idx="2">
                  <c:v>1.9612323393884E-3</c:v>
                </c:pt>
                <c:pt idx="3">
                  <c:v>3.1918666509043623E-3</c:v>
                </c:pt>
                <c:pt idx="4">
                  <c:v>4.3417788136230363E-3</c:v>
                </c:pt>
                <c:pt idx="5">
                  <c:v>4.1707215348255246E-3</c:v>
                </c:pt>
                <c:pt idx="6">
                  <c:v>7.4187213615535671E-3</c:v>
                </c:pt>
                <c:pt idx="7">
                  <c:v>1.1591231666929507E-2</c:v>
                </c:pt>
              </c:numCache>
            </c:numRef>
          </c:val>
          <c:extLst>
            <c:ext xmlns:c16="http://schemas.microsoft.com/office/drawing/2014/chart" uri="{C3380CC4-5D6E-409C-BE32-E72D297353CC}">
              <c16:uniqueId val="{00000000-6197-4E83-BFA4-5F2E073269D3}"/>
            </c:ext>
          </c:extLst>
        </c:ser>
        <c:ser>
          <c:idx val="4"/>
          <c:order val="1"/>
          <c:tx>
            <c:strRef>
              <c:f>'Fig 12.3'!$L$13</c:f>
              <c:strCache>
                <c:ptCount val="1"/>
                <c:pt idx="0">
                  <c:v>2-3</c:v>
                </c:pt>
              </c:strCache>
            </c:strRef>
          </c:tx>
          <c:spPr>
            <a:solidFill>
              <a:schemeClr val="accent1">
                <a:tint val="83000"/>
              </a:schemeClr>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12.3'!$M$13:$T$13</c:f>
              <c:numCache>
                <c:formatCode>0%</c:formatCode>
                <c:ptCount val="8"/>
                <c:pt idx="0">
                  <c:v>1.8429003021148038E-2</c:v>
                </c:pt>
                <c:pt idx="1">
                  <c:v>3.0453267997405779E-2</c:v>
                </c:pt>
                <c:pt idx="2">
                  <c:v>1.1938763852393465E-2</c:v>
                </c:pt>
                <c:pt idx="3">
                  <c:v>1.0521338219647713E-2</c:v>
                </c:pt>
                <c:pt idx="4">
                  <c:v>1.2987745282309601E-2</c:v>
                </c:pt>
                <c:pt idx="5">
                  <c:v>6.256082302238287E-3</c:v>
                </c:pt>
                <c:pt idx="6">
                  <c:v>6.7442921468668796E-3</c:v>
                </c:pt>
                <c:pt idx="7">
                  <c:v>9.8302055406613055E-3</c:v>
                </c:pt>
              </c:numCache>
            </c:numRef>
          </c:val>
          <c:extLst>
            <c:ext xmlns:c16="http://schemas.microsoft.com/office/drawing/2014/chart" uri="{C3380CC4-5D6E-409C-BE32-E72D297353CC}">
              <c16:uniqueId val="{00000001-6197-4E83-BFA4-5F2E073269D3}"/>
            </c:ext>
          </c:extLst>
        </c:ser>
        <c:ser>
          <c:idx val="3"/>
          <c:order val="2"/>
          <c:tx>
            <c:strRef>
              <c:f>'Fig 12.3'!$L$12</c:f>
              <c:strCache>
                <c:ptCount val="1"/>
                <c:pt idx="0">
                  <c:v>4-5</c:v>
                </c:pt>
              </c:strCache>
            </c:strRef>
          </c:tx>
          <c:spPr>
            <a:solidFill>
              <a:schemeClr val="accent1"/>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12.3'!$M$12:$T$12</c:f>
              <c:numCache>
                <c:formatCode>0%</c:formatCode>
                <c:ptCount val="8"/>
                <c:pt idx="0">
                  <c:v>7.4622356495468278E-2</c:v>
                </c:pt>
                <c:pt idx="1">
                  <c:v>0.11812351372775096</c:v>
                </c:pt>
                <c:pt idx="2">
                  <c:v>7.9153813930461933E-2</c:v>
                </c:pt>
                <c:pt idx="3">
                  <c:v>5.9936162666981915E-2</c:v>
                </c:pt>
                <c:pt idx="4">
                  <c:v>6.520186452146455E-2</c:v>
                </c:pt>
                <c:pt idx="5">
                  <c:v>6.8677881273460306E-2</c:v>
                </c:pt>
                <c:pt idx="6">
                  <c:v>3.9097058298454765E-2</c:v>
                </c:pt>
                <c:pt idx="7">
                  <c:v>3.106765494401514E-2</c:v>
                </c:pt>
              </c:numCache>
            </c:numRef>
          </c:val>
          <c:extLst>
            <c:ext xmlns:c16="http://schemas.microsoft.com/office/drawing/2014/chart" uri="{C3380CC4-5D6E-409C-BE32-E72D297353CC}">
              <c16:uniqueId val="{00000002-6197-4E83-BFA4-5F2E073269D3}"/>
            </c:ext>
          </c:extLst>
        </c:ser>
        <c:ser>
          <c:idx val="2"/>
          <c:order val="3"/>
          <c:tx>
            <c:strRef>
              <c:f>'Fig 12.3'!$L$11</c:f>
              <c:strCache>
                <c:ptCount val="1"/>
                <c:pt idx="0">
                  <c:v>6-7</c:v>
                </c:pt>
              </c:strCache>
            </c:strRef>
          </c:tx>
          <c:spPr>
            <a:solidFill>
              <a:schemeClr val="accent1">
                <a:shade val="82000"/>
              </a:schemeClr>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12.3'!$M$11:$T$11</c:f>
              <c:numCache>
                <c:formatCode>0%</c:formatCode>
                <c:ptCount val="8"/>
                <c:pt idx="0">
                  <c:v>0.39811178247734141</c:v>
                </c:pt>
                <c:pt idx="1">
                  <c:v>0.2532824097427398</c:v>
                </c:pt>
                <c:pt idx="2">
                  <c:v>0.29715526105335316</c:v>
                </c:pt>
                <c:pt idx="3">
                  <c:v>0.28514008748078967</c:v>
                </c:pt>
                <c:pt idx="4">
                  <c:v>0.28488459514322234</c:v>
                </c:pt>
                <c:pt idx="5">
                  <c:v>0.24482135409425831</c:v>
                </c:pt>
                <c:pt idx="6">
                  <c:v>0.20897387578600757</c:v>
                </c:pt>
                <c:pt idx="7">
                  <c:v>0.15723072070651317</c:v>
                </c:pt>
              </c:numCache>
            </c:numRef>
          </c:val>
          <c:extLst>
            <c:ext xmlns:c16="http://schemas.microsoft.com/office/drawing/2014/chart" uri="{C3380CC4-5D6E-409C-BE32-E72D297353CC}">
              <c16:uniqueId val="{00000003-6197-4E83-BFA4-5F2E073269D3}"/>
            </c:ext>
          </c:extLst>
        </c:ser>
        <c:ser>
          <c:idx val="1"/>
          <c:order val="4"/>
          <c:tx>
            <c:strRef>
              <c:f>'Fig 12.3'!$L$10</c:f>
              <c:strCache>
                <c:ptCount val="1"/>
                <c:pt idx="0">
                  <c:v>8-9</c:v>
                </c:pt>
              </c:strCache>
            </c:strRef>
          </c:tx>
          <c:spPr>
            <a:solidFill>
              <a:schemeClr val="accent1">
                <a:shade val="65000"/>
              </a:schemeClr>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12.3'!$M$10:$T$10</c:f>
              <c:numCache>
                <c:formatCode>0%</c:formatCode>
                <c:ptCount val="8"/>
                <c:pt idx="0">
                  <c:v>0.42371601208459214</c:v>
                </c:pt>
                <c:pt idx="1">
                  <c:v>0.36888376450241406</c:v>
                </c:pt>
                <c:pt idx="2">
                  <c:v>0.41262043489851097</c:v>
                </c:pt>
                <c:pt idx="3">
                  <c:v>0.48161721243645822</c:v>
                </c:pt>
                <c:pt idx="4">
                  <c:v>0.41797609202315616</c:v>
                </c:pt>
                <c:pt idx="5">
                  <c:v>0.42930626998470733</c:v>
                </c:pt>
                <c:pt idx="6">
                  <c:v>0.32118699541784856</c:v>
                </c:pt>
                <c:pt idx="7">
                  <c:v>0.38598012931714243</c:v>
                </c:pt>
              </c:numCache>
            </c:numRef>
          </c:val>
          <c:extLst>
            <c:ext xmlns:c16="http://schemas.microsoft.com/office/drawing/2014/chart" uri="{C3380CC4-5D6E-409C-BE32-E72D297353CC}">
              <c16:uniqueId val="{00000004-6197-4E83-BFA4-5F2E073269D3}"/>
            </c:ext>
          </c:extLst>
        </c:ser>
        <c:ser>
          <c:idx val="0"/>
          <c:order val="5"/>
          <c:tx>
            <c:strRef>
              <c:f>'Fig 12.3'!$L$9</c:f>
              <c:strCache>
                <c:ptCount val="1"/>
                <c:pt idx="0">
                  <c:v>10</c:v>
                </c:pt>
              </c:strCache>
            </c:strRef>
          </c:tx>
          <c:spPr>
            <a:solidFill>
              <a:schemeClr val="accent1">
                <a:shade val="47000"/>
              </a:schemeClr>
            </a:solidFill>
            <a:ln>
              <a:noFill/>
            </a:ln>
            <a:effectLst/>
          </c:spPr>
          <c:invertIfNegative val="0"/>
          <c:cat>
            <c:strRef>
              <c:f>'Fig 12.3'!$M$8:$T$8</c:f>
              <c:strCache>
                <c:ptCount val="8"/>
                <c:pt idx="0">
                  <c:v>NL</c:v>
                </c:pt>
                <c:pt idx="1">
                  <c:v>DE</c:v>
                </c:pt>
                <c:pt idx="2">
                  <c:v>GB</c:v>
                </c:pt>
                <c:pt idx="3">
                  <c:v>BE</c:v>
                </c:pt>
                <c:pt idx="4">
                  <c:v>FR</c:v>
                </c:pt>
                <c:pt idx="5">
                  <c:v>SE</c:v>
                </c:pt>
                <c:pt idx="6">
                  <c:v>IT</c:v>
                </c:pt>
                <c:pt idx="7">
                  <c:v>ES</c:v>
                </c:pt>
              </c:strCache>
            </c:strRef>
          </c:cat>
          <c:val>
            <c:numRef>
              <c:f>'Fig 12.3'!$M$9:$T$9</c:f>
              <c:numCache>
                <c:formatCode>0%</c:formatCode>
                <c:ptCount val="8"/>
                <c:pt idx="0">
                  <c:v>8.2250755287009064E-2</c:v>
                </c:pt>
                <c:pt idx="1">
                  <c:v>0.21732362902644664</c:v>
                </c:pt>
                <c:pt idx="2">
                  <c:v>0.19717049392589209</c:v>
                </c:pt>
                <c:pt idx="3">
                  <c:v>0.1595933325452181</c:v>
                </c:pt>
                <c:pt idx="4">
                  <c:v>0.21460792421622435</c:v>
                </c:pt>
                <c:pt idx="5">
                  <c:v>0.24676769081051023</c:v>
                </c:pt>
                <c:pt idx="6">
                  <c:v>0.41657905698926861</c:v>
                </c:pt>
                <c:pt idx="7">
                  <c:v>0.40430005782473849</c:v>
                </c:pt>
              </c:numCache>
            </c:numRef>
          </c:val>
          <c:extLst>
            <c:ext xmlns:c16="http://schemas.microsoft.com/office/drawing/2014/chart" uri="{C3380CC4-5D6E-409C-BE32-E72D297353CC}">
              <c16:uniqueId val="{00000005-6197-4E83-BFA4-5F2E073269D3}"/>
            </c:ext>
          </c:extLst>
        </c:ser>
        <c:dLbls>
          <c:showLegendKey val="0"/>
          <c:showVal val="0"/>
          <c:showCatName val="0"/>
          <c:showSerName val="0"/>
          <c:showPercent val="0"/>
          <c:showBubbleSize val="0"/>
        </c:dLbls>
        <c:gapWidth val="55"/>
        <c:overlap val="100"/>
        <c:axId val="497965167"/>
        <c:axId val="497978479"/>
      </c:barChart>
      <c:lineChart>
        <c:grouping val="standard"/>
        <c:varyColors val="0"/>
        <c:ser>
          <c:idx val="6"/>
          <c:order val="6"/>
          <c:tx>
            <c:v>Moyenne</c:v>
          </c:tx>
          <c:spPr>
            <a:ln w="28575" cap="rnd">
              <a:noFill/>
              <a:round/>
            </a:ln>
            <a:effectLst/>
          </c:spPr>
          <c:marker>
            <c:symbol val="diamond"/>
            <c:size val="5"/>
            <c:spPr>
              <a:solidFill>
                <a:schemeClr val="accent1">
                  <a:lumMod val="50000"/>
                </a:schemeClr>
              </a:solidFill>
              <a:ln w="9525">
                <a:solidFill>
                  <a:schemeClr val="accent1">
                    <a:tint val="48000"/>
                  </a:schemeClr>
                </a:solidFill>
              </a:ln>
              <a:effectLst/>
            </c:spPr>
          </c:marker>
          <c:val>
            <c:numRef>
              <c:f>('Fig 12.3'!$C$20,'Fig 12.3'!$D$20,'Fig 12.3'!$E$20,'Fig 12.3'!$F$20,'Fig 12.3'!$G$20,'Fig 12.3'!$H$20,'Fig 12.3'!$I$20,'Fig 12.3'!$J$20)</c:f>
              <c:numCache>
                <c:formatCode>_(* #,##0.00_);_(* \(#,##0.00\);_(* "-"??_);_(@_)</c:formatCode>
                <c:ptCount val="8"/>
                <c:pt idx="0">
                  <c:v>7.3814199395770403</c:v>
                </c:pt>
                <c:pt idx="1">
                  <c:v>7.5824745982561073</c:v>
                </c:pt>
                <c:pt idx="2">
                  <c:v>7.7859590997372328</c:v>
                </c:pt>
                <c:pt idx="3">
                  <c:v>7.8348504551365394</c:v>
                </c:pt>
                <c:pt idx="4">
                  <c:v>7.859784978573038</c:v>
                </c:pt>
                <c:pt idx="5">
                  <c:v>8.0347560127902149</c:v>
                </c:pt>
                <c:pt idx="6">
                  <c:v>8.4613294189990693</c:v>
                </c:pt>
                <c:pt idx="7">
                  <c:v>8.5392682542185785</c:v>
                </c:pt>
              </c:numCache>
            </c:numRef>
          </c:val>
          <c:smooth val="0"/>
          <c:extLst>
            <c:ext xmlns:c16="http://schemas.microsoft.com/office/drawing/2014/chart" uri="{C3380CC4-5D6E-409C-BE32-E72D297353CC}">
              <c16:uniqueId val="{00000006-6197-4E83-BFA4-5F2E073269D3}"/>
            </c:ext>
          </c:extLst>
        </c:ser>
        <c:dLbls>
          <c:showLegendKey val="0"/>
          <c:showVal val="0"/>
          <c:showCatName val="0"/>
          <c:showSerName val="0"/>
          <c:showPercent val="0"/>
          <c:showBubbleSize val="0"/>
        </c:dLbls>
        <c:marker val="1"/>
        <c:smooth val="0"/>
        <c:axId val="1781027568"/>
        <c:axId val="14251344"/>
      </c:lineChart>
      <c:catAx>
        <c:axId val="497965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78479"/>
        <c:crosses val="autoZero"/>
        <c:auto val="1"/>
        <c:lblAlgn val="ctr"/>
        <c:lblOffset val="100"/>
        <c:noMultiLvlLbl val="0"/>
      </c:catAx>
      <c:valAx>
        <c:axId val="497978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5167"/>
        <c:crosses val="autoZero"/>
        <c:crossBetween val="between"/>
      </c:valAx>
      <c:valAx>
        <c:axId val="14251344"/>
        <c:scaling>
          <c:orientation val="minMax"/>
          <c:max val="10"/>
          <c:min val="0"/>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1027568"/>
        <c:crosses val="max"/>
        <c:crossBetween val="between"/>
      </c:valAx>
      <c:catAx>
        <c:axId val="1781027568"/>
        <c:scaling>
          <c:orientation val="minMax"/>
        </c:scaling>
        <c:delete val="1"/>
        <c:axPos val="b"/>
        <c:majorTickMark val="out"/>
        <c:minorTickMark val="none"/>
        <c:tickLblPos val="nextTo"/>
        <c:crossAx val="14251344"/>
        <c:crosses val="autoZero"/>
        <c:auto val="1"/>
        <c:lblAlgn val="ctr"/>
        <c:lblOffset val="100"/>
        <c:noMultiLvlLbl val="0"/>
      </c:cat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5"/>
          <c:order val="0"/>
          <c:tx>
            <c:strRef>
              <c:f>'Fig 12.4'!$L$14</c:f>
              <c:strCache>
                <c:ptCount val="1"/>
                <c:pt idx="0">
                  <c:v>0-1</c:v>
                </c:pt>
              </c:strCache>
            </c:strRef>
          </c:tx>
          <c:spPr>
            <a:solidFill>
              <a:schemeClr val="accent1">
                <a:tint val="65000"/>
              </a:schemeClr>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12.4'!$M$14:$T$14</c:f>
              <c:numCache>
                <c:formatCode>0%</c:formatCode>
                <c:ptCount val="8"/>
                <c:pt idx="0">
                  <c:v>1.7547883931643537E-2</c:v>
                </c:pt>
                <c:pt idx="1">
                  <c:v>1.3109914915783991E-2</c:v>
                </c:pt>
                <c:pt idx="2">
                  <c:v>2.0149084304525503E-2</c:v>
                </c:pt>
                <c:pt idx="3">
                  <c:v>1.4194464158977998E-2</c:v>
                </c:pt>
                <c:pt idx="4">
                  <c:v>4.6951912154486941E-3</c:v>
                </c:pt>
                <c:pt idx="5">
                  <c:v>6.9454090845950823E-3</c:v>
                </c:pt>
                <c:pt idx="6">
                  <c:v>1.0615584156440188E-2</c:v>
                </c:pt>
                <c:pt idx="7">
                  <c:v>1.0473696738871698E-2</c:v>
                </c:pt>
              </c:numCache>
            </c:numRef>
          </c:val>
          <c:extLst>
            <c:ext xmlns:c16="http://schemas.microsoft.com/office/drawing/2014/chart" uri="{C3380CC4-5D6E-409C-BE32-E72D297353CC}">
              <c16:uniqueId val="{00000000-A693-493D-B6B7-DC2892316140}"/>
            </c:ext>
          </c:extLst>
        </c:ser>
        <c:ser>
          <c:idx val="4"/>
          <c:order val="1"/>
          <c:tx>
            <c:strRef>
              <c:f>'Fig 12.4'!$L$13</c:f>
              <c:strCache>
                <c:ptCount val="1"/>
                <c:pt idx="0">
                  <c:v>2-3</c:v>
                </c:pt>
              </c:strCache>
            </c:strRef>
          </c:tx>
          <c:spPr>
            <a:solidFill>
              <a:schemeClr val="accent1">
                <a:tint val="83000"/>
              </a:schemeClr>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12.4'!$M$13:$T$13</c:f>
              <c:numCache>
                <c:formatCode>0%</c:formatCode>
                <c:ptCount val="8"/>
                <c:pt idx="0">
                  <c:v>0.11312459379898307</c:v>
                </c:pt>
                <c:pt idx="1">
                  <c:v>0.10800486195520055</c:v>
                </c:pt>
                <c:pt idx="2">
                  <c:v>7.4485394278795219E-2</c:v>
                </c:pt>
                <c:pt idx="3">
                  <c:v>7.3101490418736689E-2</c:v>
                </c:pt>
                <c:pt idx="4">
                  <c:v>3.9833396440742144E-2</c:v>
                </c:pt>
                <c:pt idx="5">
                  <c:v>2.6670370884845116E-2</c:v>
                </c:pt>
                <c:pt idx="6">
                  <c:v>2.627955701885663E-2</c:v>
                </c:pt>
                <c:pt idx="7">
                  <c:v>2.4941151577666694E-2</c:v>
                </c:pt>
              </c:numCache>
            </c:numRef>
          </c:val>
          <c:extLst>
            <c:ext xmlns:c16="http://schemas.microsoft.com/office/drawing/2014/chart" uri="{C3380CC4-5D6E-409C-BE32-E72D297353CC}">
              <c16:uniqueId val="{00000001-A693-493D-B6B7-DC2892316140}"/>
            </c:ext>
          </c:extLst>
        </c:ser>
        <c:ser>
          <c:idx val="3"/>
          <c:order val="2"/>
          <c:tx>
            <c:strRef>
              <c:f>'Fig 12.4'!$L$12</c:f>
              <c:strCache>
                <c:ptCount val="1"/>
                <c:pt idx="0">
                  <c:v>4-5</c:v>
                </c:pt>
              </c:strCache>
            </c:strRef>
          </c:tx>
          <c:spPr>
            <a:solidFill>
              <a:schemeClr val="accent1"/>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12.4'!$M$12:$T$12</c:f>
              <c:numCache>
                <c:formatCode>0%</c:formatCode>
                <c:ptCount val="8"/>
                <c:pt idx="0">
                  <c:v>0.33316129525557214</c:v>
                </c:pt>
                <c:pt idx="1">
                  <c:v>0.32596805000868206</c:v>
                </c:pt>
                <c:pt idx="2">
                  <c:v>0.29936052671409114</c:v>
                </c:pt>
                <c:pt idx="3">
                  <c:v>0.23136976579134139</c:v>
                </c:pt>
                <c:pt idx="4">
                  <c:v>0.22021961378265809</c:v>
                </c:pt>
                <c:pt idx="5">
                  <c:v>0.20238922072510071</c:v>
                </c:pt>
                <c:pt idx="6">
                  <c:v>0.10154644318068443</c:v>
                </c:pt>
                <c:pt idx="7">
                  <c:v>0.11703562643814965</c:v>
                </c:pt>
              </c:numCache>
            </c:numRef>
          </c:val>
          <c:extLst>
            <c:ext xmlns:c16="http://schemas.microsoft.com/office/drawing/2014/chart" uri="{C3380CC4-5D6E-409C-BE32-E72D297353CC}">
              <c16:uniqueId val="{00000002-A693-493D-B6B7-DC2892316140}"/>
            </c:ext>
          </c:extLst>
        </c:ser>
        <c:ser>
          <c:idx val="2"/>
          <c:order val="3"/>
          <c:tx>
            <c:strRef>
              <c:f>'Fig 12.4'!$L$11</c:f>
              <c:strCache>
                <c:ptCount val="1"/>
                <c:pt idx="0">
                  <c:v>6-7</c:v>
                </c:pt>
              </c:strCache>
            </c:strRef>
          </c:tx>
          <c:spPr>
            <a:solidFill>
              <a:schemeClr val="accent1">
                <a:shade val="82000"/>
              </a:schemeClr>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12.4'!$M$11:$T$11</c:f>
              <c:numCache>
                <c:formatCode>0%</c:formatCode>
                <c:ptCount val="8"/>
                <c:pt idx="0">
                  <c:v>0.31492525901288376</c:v>
                </c:pt>
                <c:pt idx="1">
                  <c:v>0.29446663193841521</c:v>
                </c:pt>
                <c:pt idx="2">
                  <c:v>0.32459891024670806</c:v>
                </c:pt>
                <c:pt idx="3">
                  <c:v>0.40513366453749705</c:v>
                </c:pt>
                <c:pt idx="4">
                  <c:v>0.5415372964786066</c:v>
                </c:pt>
                <c:pt idx="5">
                  <c:v>0.35768856785664677</c:v>
                </c:pt>
                <c:pt idx="6">
                  <c:v>0.31657188466526986</c:v>
                </c:pt>
                <c:pt idx="7">
                  <c:v>0.24758655346610595</c:v>
                </c:pt>
              </c:numCache>
            </c:numRef>
          </c:val>
          <c:extLst>
            <c:ext xmlns:c16="http://schemas.microsoft.com/office/drawing/2014/chart" uri="{C3380CC4-5D6E-409C-BE32-E72D297353CC}">
              <c16:uniqueId val="{00000003-A693-493D-B6B7-DC2892316140}"/>
            </c:ext>
          </c:extLst>
        </c:ser>
        <c:ser>
          <c:idx val="1"/>
          <c:order val="4"/>
          <c:tx>
            <c:strRef>
              <c:f>'Fig 12.4'!$L$10</c:f>
              <c:strCache>
                <c:ptCount val="1"/>
                <c:pt idx="0">
                  <c:v>8-9</c:v>
                </c:pt>
              </c:strCache>
            </c:strRef>
          </c:tx>
          <c:spPr>
            <a:solidFill>
              <a:schemeClr val="accent1">
                <a:shade val="65000"/>
              </a:schemeClr>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12.4'!$M$10:$T$10</c:f>
              <c:numCache>
                <c:formatCode>0%</c:formatCode>
                <c:ptCount val="8"/>
                <c:pt idx="0">
                  <c:v>0.15816033948847344</c:v>
                </c:pt>
                <c:pt idx="1">
                  <c:v>0.18458065636395207</c:v>
                </c:pt>
                <c:pt idx="2">
                  <c:v>0.20230437414863023</c:v>
                </c:pt>
                <c:pt idx="3">
                  <c:v>0.22060563047078305</c:v>
                </c:pt>
                <c:pt idx="4">
                  <c:v>0.17175312381673608</c:v>
                </c:pt>
                <c:pt idx="5">
                  <c:v>0.28365050701486316</c:v>
                </c:pt>
                <c:pt idx="6">
                  <c:v>0.24433802254813927</c:v>
                </c:pt>
                <c:pt idx="7">
                  <c:v>0.32217196963685896</c:v>
                </c:pt>
              </c:numCache>
            </c:numRef>
          </c:val>
          <c:extLst>
            <c:ext xmlns:c16="http://schemas.microsoft.com/office/drawing/2014/chart" uri="{C3380CC4-5D6E-409C-BE32-E72D297353CC}">
              <c16:uniqueId val="{00000004-A693-493D-B6B7-DC2892316140}"/>
            </c:ext>
          </c:extLst>
        </c:ser>
        <c:ser>
          <c:idx val="0"/>
          <c:order val="5"/>
          <c:tx>
            <c:strRef>
              <c:f>'Fig 12.4'!$L$9</c:f>
              <c:strCache>
                <c:ptCount val="1"/>
                <c:pt idx="0">
                  <c:v>10</c:v>
                </c:pt>
              </c:strCache>
            </c:strRef>
          </c:tx>
          <c:spPr>
            <a:solidFill>
              <a:schemeClr val="accent1">
                <a:shade val="47000"/>
              </a:schemeClr>
            </a:solidFill>
            <a:ln>
              <a:noFill/>
            </a:ln>
            <a:effectLst/>
          </c:spPr>
          <c:invertIfNegative val="0"/>
          <c:cat>
            <c:strRef>
              <c:f>'Fig 12.4'!$M$8:$T$8</c:f>
              <c:strCache>
                <c:ptCount val="8"/>
                <c:pt idx="0">
                  <c:v>GB</c:v>
                </c:pt>
                <c:pt idx="1">
                  <c:v>DE</c:v>
                </c:pt>
                <c:pt idx="2">
                  <c:v>FR</c:v>
                </c:pt>
                <c:pt idx="3">
                  <c:v>BE</c:v>
                </c:pt>
                <c:pt idx="4">
                  <c:v>NL</c:v>
                </c:pt>
                <c:pt idx="5">
                  <c:v>SE</c:v>
                </c:pt>
                <c:pt idx="6">
                  <c:v>IT</c:v>
                </c:pt>
                <c:pt idx="7">
                  <c:v>ES</c:v>
                </c:pt>
              </c:strCache>
            </c:strRef>
          </c:cat>
          <c:val>
            <c:numRef>
              <c:f>'Fig 12.4'!$M$9:$T$9</c:f>
              <c:numCache>
                <c:formatCode>0%</c:formatCode>
                <c:ptCount val="8"/>
                <c:pt idx="0">
                  <c:v>6.3080628512444087E-2</c:v>
                </c:pt>
                <c:pt idx="1">
                  <c:v>7.3869884817966081E-2</c:v>
                </c:pt>
                <c:pt idx="2">
                  <c:v>7.9101710307249884E-2</c:v>
                </c:pt>
                <c:pt idx="3">
                  <c:v>5.559498462266383E-2</c:v>
                </c:pt>
                <c:pt idx="4">
                  <c:v>2.1961378265808407E-2</c:v>
                </c:pt>
                <c:pt idx="5">
                  <c:v>0.12265592443394915</c:v>
                </c:pt>
                <c:pt idx="6">
                  <c:v>0.30064850843060958</c:v>
                </c:pt>
                <c:pt idx="7">
                  <c:v>0.27779100214234709</c:v>
                </c:pt>
              </c:numCache>
            </c:numRef>
          </c:val>
          <c:extLst>
            <c:ext xmlns:c16="http://schemas.microsoft.com/office/drawing/2014/chart" uri="{C3380CC4-5D6E-409C-BE32-E72D297353CC}">
              <c16:uniqueId val="{00000005-A693-493D-B6B7-DC2892316140}"/>
            </c:ext>
          </c:extLst>
        </c:ser>
        <c:dLbls>
          <c:showLegendKey val="0"/>
          <c:showVal val="0"/>
          <c:showCatName val="0"/>
          <c:showSerName val="0"/>
          <c:showPercent val="0"/>
          <c:showBubbleSize val="0"/>
        </c:dLbls>
        <c:gapWidth val="55"/>
        <c:overlap val="100"/>
        <c:axId val="1880992719"/>
        <c:axId val="1880989807"/>
      </c:barChart>
      <c:lineChart>
        <c:grouping val="standard"/>
        <c:varyColors val="0"/>
        <c:ser>
          <c:idx val="6"/>
          <c:order val="6"/>
          <c:tx>
            <c:v>Moyenne</c:v>
          </c:tx>
          <c:spPr>
            <a:ln w="28575" cap="rnd">
              <a:noFill/>
              <a:round/>
            </a:ln>
            <a:effectLst/>
          </c:spPr>
          <c:marker>
            <c:symbol val="diamond"/>
            <c:size val="5"/>
            <c:spPr>
              <a:solidFill>
                <a:schemeClr val="accent1">
                  <a:lumMod val="50000"/>
                </a:schemeClr>
              </a:solidFill>
              <a:ln w="9525">
                <a:solidFill>
                  <a:schemeClr val="accent1">
                    <a:tint val="48000"/>
                  </a:schemeClr>
                </a:solidFill>
              </a:ln>
              <a:effectLst/>
            </c:spPr>
          </c:marker>
          <c:val>
            <c:numRef>
              <c:f>'Fig 12.4'!$M$15:$T$15</c:f>
              <c:numCache>
                <c:formatCode>0%</c:formatCode>
                <c:ptCount val="8"/>
                <c:pt idx="0">
                  <c:v>1</c:v>
                </c:pt>
                <c:pt idx="1">
                  <c:v>0.99999999999999989</c:v>
                </c:pt>
                <c:pt idx="2">
                  <c:v>1</c:v>
                </c:pt>
                <c:pt idx="3">
                  <c:v>1</c:v>
                </c:pt>
                <c:pt idx="4">
                  <c:v>1</c:v>
                </c:pt>
                <c:pt idx="5">
                  <c:v>1</c:v>
                </c:pt>
                <c:pt idx="6">
                  <c:v>0.99999999999999989</c:v>
                </c:pt>
                <c:pt idx="7">
                  <c:v>1.0000000000000002</c:v>
                </c:pt>
              </c:numCache>
            </c:numRef>
          </c:val>
          <c:smooth val="0"/>
          <c:extLst>
            <c:ext xmlns:c16="http://schemas.microsoft.com/office/drawing/2014/chart" uri="{C3380CC4-5D6E-409C-BE32-E72D297353CC}">
              <c16:uniqueId val="{00000006-A693-493D-B6B7-DC2892316140}"/>
            </c:ext>
          </c:extLst>
        </c:ser>
        <c:dLbls>
          <c:showLegendKey val="0"/>
          <c:showVal val="0"/>
          <c:showCatName val="0"/>
          <c:showSerName val="0"/>
          <c:showPercent val="0"/>
          <c:showBubbleSize val="0"/>
        </c:dLbls>
        <c:marker val="1"/>
        <c:smooth val="0"/>
        <c:axId val="1040547199"/>
        <c:axId val="1040545535"/>
      </c:lineChart>
      <c:catAx>
        <c:axId val="18809927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80989807"/>
        <c:crosses val="autoZero"/>
        <c:auto val="1"/>
        <c:lblAlgn val="ctr"/>
        <c:lblOffset val="100"/>
        <c:noMultiLvlLbl val="0"/>
      </c:catAx>
      <c:valAx>
        <c:axId val="188098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80992719"/>
        <c:crosses val="autoZero"/>
        <c:crossBetween val="between"/>
      </c:valAx>
      <c:valAx>
        <c:axId val="1040545535"/>
        <c:scaling>
          <c:orientation val="minMax"/>
          <c:max val="10"/>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547199"/>
        <c:crosses val="max"/>
        <c:crossBetween val="between"/>
      </c:valAx>
      <c:catAx>
        <c:axId val="1040547199"/>
        <c:scaling>
          <c:orientation val="minMax"/>
        </c:scaling>
        <c:delete val="1"/>
        <c:axPos val="b"/>
        <c:majorTickMark val="out"/>
        <c:minorTickMark val="none"/>
        <c:tickLblPos val="nextTo"/>
        <c:crossAx val="1040545535"/>
        <c:crosses val="autoZero"/>
        <c:auto val="1"/>
        <c:lblAlgn val="ctr"/>
        <c:lblOffset val="100"/>
        <c:noMultiLvlLbl val="0"/>
      </c:cat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7"/>
          <c:order val="0"/>
          <c:tx>
            <c:strRef>
              <c:f>'Fig 12.5'!$B$5</c:f>
              <c:strCache>
                <c:ptCount val="1"/>
                <c:pt idx="0">
                  <c:v>BE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x"/>
            <c:errBarType val="both"/>
            <c:errValType val="fixedVal"/>
            <c:noEndCap val="0"/>
            <c:val val="4.6771552387296508E-2"/>
            <c:spPr>
              <a:noFill/>
              <a:ln w="9525" cap="flat" cmpd="sng" algn="ctr">
                <a:solidFill>
                  <a:schemeClr val="tx1">
                    <a:lumMod val="65000"/>
                    <a:lumOff val="35000"/>
                  </a:schemeClr>
                </a:solidFill>
                <a:round/>
              </a:ln>
              <a:effectLst/>
            </c:spPr>
          </c:errBars>
          <c:errBars>
            <c:errDir val="y"/>
            <c:errBarType val="both"/>
            <c:errValType val="fixedVal"/>
            <c:noEndCap val="0"/>
            <c:val val="3.7272802000000008E-2"/>
            <c:spPr>
              <a:noFill/>
              <a:ln w="9525" cap="flat" cmpd="sng" algn="ctr">
                <a:solidFill>
                  <a:schemeClr val="tx1">
                    <a:lumMod val="65000"/>
                    <a:lumOff val="35000"/>
                  </a:schemeClr>
                </a:solidFill>
                <a:round/>
              </a:ln>
              <a:effectLst/>
            </c:spPr>
          </c:errBars>
          <c:xVal>
            <c:numRef>
              <c:f>'Fig 12.5'!$C$5</c:f>
              <c:numCache>
                <c:formatCode>0.00</c:formatCode>
                <c:ptCount val="1"/>
                <c:pt idx="0">
                  <c:v>6.3050545538960296</c:v>
                </c:pt>
              </c:numCache>
            </c:numRef>
          </c:xVal>
          <c:yVal>
            <c:numRef>
              <c:f>'Fig 12.5'!$E$5</c:f>
              <c:numCache>
                <c:formatCode>0.00</c:formatCode>
                <c:ptCount val="1"/>
                <c:pt idx="0">
                  <c:v>7.8383997396606402</c:v>
                </c:pt>
              </c:numCache>
            </c:numRef>
          </c:yVal>
          <c:smooth val="0"/>
          <c:extLst>
            <c:ext xmlns:c16="http://schemas.microsoft.com/office/drawing/2014/chart" uri="{C3380CC4-5D6E-409C-BE32-E72D297353CC}">
              <c16:uniqueId val="{00000000-B681-4021-B34A-12B1917D7074}"/>
            </c:ext>
          </c:extLst>
        </c:ser>
        <c:ser>
          <c:idx val="0"/>
          <c:order val="1"/>
          <c:tx>
            <c:strRef>
              <c:f>'Fig 12.5'!$B$6</c:f>
              <c:strCache>
                <c:ptCount val="1"/>
                <c:pt idx="0">
                  <c:v>DE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x"/>
            <c:errBarType val="both"/>
            <c:errValType val="fixedVal"/>
            <c:noEndCap val="0"/>
            <c:val val="4.5839851414924922E-2"/>
            <c:spPr>
              <a:noFill/>
              <a:ln w="9525" cap="flat" cmpd="sng" algn="ctr">
                <a:solidFill>
                  <a:schemeClr val="tx1">
                    <a:lumMod val="65000"/>
                    <a:lumOff val="35000"/>
                  </a:schemeClr>
                </a:solidFill>
                <a:round/>
              </a:ln>
              <a:effectLst/>
            </c:spPr>
          </c:errBars>
          <c:errBars>
            <c:errDir val="y"/>
            <c:errBarType val="both"/>
            <c:errValType val="fixedVal"/>
            <c:noEndCap val="0"/>
            <c:val val="4.3897032000000009E-2"/>
            <c:spPr>
              <a:noFill/>
              <a:ln w="9525" cap="flat" cmpd="sng" algn="ctr">
                <a:solidFill>
                  <a:schemeClr val="tx1">
                    <a:lumMod val="65000"/>
                    <a:lumOff val="35000"/>
                  </a:schemeClr>
                </a:solidFill>
                <a:round/>
              </a:ln>
              <a:effectLst/>
            </c:spPr>
          </c:errBars>
          <c:xVal>
            <c:numRef>
              <c:f>'Fig 12.5'!$C$6</c:f>
              <c:numCache>
                <c:formatCode>0.00</c:formatCode>
                <c:ptCount val="1"/>
                <c:pt idx="0">
                  <c:v>6.0269598856536399</c:v>
                </c:pt>
              </c:numCache>
            </c:numRef>
          </c:xVal>
          <c:yVal>
            <c:numRef>
              <c:f>'Fig 12.5'!$E$6</c:f>
              <c:numCache>
                <c:formatCode>0.00</c:formatCode>
                <c:ptCount val="1"/>
                <c:pt idx="0">
                  <c:v>7.5891784627057604</c:v>
                </c:pt>
              </c:numCache>
            </c:numRef>
          </c:yVal>
          <c:smooth val="0"/>
          <c:extLst>
            <c:ext xmlns:c16="http://schemas.microsoft.com/office/drawing/2014/chart" uri="{C3380CC4-5D6E-409C-BE32-E72D297353CC}">
              <c16:uniqueId val="{00000001-B681-4021-B34A-12B1917D7074}"/>
            </c:ext>
          </c:extLst>
        </c:ser>
        <c:ser>
          <c:idx val="1"/>
          <c:order val="2"/>
          <c:tx>
            <c:strRef>
              <c:f>'Fig 12.5'!$B$7</c:f>
              <c:strCache>
                <c:ptCount val="1"/>
                <c:pt idx="0">
                  <c:v>ES</c:v>
                </c:pt>
              </c:strCache>
            </c:strRef>
          </c:tx>
          <c:spPr>
            <a:ln w="28575" cap="rnd">
              <a:noFill/>
              <a:round/>
            </a:ln>
            <a:effectLst/>
          </c:spPr>
          <c:marker>
            <c:symbol val="circle"/>
            <c:size val="5"/>
            <c:spPr>
              <a:solidFill>
                <a:schemeClr val="accent2"/>
              </a:solidFill>
              <a:ln w="9525">
                <a:solidFill>
                  <a:schemeClr val="accent2"/>
                </a:solidFill>
              </a:ln>
              <a:effectLst/>
            </c:spPr>
          </c:marker>
          <c:errBars>
            <c:errDir val="x"/>
            <c:errBarType val="both"/>
            <c:errValType val="fixedVal"/>
            <c:noEndCap val="0"/>
            <c:val val="4.8021175600619706E-2"/>
            <c:spPr>
              <a:noFill/>
              <a:ln w="9525" cap="flat" cmpd="sng" algn="ctr">
                <a:solidFill>
                  <a:schemeClr val="tx1">
                    <a:lumMod val="65000"/>
                    <a:lumOff val="35000"/>
                  </a:schemeClr>
                </a:solidFill>
                <a:round/>
              </a:ln>
              <a:effectLst/>
            </c:spPr>
          </c:errBars>
          <c:errBars>
            <c:errDir val="y"/>
            <c:errBarType val="both"/>
            <c:errValType val="fixedVal"/>
            <c:noEndCap val="0"/>
            <c:val val="4.088307800000001E-2"/>
            <c:spPr>
              <a:noFill/>
              <a:ln w="9525" cap="flat" cmpd="sng" algn="ctr">
                <a:solidFill>
                  <a:schemeClr val="tx1">
                    <a:lumMod val="65000"/>
                    <a:lumOff val="35000"/>
                  </a:schemeClr>
                </a:solidFill>
                <a:round/>
              </a:ln>
              <a:effectLst/>
            </c:spPr>
          </c:errBars>
          <c:xVal>
            <c:numRef>
              <c:f>'Fig 12.5'!$C$7</c:f>
              <c:numCache>
                <c:formatCode>0.00</c:formatCode>
                <c:ptCount val="1"/>
                <c:pt idx="0">
                  <c:v>7.7462101980511697</c:v>
                </c:pt>
              </c:numCache>
            </c:numRef>
          </c:xVal>
          <c:yVal>
            <c:numRef>
              <c:f>'Fig 12.5'!$E$7</c:f>
              <c:numCache>
                <c:formatCode>0.00</c:formatCode>
                <c:ptCount val="1"/>
                <c:pt idx="0">
                  <c:v>8.5381205025872209</c:v>
                </c:pt>
              </c:numCache>
            </c:numRef>
          </c:yVal>
          <c:smooth val="0"/>
          <c:extLst>
            <c:ext xmlns:c16="http://schemas.microsoft.com/office/drawing/2014/chart" uri="{C3380CC4-5D6E-409C-BE32-E72D297353CC}">
              <c16:uniqueId val="{00000002-B681-4021-B34A-12B1917D7074}"/>
            </c:ext>
          </c:extLst>
        </c:ser>
        <c:ser>
          <c:idx val="2"/>
          <c:order val="3"/>
          <c:tx>
            <c:strRef>
              <c:f>'Fig 12.5'!$B$8</c:f>
              <c:strCache>
                <c:ptCount val="1"/>
                <c:pt idx="0">
                  <c:v>FR</c:v>
                </c:pt>
              </c:strCache>
            </c:strRef>
          </c:tx>
          <c:spPr>
            <a:ln w="25400" cap="rnd">
              <a:noFill/>
              <a:round/>
            </a:ln>
            <a:effectLst/>
          </c:spPr>
          <c:marker>
            <c:symbol val="circle"/>
            <c:size val="5"/>
            <c:spPr>
              <a:solidFill>
                <a:schemeClr val="accent3"/>
              </a:solidFill>
              <a:ln w="9525">
                <a:solidFill>
                  <a:schemeClr val="accent3"/>
                </a:solidFill>
              </a:ln>
              <a:effectLst/>
            </c:spPr>
          </c:marker>
          <c:errBars>
            <c:errDir val="x"/>
            <c:errBarType val="both"/>
            <c:errValType val="fixedVal"/>
            <c:noEndCap val="0"/>
            <c:val val="5.744304199399141E-2"/>
            <c:spPr>
              <a:noFill/>
              <a:ln w="9525" cap="flat" cmpd="sng" algn="ctr">
                <a:solidFill>
                  <a:schemeClr val="tx1">
                    <a:lumMod val="65000"/>
                    <a:lumOff val="35000"/>
                  </a:schemeClr>
                </a:solidFill>
                <a:round/>
              </a:ln>
              <a:effectLst/>
            </c:spPr>
          </c:errBars>
          <c:errBars>
            <c:errDir val="y"/>
            <c:errBarType val="both"/>
            <c:errValType val="fixedVal"/>
            <c:noEndCap val="0"/>
            <c:val val="4.5930712862805305E-2"/>
            <c:spPr>
              <a:noFill/>
              <a:ln w="9525" cap="flat" cmpd="sng" algn="ctr">
                <a:solidFill>
                  <a:schemeClr val="tx1">
                    <a:lumMod val="65000"/>
                    <a:lumOff val="35000"/>
                  </a:schemeClr>
                </a:solidFill>
                <a:round/>
              </a:ln>
              <a:effectLst/>
            </c:spPr>
          </c:errBars>
          <c:xVal>
            <c:numRef>
              <c:f>'Fig 12.5'!$C$8</c:f>
              <c:numCache>
                <c:formatCode>0.00</c:formatCode>
                <c:ptCount val="1"/>
                <c:pt idx="0">
                  <c:v>6.2051523382624003</c:v>
                </c:pt>
              </c:numCache>
            </c:numRef>
          </c:xVal>
          <c:yVal>
            <c:numRef>
              <c:f>'Fig 12.5'!$E$8</c:f>
              <c:numCache>
                <c:formatCode>0.00</c:formatCode>
                <c:ptCount val="1"/>
                <c:pt idx="0">
                  <c:v>7.8597444076135101</c:v>
                </c:pt>
              </c:numCache>
            </c:numRef>
          </c:yVal>
          <c:smooth val="0"/>
          <c:extLst>
            <c:ext xmlns:c16="http://schemas.microsoft.com/office/drawing/2014/chart" uri="{C3380CC4-5D6E-409C-BE32-E72D297353CC}">
              <c16:uniqueId val="{00000003-B681-4021-B34A-12B1917D7074}"/>
            </c:ext>
          </c:extLst>
        </c:ser>
        <c:ser>
          <c:idx val="3"/>
          <c:order val="4"/>
          <c:tx>
            <c:strRef>
              <c:f>'Fig 12.5'!$B$9</c:f>
              <c:strCache>
                <c:ptCount val="1"/>
                <c:pt idx="0">
                  <c:v>GB</c:v>
                </c:pt>
              </c:strCache>
            </c:strRef>
          </c:tx>
          <c:spPr>
            <a:ln w="25400" cap="rnd">
              <a:noFill/>
              <a:round/>
            </a:ln>
            <a:effectLst/>
          </c:spPr>
          <c:marker>
            <c:symbol val="circle"/>
            <c:size val="5"/>
            <c:spPr>
              <a:solidFill>
                <a:schemeClr val="accent4"/>
              </a:solidFill>
              <a:ln w="9525">
                <a:solidFill>
                  <a:schemeClr val="accent4"/>
                </a:solidFill>
              </a:ln>
              <a:effectLst/>
            </c:spPr>
          </c:marker>
          <c:errBars>
            <c:errDir val="x"/>
            <c:errBarType val="both"/>
            <c:errValType val="fixedVal"/>
            <c:noEndCap val="0"/>
            <c:val val="5.5792478000000006E-2"/>
            <c:spPr>
              <a:noFill/>
              <a:ln w="9525" cap="flat" cmpd="sng" algn="ctr">
                <a:solidFill>
                  <a:schemeClr val="tx1">
                    <a:lumMod val="65000"/>
                    <a:lumOff val="35000"/>
                  </a:schemeClr>
                </a:solidFill>
                <a:round/>
              </a:ln>
              <a:effectLst/>
            </c:spPr>
          </c:errBars>
          <c:errBars>
            <c:errDir val="y"/>
            <c:errBarType val="both"/>
            <c:errValType val="fixedVal"/>
            <c:noEndCap val="0"/>
            <c:val val="4.4222149312180714E-2"/>
            <c:spPr>
              <a:noFill/>
              <a:ln w="9525" cap="flat" cmpd="sng" algn="ctr">
                <a:solidFill>
                  <a:schemeClr val="tx1">
                    <a:lumMod val="65000"/>
                    <a:lumOff val="35000"/>
                  </a:schemeClr>
                </a:solidFill>
                <a:round/>
              </a:ln>
              <a:effectLst/>
            </c:spPr>
          </c:errBars>
          <c:xVal>
            <c:numRef>
              <c:f>'Fig 12.5'!$C$9</c:f>
              <c:numCache>
                <c:formatCode>0.00</c:formatCode>
                <c:ptCount val="1"/>
                <c:pt idx="0">
                  <c:v>5.84635956256865</c:v>
                </c:pt>
              </c:numCache>
            </c:numRef>
          </c:xVal>
          <c:yVal>
            <c:numRef>
              <c:f>'Fig 12.5'!$E$9</c:f>
              <c:numCache>
                <c:formatCode>0.00</c:formatCode>
                <c:ptCount val="1"/>
                <c:pt idx="0">
                  <c:v>7.7868722936482904</c:v>
                </c:pt>
              </c:numCache>
            </c:numRef>
          </c:yVal>
          <c:smooth val="0"/>
          <c:extLst>
            <c:ext xmlns:c16="http://schemas.microsoft.com/office/drawing/2014/chart" uri="{C3380CC4-5D6E-409C-BE32-E72D297353CC}">
              <c16:uniqueId val="{00000004-B681-4021-B34A-12B1917D7074}"/>
            </c:ext>
          </c:extLst>
        </c:ser>
        <c:ser>
          <c:idx val="4"/>
          <c:order val="5"/>
          <c:tx>
            <c:strRef>
              <c:f>'Fig 12.5'!$B$10</c:f>
              <c:strCache>
                <c:ptCount val="1"/>
                <c:pt idx="0">
                  <c:v>IT</c:v>
                </c:pt>
              </c:strCache>
            </c:strRef>
          </c:tx>
          <c:spPr>
            <a:ln w="25400" cap="rnd">
              <a:noFill/>
              <a:round/>
            </a:ln>
            <a:effectLst/>
          </c:spPr>
          <c:marker>
            <c:symbol val="circle"/>
            <c:size val="5"/>
            <c:spPr>
              <a:solidFill>
                <a:schemeClr val="accent5"/>
              </a:solidFill>
              <a:ln w="9525">
                <a:solidFill>
                  <a:schemeClr val="accent5"/>
                </a:solidFill>
              </a:ln>
              <a:effectLst/>
            </c:spPr>
          </c:marker>
          <c:errBars>
            <c:errDir val="x"/>
            <c:errBarType val="both"/>
            <c:errValType val="fixedVal"/>
            <c:noEndCap val="0"/>
            <c:val val="4.2012042257038307E-2"/>
            <c:spPr>
              <a:noFill/>
              <a:ln w="9525" cap="flat" cmpd="sng" algn="ctr">
                <a:solidFill>
                  <a:schemeClr val="tx1">
                    <a:lumMod val="65000"/>
                    <a:lumOff val="35000"/>
                  </a:schemeClr>
                </a:solidFill>
                <a:round/>
              </a:ln>
              <a:effectLst/>
            </c:spPr>
          </c:errBars>
          <c:errBars>
            <c:errDir val="y"/>
            <c:errBarType val="both"/>
            <c:errValType val="fixedVal"/>
            <c:noEndCap val="0"/>
            <c:val val="3.4795063000000008E-2"/>
            <c:spPr>
              <a:noFill/>
              <a:ln w="9525" cap="flat" cmpd="sng" algn="ctr">
                <a:solidFill>
                  <a:schemeClr val="tx1">
                    <a:lumMod val="65000"/>
                    <a:lumOff val="35000"/>
                  </a:schemeClr>
                </a:solidFill>
                <a:round/>
              </a:ln>
              <a:effectLst/>
            </c:spPr>
          </c:errBars>
          <c:xVal>
            <c:numRef>
              <c:f>'Fig 12.5'!$C$10</c:f>
              <c:numCache>
                <c:formatCode>0.00</c:formatCode>
                <c:ptCount val="1"/>
                <c:pt idx="0">
                  <c:v>7.6896741153082901</c:v>
                </c:pt>
              </c:numCache>
            </c:numRef>
          </c:xVal>
          <c:yVal>
            <c:numRef>
              <c:f>'Fig 12.5'!$E$10</c:f>
              <c:numCache>
                <c:formatCode>0.00</c:formatCode>
                <c:ptCount val="1"/>
                <c:pt idx="0">
                  <c:v>8.4579965955966205</c:v>
                </c:pt>
              </c:numCache>
            </c:numRef>
          </c:yVal>
          <c:smooth val="0"/>
          <c:extLst>
            <c:ext xmlns:c16="http://schemas.microsoft.com/office/drawing/2014/chart" uri="{C3380CC4-5D6E-409C-BE32-E72D297353CC}">
              <c16:uniqueId val="{00000005-B681-4021-B34A-12B1917D7074}"/>
            </c:ext>
          </c:extLst>
        </c:ser>
        <c:ser>
          <c:idx val="5"/>
          <c:order val="6"/>
          <c:tx>
            <c:strRef>
              <c:f>'Fig 12.5'!$B$11</c:f>
              <c:strCache>
                <c:ptCount val="1"/>
                <c:pt idx="0">
                  <c:v>NL</c:v>
                </c:pt>
              </c:strCache>
            </c:strRef>
          </c:tx>
          <c:spPr>
            <a:ln w="25400" cap="rnd">
              <a:noFill/>
              <a:round/>
            </a:ln>
            <a:effectLst/>
          </c:spPr>
          <c:marker>
            <c:symbol val="circle"/>
            <c:size val="5"/>
            <c:spPr>
              <a:solidFill>
                <a:schemeClr val="accent6"/>
              </a:solidFill>
              <a:ln w="9525">
                <a:solidFill>
                  <a:schemeClr val="accent6"/>
                </a:solidFill>
              </a:ln>
              <a:effectLst/>
            </c:spPr>
          </c:marker>
          <c:errBars>
            <c:errDir val="x"/>
            <c:errBarType val="both"/>
            <c:errValType val="fixedVal"/>
            <c:noEndCap val="0"/>
            <c:val val="4.4768050009064711E-2"/>
            <c:spPr>
              <a:noFill/>
              <a:ln w="9525" cap="flat" cmpd="sng" algn="ctr">
                <a:solidFill>
                  <a:schemeClr val="tx1">
                    <a:lumMod val="65000"/>
                    <a:lumOff val="35000"/>
                  </a:schemeClr>
                </a:solidFill>
                <a:round/>
              </a:ln>
              <a:effectLst/>
            </c:spPr>
          </c:errBars>
          <c:errBars>
            <c:errDir val="y"/>
            <c:errBarType val="both"/>
            <c:errValType val="fixedVal"/>
            <c:noEndCap val="0"/>
            <c:val val="4.3627371000000012E-2"/>
            <c:spPr>
              <a:noFill/>
              <a:ln w="9525" cap="flat" cmpd="sng" algn="ctr">
                <a:solidFill>
                  <a:schemeClr val="tx1">
                    <a:lumMod val="65000"/>
                    <a:lumOff val="35000"/>
                  </a:schemeClr>
                </a:solidFill>
                <a:round/>
              </a:ln>
              <a:effectLst/>
            </c:spPr>
          </c:errBars>
          <c:xVal>
            <c:numRef>
              <c:f>'Fig 12.5'!$C$11</c:f>
              <c:numCache>
                <c:formatCode>0.00</c:formatCode>
                <c:ptCount val="1"/>
                <c:pt idx="0">
                  <c:v>6.3493377352999598</c:v>
                </c:pt>
              </c:numCache>
            </c:numRef>
          </c:xVal>
          <c:yVal>
            <c:numRef>
              <c:f>'Fig 12.5'!$E$11</c:f>
              <c:numCache>
                <c:formatCode>0.00</c:formatCode>
                <c:ptCount val="1"/>
                <c:pt idx="0">
                  <c:v>7.3827620883715701</c:v>
                </c:pt>
              </c:numCache>
            </c:numRef>
          </c:yVal>
          <c:smooth val="0"/>
          <c:extLst>
            <c:ext xmlns:c16="http://schemas.microsoft.com/office/drawing/2014/chart" uri="{C3380CC4-5D6E-409C-BE32-E72D297353CC}">
              <c16:uniqueId val="{00000006-B681-4021-B34A-12B1917D7074}"/>
            </c:ext>
          </c:extLst>
        </c:ser>
        <c:ser>
          <c:idx val="6"/>
          <c:order val="7"/>
          <c:tx>
            <c:strRef>
              <c:f>'Fig 12.5'!$B$12</c:f>
              <c:strCache>
                <c:ptCount val="1"/>
                <c:pt idx="0">
                  <c:v>SE</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x"/>
            <c:errBarType val="both"/>
            <c:errValType val="fixedVal"/>
            <c:noEndCap val="0"/>
            <c:val val="6.0435611000000014E-2"/>
            <c:spPr>
              <a:noFill/>
              <a:ln w="9525" cap="flat" cmpd="sng" algn="ctr">
                <a:solidFill>
                  <a:schemeClr val="tx1">
                    <a:lumMod val="65000"/>
                    <a:lumOff val="35000"/>
                  </a:schemeClr>
                </a:solidFill>
                <a:round/>
              </a:ln>
              <a:effectLst/>
            </c:spPr>
          </c:errBars>
          <c:errBars>
            <c:errDir val="y"/>
            <c:errBarType val="both"/>
            <c:errValType val="fixedVal"/>
            <c:noEndCap val="0"/>
            <c:val val="5.1250754000000009E-2"/>
            <c:spPr>
              <a:noFill/>
              <a:ln w="9525" cap="flat" cmpd="sng" algn="ctr">
                <a:solidFill>
                  <a:schemeClr val="tx1">
                    <a:lumMod val="65000"/>
                    <a:lumOff val="35000"/>
                  </a:schemeClr>
                </a:solidFill>
                <a:round/>
              </a:ln>
              <a:effectLst/>
            </c:spPr>
          </c:errBars>
          <c:xVal>
            <c:numRef>
              <c:f>'Fig 12.5'!$C$12</c:f>
              <c:numCache>
                <c:formatCode>0.00</c:formatCode>
                <c:ptCount val="1"/>
                <c:pt idx="0">
                  <c:v>6.9595514098770304</c:v>
                </c:pt>
              </c:numCache>
            </c:numRef>
          </c:xVal>
          <c:yVal>
            <c:numRef>
              <c:f>'Fig 12.5'!$E$12</c:f>
              <c:numCache>
                <c:formatCode>0.00</c:formatCode>
                <c:ptCount val="1"/>
                <c:pt idx="0">
                  <c:v>8.0358704049513605</c:v>
                </c:pt>
              </c:numCache>
            </c:numRef>
          </c:yVal>
          <c:smooth val="0"/>
          <c:extLst>
            <c:ext xmlns:c16="http://schemas.microsoft.com/office/drawing/2014/chart" uri="{C3380CC4-5D6E-409C-BE32-E72D297353CC}">
              <c16:uniqueId val="{00000007-B681-4021-B34A-12B1917D7074}"/>
            </c:ext>
          </c:extLst>
        </c:ser>
        <c:dLbls>
          <c:showLegendKey val="0"/>
          <c:showVal val="0"/>
          <c:showCatName val="0"/>
          <c:showSerName val="0"/>
          <c:showPercent val="0"/>
          <c:showBubbleSize val="0"/>
        </c:dLbls>
        <c:axId val="1188668544"/>
        <c:axId val="1188663552"/>
      </c:scatterChart>
      <c:valAx>
        <c:axId val="1188668544"/>
        <c:scaling>
          <c:orientation val="minMax"/>
          <c:max val="9"/>
          <c:min val="5.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Responsabilité de l'État</a:t>
                </a:r>
                <a:r>
                  <a:rPr lang="en-US" baseline="0"/>
                  <a:t> vis-à-vis des chômeurs</a:t>
                </a:r>
                <a:endParaRPr lang="en-US"/>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88663552"/>
        <c:crosses val="autoZero"/>
        <c:crossBetween val="midCat"/>
        <c:majorUnit val="1"/>
        <c:minorUnit val="0.2"/>
      </c:valAx>
      <c:valAx>
        <c:axId val="1188663552"/>
        <c:scaling>
          <c:orientation val="minMax"/>
          <c:max val="9"/>
          <c:min val="5.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Responsabilité de l'État</a:t>
                </a:r>
              </a:p>
              <a:p>
                <a:pPr>
                  <a:defRPr/>
                </a:pPr>
                <a:r>
                  <a:rPr lang="fr-FR"/>
                  <a:t> vis-à-vis des personnes âgées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88668544"/>
        <c:crosses val="autoZero"/>
        <c:crossBetween val="midCat"/>
        <c:majorUnit val="0.5"/>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12.6'!$B$5</c:f>
              <c:strCache>
                <c:ptCount val="1"/>
                <c:pt idx="0">
                  <c:v>BE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y"/>
            <c:errBarType val="both"/>
            <c:errValType val="fixedVal"/>
            <c:noEndCap val="0"/>
            <c:val val="3.7251472000000001E-2"/>
            <c:spPr>
              <a:noFill/>
              <a:ln w="9525" cap="flat" cmpd="sng" algn="ctr">
                <a:solidFill>
                  <a:schemeClr val="tx1">
                    <a:lumMod val="65000"/>
                    <a:lumOff val="35000"/>
                  </a:schemeClr>
                </a:solidFill>
                <a:round/>
              </a:ln>
              <a:effectLst/>
            </c:spPr>
          </c:errBars>
          <c:xVal>
            <c:numRef>
              <c:f>'Fig 12.6'!$E$5</c:f>
              <c:numCache>
                <c:formatCode>0.0%</c:formatCode>
                <c:ptCount val="1"/>
                <c:pt idx="0">
                  <c:v>0.10708999999999999</c:v>
                </c:pt>
              </c:numCache>
            </c:numRef>
          </c:xVal>
          <c:yVal>
            <c:numRef>
              <c:f>'Fig 12.6'!$C$5</c:f>
              <c:numCache>
                <c:formatCode>0.00</c:formatCode>
                <c:ptCount val="1"/>
                <c:pt idx="0">
                  <c:v>7.8348504551365394</c:v>
                </c:pt>
              </c:numCache>
            </c:numRef>
          </c:yVal>
          <c:smooth val="0"/>
          <c:extLst>
            <c:ext xmlns:c16="http://schemas.microsoft.com/office/drawing/2014/chart" uri="{C3380CC4-5D6E-409C-BE32-E72D297353CC}">
              <c16:uniqueId val="{00000000-35F9-43AA-BD43-3862A3C7935A}"/>
            </c:ext>
          </c:extLst>
        </c:ser>
        <c:ser>
          <c:idx val="1"/>
          <c:order val="1"/>
          <c:tx>
            <c:strRef>
              <c:f>'Fig 12.6'!$B$6</c:f>
              <c:strCache>
                <c:ptCount val="1"/>
                <c:pt idx="0">
                  <c:v>DE</c:v>
                </c:pt>
              </c:strCache>
            </c:strRef>
          </c:tx>
          <c:spPr>
            <a:ln w="25400" cap="rnd">
              <a:noFill/>
              <a:round/>
            </a:ln>
            <a:effectLst/>
          </c:spPr>
          <c:marker>
            <c:symbol val="circle"/>
            <c:size val="5"/>
            <c:spPr>
              <a:solidFill>
                <a:schemeClr val="accent2"/>
              </a:solidFill>
              <a:ln w="9525">
                <a:solidFill>
                  <a:schemeClr val="accent2"/>
                </a:solidFill>
              </a:ln>
              <a:effectLst/>
            </c:spPr>
          </c:marker>
          <c:errBars>
            <c:errDir val="y"/>
            <c:errBarType val="both"/>
            <c:errValType val="fixedVal"/>
            <c:noEndCap val="0"/>
            <c:val val="4.376717900000001E-2"/>
            <c:spPr>
              <a:noFill/>
              <a:ln w="9525" cap="flat" cmpd="sng" algn="ctr">
                <a:solidFill>
                  <a:schemeClr val="tx1">
                    <a:lumMod val="65000"/>
                    <a:lumOff val="35000"/>
                  </a:schemeClr>
                </a:solidFill>
                <a:round/>
              </a:ln>
              <a:effectLst/>
            </c:spPr>
          </c:errBars>
          <c:xVal>
            <c:numRef>
              <c:f>'Fig 12.6'!$E$6</c:f>
              <c:numCache>
                <c:formatCode>0.0%</c:formatCode>
                <c:ptCount val="1"/>
                <c:pt idx="0">
                  <c:v>0.10084</c:v>
                </c:pt>
              </c:numCache>
            </c:numRef>
          </c:xVal>
          <c:yVal>
            <c:numRef>
              <c:f>'Fig 12.6'!$C$6</c:f>
              <c:numCache>
                <c:formatCode>0.00</c:formatCode>
                <c:ptCount val="1"/>
                <c:pt idx="0">
                  <c:v>7.5824745982561073</c:v>
                </c:pt>
              </c:numCache>
            </c:numRef>
          </c:yVal>
          <c:smooth val="0"/>
          <c:extLst>
            <c:ext xmlns:c16="http://schemas.microsoft.com/office/drawing/2014/chart" uri="{C3380CC4-5D6E-409C-BE32-E72D297353CC}">
              <c16:uniqueId val="{00000001-35F9-43AA-BD43-3862A3C7935A}"/>
            </c:ext>
          </c:extLst>
        </c:ser>
        <c:ser>
          <c:idx val="2"/>
          <c:order val="2"/>
          <c:tx>
            <c:strRef>
              <c:f>'Fig 12.6'!$B$7</c:f>
              <c:strCache>
                <c:ptCount val="1"/>
                <c:pt idx="0">
                  <c:v>ES</c:v>
                </c:pt>
              </c:strCache>
            </c:strRef>
          </c:tx>
          <c:spPr>
            <a:ln w="25400" cap="rnd">
              <a:noFill/>
              <a:round/>
            </a:ln>
            <a:effectLst/>
          </c:spPr>
          <c:marker>
            <c:symbol val="circle"/>
            <c:size val="5"/>
            <c:spPr>
              <a:solidFill>
                <a:schemeClr val="accent3"/>
              </a:solidFill>
              <a:ln w="9525">
                <a:solidFill>
                  <a:schemeClr val="accent3"/>
                </a:solidFill>
              </a:ln>
              <a:effectLst/>
            </c:spPr>
          </c:marker>
          <c:errBars>
            <c:errDir val="y"/>
            <c:errBarType val="both"/>
            <c:errValType val="fixedVal"/>
            <c:noEndCap val="0"/>
            <c:val val="4.0575677000000011E-2"/>
            <c:spPr>
              <a:noFill/>
              <a:ln w="9525" cap="flat" cmpd="sng" algn="ctr">
                <a:solidFill>
                  <a:schemeClr val="tx1">
                    <a:lumMod val="65000"/>
                    <a:lumOff val="35000"/>
                  </a:schemeClr>
                </a:solidFill>
                <a:round/>
              </a:ln>
              <a:effectLst/>
            </c:spPr>
          </c:errBars>
          <c:xVal>
            <c:numRef>
              <c:f>'Fig 12.6'!$E$7</c:f>
              <c:numCache>
                <c:formatCode>0.0%</c:formatCode>
                <c:ptCount val="1"/>
                <c:pt idx="0">
                  <c:v>0.11015000000000001</c:v>
                </c:pt>
              </c:numCache>
            </c:numRef>
          </c:xVal>
          <c:yVal>
            <c:numRef>
              <c:f>'Fig 12.6'!$C$7</c:f>
              <c:numCache>
                <c:formatCode>0.00</c:formatCode>
                <c:ptCount val="1"/>
                <c:pt idx="0">
                  <c:v>8.5392682542185785</c:v>
                </c:pt>
              </c:numCache>
            </c:numRef>
          </c:yVal>
          <c:smooth val="0"/>
          <c:extLst>
            <c:ext xmlns:c16="http://schemas.microsoft.com/office/drawing/2014/chart" uri="{C3380CC4-5D6E-409C-BE32-E72D297353CC}">
              <c16:uniqueId val="{00000002-35F9-43AA-BD43-3862A3C7935A}"/>
            </c:ext>
          </c:extLst>
        </c:ser>
        <c:ser>
          <c:idx val="3"/>
          <c:order val="3"/>
          <c:tx>
            <c:strRef>
              <c:f>'Fig 12.6'!$B$8</c:f>
              <c:strCache>
                <c:ptCount val="1"/>
                <c:pt idx="0">
                  <c:v>FR</c:v>
                </c:pt>
              </c:strCache>
            </c:strRef>
          </c:tx>
          <c:spPr>
            <a:ln w="25400" cap="rnd">
              <a:noFill/>
              <a:round/>
            </a:ln>
            <a:effectLst/>
          </c:spPr>
          <c:marker>
            <c:symbol val="circle"/>
            <c:size val="5"/>
            <c:spPr>
              <a:solidFill>
                <a:schemeClr val="accent4"/>
              </a:solidFill>
              <a:ln w="9525">
                <a:solidFill>
                  <a:schemeClr val="accent4"/>
                </a:solidFill>
              </a:ln>
              <a:effectLst/>
            </c:spPr>
          </c:marker>
          <c:errBars>
            <c:errDir val="y"/>
            <c:errBarType val="both"/>
            <c:errValType val="fixedVal"/>
            <c:noEndCap val="0"/>
            <c:val val="4.6087701000000009E-2"/>
            <c:spPr>
              <a:noFill/>
              <a:ln w="9525" cap="flat" cmpd="sng" algn="ctr">
                <a:solidFill>
                  <a:schemeClr val="tx1">
                    <a:lumMod val="65000"/>
                    <a:lumOff val="35000"/>
                  </a:schemeClr>
                </a:solidFill>
                <a:round/>
              </a:ln>
              <a:effectLst/>
            </c:spPr>
          </c:errBars>
          <c:xVal>
            <c:numRef>
              <c:f>'Fig 12.6'!$E$8</c:f>
              <c:numCache>
                <c:formatCode>0.0%</c:formatCode>
                <c:ptCount val="1"/>
                <c:pt idx="0">
                  <c:v>0.13900000000000001</c:v>
                </c:pt>
              </c:numCache>
            </c:numRef>
          </c:xVal>
          <c:yVal>
            <c:numRef>
              <c:f>'Fig 12.6'!$C$8</c:f>
              <c:numCache>
                <c:formatCode>0.00</c:formatCode>
                <c:ptCount val="1"/>
                <c:pt idx="0">
                  <c:v>7.859784978573038</c:v>
                </c:pt>
              </c:numCache>
            </c:numRef>
          </c:yVal>
          <c:smooth val="0"/>
          <c:extLst>
            <c:ext xmlns:c16="http://schemas.microsoft.com/office/drawing/2014/chart" uri="{C3380CC4-5D6E-409C-BE32-E72D297353CC}">
              <c16:uniqueId val="{00000003-35F9-43AA-BD43-3862A3C7935A}"/>
            </c:ext>
          </c:extLst>
        </c:ser>
        <c:ser>
          <c:idx val="4"/>
          <c:order val="4"/>
          <c:tx>
            <c:strRef>
              <c:f>'Fig 12.6'!$B$9</c:f>
              <c:strCache>
                <c:ptCount val="1"/>
                <c:pt idx="0">
                  <c:v>GB</c:v>
                </c:pt>
              </c:strCache>
            </c:strRef>
          </c:tx>
          <c:spPr>
            <a:ln w="25400" cap="rnd">
              <a:noFill/>
              <a:round/>
            </a:ln>
            <a:effectLst/>
          </c:spPr>
          <c:marker>
            <c:symbol val="circle"/>
            <c:size val="5"/>
            <c:spPr>
              <a:solidFill>
                <a:schemeClr val="accent5"/>
              </a:solidFill>
              <a:ln w="9525">
                <a:solidFill>
                  <a:schemeClr val="accent5"/>
                </a:solidFill>
              </a:ln>
              <a:effectLst/>
            </c:spPr>
          </c:marker>
          <c:errBars>
            <c:errDir val="y"/>
            <c:errBarType val="both"/>
            <c:errValType val="fixedVal"/>
            <c:noEndCap val="0"/>
            <c:val val="4.4036408972987912E-2"/>
            <c:spPr>
              <a:noFill/>
              <a:ln w="9525" cap="flat" cmpd="sng" algn="ctr">
                <a:solidFill>
                  <a:schemeClr val="tx1">
                    <a:lumMod val="65000"/>
                    <a:lumOff val="35000"/>
                  </a:schemeClr>
                </a:solidFill>
                <a:round/>
              </a:ln>
              <a:effectLst/>
            </c:spPr>
          </c:errBars>
          <c:xVal>
            <c:numRef>
              <c:f>'Fig 12.6'!$E$9</c:f>
              <c:numCache>
                <c:formatCode>0.0%</c:formatCode>
                <c:ptCount val="1"/>
                <c:pt idx="0">
                  <c:v>6.2380000000000005E-2</c:v>
                </c:pt>
              </c:numCache>
            </c:numRef>
          </c:xVal>
          <c:yVal>
            <c:numRef>
              <c:f>'Fig 12.6'!$C$9</c:f>
              <c:numCache>
                <c:formatCode>0.00</c:formatCode>
                <c:ptCount val="1"/>
                <c:pt idx="0">
                  <c:v>7.7859590997372328</c:v>
                </c:pt>
              </c:numCache>
            </c:numRef>
          </c:yVal>
          <c:smooth val="0"/>
          <c:extLst>
            <c:ext xmlns:c16="http://schemas.microsoft.com/office/drawing/2014/chart" uri="{C3380CC4-5D6E-409C-BE32-E72D297353CC}">
              <c16:uniqueId val="{00000004-35F9-43AA-BD43-3862A3C7935A}"/>
            </c:ext>
          </c:extLst>
        </c:ser>
        <c:ser>
          <c:idx val="5"/>
          <c:order val="5"/>
          <c:tx>
            <c:strRef>
              <c:f>'Fig 12.6'!$B$10</c:f>
              <c:strCache>
                <c:ptCount val="1"/>
                <c:pt idx="0">
                  <c:v>IT</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0"/>
            <c:val val="4.3876311511682212E-2"/>
            <c:spPr>
              <a:noFill/>
              <a:ln w="9525" cap="flat" cmpd="sng" algn="ctr">
                <a:solidFill>
                  <a:schemeClr val="tx1">
                    <a:lumMod val="65000"/>
                    <a:lumOff val="35000"/>
                  </a:schemeClr>
                </a:solidFill>
                <a:round/>
              </a:ln>
              <a:effectLst/>
            </c:spPr>
          </c:errBars>
          <c:xVal>
            <c:numRef>
              <c:f>'Fig 12.6'!$E$10</c:f>
              <c:numCache>
                <c:formatCode>0.0%</c:formatCode>
                <c:ptCount val="1"/>
                <c:pt idx="0">
                  <c:v>0.16200000000000001</c:v>
                </c:pt>
              </c:numCache>
            </c:numRef>
          </c:xVal>
          <c:yVal>
            <c:numRef>
              <c:f>'Fig 12.6'!$C$10</c:f>
              <c:numCache>
                <c:formatCode>0.00</c:formatCode>
                <c:ptCount val="1"/>
                <c:pt idx="0">
                  <c:v>8.4613294189990693</c:v>
                </c:pt>
              </c:numCache>
            </c:numRef>
          </c:yVal>
          <c:smooth val="0"/>
          <c:extLst>
            <c:ext xmlns:c16="http://schemas.microsoft.com/office/drawing/2014/chart" uri="{C3380CC4-5D6E-409C-BE32-E72D297353CC}">
              <c16:uniqueId val="{00000005-35F9-43AA-BD43-3862A3C7935A}"/>
            </c:ext>
          </c:extLst>
        </c:ser>
        <c:ser>
          <c:idx val="6"/>
          <c:order val="6"/>
          <c:tx>
            <c:strRef>
              <c:f>'Fig 12.6'!$B$11</c:f>
              <c:strCache>
                <c:ptCount val="1"/>
                <c:pt idx="0">
                  <c:v>NL</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y"/>
            <c:errBarType val="both"/>
            <c:errValType val="fixedVal"/>
            <c:noEndCap val="0"/>
            <c:val val="4.3526607000000016E-2"/>
            <c:spPr>
              <a:noFill/>
              <a:ln w="9525" cap="flat" cmpd="sng" algn="ctr">
                <a:solidFill>
                  <a:schemeClr val="tx1">
                    <a:lumMod val="65000"/>
                    <a:lumOff val="35000"/>
                  </a:schemeClr>
                </a:solidFill>
                <a:round/>
              </a:ln>
              <a:effectLst/>
            </c:spPr>
          </c:errBars>
          <c:xVal>
            <c:numRef>
              <c:f>'Fig 12.6'!$E$11</c:f>
              <c:numCache>
                <c:formatCode>0.0%</c:formatCode>
                <c:ptCount val="1"/>
                <c:pt idx="0">
                  <c:v>5.3719999999999997E-2</c:v>
                </c:pt>
              </c:numCache>
            </c:numRef>
          </c:xVal>
          <c:yVal>
            <c:numRef>
              <c:f>'Fig 12.6'!$C$11</c:f>
              <c:numCache>
                <c:formatCode>0.00</c:formatCode>
                <c:ptCount val="1"/>
                <c:pt idx="0">
                  <c:v>7.3814199395770403</c:v>
                </c:pt>
              </c:numCache>
            </c:numRef>
          </c:yVal>
          <c:smooth val="0"/>
          <c:extLst>
            <c:ext xmlns:c16="http://schemas.microsoft.com/office/drawing/2014/chart" uri="{C3380CC4-5D6E-409C-BE32-E72D297353CC}">
              <c16:uniqueId val="{00000006-35F9-43AA-BD43-3862A3C7935A}"/>
            </c:ext>
          </c:extLst>
        </c:ser>
        <c:ser>
          <c:idx val="7"/>
          <c:order val="7"/>
          <c:tx>
            <c:strRef>
              <c:f>'Fig 12.6'!$B$12</c:f>
              <c:strCache>
                <c:ptCount val="1"/>
                <c:pt idx="0">
                  <c:v>SE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y"/>
            <c:errBarType val="both"/>
            <c:errValType val="fixedVal"/>
            <c:noEndCap val="0"/>
            <c:val val="5.1095981118700416E-2"/>
            <c:spPr>
              <a:noFill/>
              <a:ln w="9525" cap="flat" cmpd="sng" algn="ctr">
                <a:solidFill>
                  <a:schemeClr val="tx1">
                    <a:lumMod val="65000"/>
                    <a:lumOff val="35000"/>
                  </a:schemeClr>
                </a:solidFill>
                <a:round/>
              </a:ln>
              <a:effectLst/>
            </c:spPr>
          </c:errBars>
          <c:xVal>
            <c:numRef>
              <c:f>'Fig 12.6'!$E$12</c:f>
              <c:numCache>
                <c:formatCode>0.0%</c:formatCode>
                <c:ptCount val="1"/>
                <c:pt idx="0">
                  <c:v>7.1680000000000008E-2</c:v>
                </c:pt>
              </c:numCache>
            </c:numRef>
          </c:xVal>
          <c:yVal>
            <c:numRef>
              <c:f>'Fig 12.6'!$C$12</c:f>
              <c:numCache>
                <c:formatCode>0.00</c:formatCode>
                <c:ptCount val="1"/>
                <c:pt idx="0">
                  <c:v>8.0347560127902149</c:v>
                </c:pt>
              </c:numCache>
            </c:numRef>
          </c:yVal>
          <c:smooth val="0"/>
          <c:extLst>
            <c:ext xmlns:c16="http://schemas.microsoft.com/office/drawing/2014/chart" uri="{C3380CC4-5D6E-409C-BE32-E72D297353CC}">
              <c16:uniqueId val="{00000007-35F9-43AA-BD43-3862A3C7935A}"/>
            </c:ext>
          </c:extLst>
        </c:ser>
        <c:dLbls>
          <c:showLegendKey val="0"/>
          <c:showVal val="0"/>
          <c:showCatName val="0"/>
          <c:showSerName val="0"/>
          <c:showPercent val="0"/>
          <c:showBubbleSize val="0"/>
        </c:dLbls>
        <c:axId val="497966415"/>
        <c:axId val="497962255"/>
      </c:scatterChart>
      <c:valAx>
        <c:axId val="497966415"/>
        <c:scaling>
          <c:orientation val="minMax"/>
          <c:min val="5.000000000000001E-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a:t>
                </a:r>
                <a:r>
                  <a:rPr lang="fr-FR" baseline="0"/>
                  <a:t> des dépenses publiques de retraite dans le PIB </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2255"/>
        <c:crosses val="autoZero"/>
        <c:crossBetween val="midCat"/>
      </c:valAx>
      <c:valAx>
        <c:axId val="497962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a:t>
                </a:r>
                <a:r>
                  <a:rPr lang="fr-FR" baseline="0"/>
                  <a:t> moyenne sur la responsabilité de l'Etat concernant le niveau de vie des personnes âgées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6415"/>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5.3'!$C$5:$M$5</c:f>
              <c:numCache>
                <c:formatCode>_-* #\ ##0.0\ _€_-;\-* #\ ##0.0\ _€_-;_-* "-"??\ _€_-;_-@_-</c:formatCode>
                <c:ptCount val="11"/>
                <c:pt idx="0">
                  <c:v>3.6506606049217671</c:v>
                </c:pt>
                <c:pt idx="1">
                  <c:v>3.1624818519809272</c:v>
                </c:pt>
                <c:pt idx="2">
                  <c:v>3.2144519097910624</c:v>
                </c:pt>
                <c:pt idx="3">
                  <c:v>3.7856333325543692</c:v>
                </c:pt>
                <c:pt idx="4">
                  <c:v>2.8878359711233177</c:v>
                </c:pt>
                <c:pt idx="5">
                  <c:v>1.9904253275429431</c:v>
                </c:pt>
                <c:pt idx="6">
                  <c:v>2.8285774139076949</c:v>
                </c:pt>
                <c:pt idx="7">
                  <c:v>3.1634748909754049</c:v>
                </c:pt>
                <c:pt idx="8">
                  <c:v>3.2023394671326377</c:v>
                </c:pt>
                <c:pt idx="9">
                  <c:v>2.8889333882814503</c:v>
                </c:pt>
                <c:pt idx="10">
                  <c:v>2.6442089615998521</c:v>
                </c:pt>
              </c:numCache>
            </c:numRef>
          </c:val>
          <c:extLst>
            <c:ext xmlns:c16="http://schemas.microsoft.com/office/drawing/2014/chart" uri="{C3380CC4-5D6E-409C-BE32-E72D297353CC}">
              <c16:uniqueId val="{00000000-B642-411E-9CBC-64F114D164A2}"/>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5.3'!$C$6:$M$6</c:f>
              <c:numCache>
                <c:formatCode>_-* #\ ##0.0\ _€_-;\-* #\ ##0.0\ _€_-;_-* "-"??\ _€_-;_-@_-</c:formatCode>
                <c:ptCount val="11"/>
                <c:pt idx="0">
                  <c:v>3.0380930108919482</c:v>
                </c:pt>
                <c:pt idx="1">
                  <c:v>3.0380930108919482</c:v>
                </c:pt>
                <c:pt idx="2">
                  <c:v>3.0380930108919482</c:v>
                </c:pt>
                <c:pt idx="3">
                  <c:v>3.0380930108919482</c:v>
                </c:pt>
                <c:pt idx="4">
                  <c:v>3.0380930108919482</c:v>
                </c:pt>
                <c:pt idx="5">
                  <c:v>3.0380930108919482</c:v>
                </c:pt>
                <c:pt idx="6">
                  <c:v>3.0380930108919482</c:v>
                </c:pt>
                <c:pt idx="7">
                  <c:v>3.0380930108919482</c:v>
                </c:pt>
                <c:pt idx="8">
                  <c:v>3.0380930108919482</c:v>
                </c:pt>
                <c:pt idx="9">
                  <c:v>3.0380930108919482</c:v>
                </c:pt>
                <c:pt idx="10">
                  <c:v>3.0380930108919482</c:v>
                </c:pt>
              </c:numCache>
            </c:numRef>
          </c:val>
          <c:smooth val="0"/>
          <c:extLst>
            <c:ext xmlns:c16="http://schemas.microsoft.com/office/drawing/2014/chart" uri="{C3380CC4-5D6E-409C-BE32-E72D297353CC}">
              <c16:uniqueId val="{00000001-B642-411E-9CBC-64F114D164A2}"/>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12.7'!$B$5</c:f>
              <c:strCache>
                <c:ptCount val="1"/>
                <c:pt idx="0">
                  <c:v>BE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y"/>
            <c:errBarType val="both"/>
            <c:errValType val="fixedVal"/>
            <c:noEndCap val="0"/>
            <c:val val="3.7251472000000001E-2"/>
            <c:spPr>
              <a:noFill/>
              <a:ln w="9525" cap="flat" cmpd="sng" algn="ctr">
                <a:solidFill>
                  <a:schemeClr val="tx1">
                    <a:lumMod val="65000"/>
                    <a:lumOff val="35000"/>
                  </a:schemeClr>
                </a:solidFill>
                <a:round/>
              </a:ln>
              <a:effectLst/>
            </c:spPr>
          </c:errBars>
          <c:xVal>
            <c:numRef>
              <c:f>'Fig 12.7'!$E$5</c:f>
              <c:numCache>
                <c:formatCode>0.00</c:formatCode>
                <c:ptCount val="1"/>
                <c:pt idx="0">
                  <c:v>0.91232304349147408</c:v>
                </c:pt>
              </c:numCache>
            </c:numRef>
          </c:xVal>
          <c:yVal>
            <c:numRef>
              <c:f>'Fig 12.7'!$C$5</c:f>
              <c:numCache>
                <c:formatCode>0.00</c:formatCode>
                <c:ptCount val="1"/>
                <c:pt idx="0">
                  <c:v>7.8348504551365394</c:v>
                </c:pt>
              </c:numCache>
            </c:numRef>
          </c:yVal>
          <c:smooth val="0"/>
          <c:extLst>
            <c:ext xmlns:c16="http://schemas.microsoft.com/office/drawing/2014/chart" uri="{C3380CC4-5D6E-409C-BE32-E72D297353CC}">
              <c16:uniqueId val="{00000000-5199-4B4E-90EF-481E95348919}"/>
            </c:ext>
          </c:extLst>
        </c:ser>
        <c:ser>
          <c:idx val="1"/>
          <c:order val="1"/>
          <c:tx>
            <c:strRef>
              <c:f>'Fig 12.7'!$B$6</c:f>
              <c:strCache>
                <c:ptCount val="1"/>
                <c:pt idx="0">
                  <c:v>DE</c:v>
                </c:pt>
              </c:strCache>
            </c:strRef>
          </c:tx>
          <c:spPr>
            <a:ln w="25400" cap="rnd">
              <a:noFill/>
              <a:round/>
            </a:ln>
            <a:effectLst/>
          </c:spPr>
          <c:marker>
            <c:symbol val="circle"/>
            <c:size val="5"/>
            <c:spPr>
              <a:solidFill>
                <a:schemeClr val="accent2"/>
              </a:solidFill>
              <a:ln w="9525">
                <a:solidFill>
                  <a:schemeClr val="accent2"/>
                </a:solidFill>
              </a:ln>
              <a:effectLst/>
            </c:spPr>
          </c:marker>
          <c:errBars>
            <c:errDir val="y"/>
            <c:errBarType val="both"/>
            <c:errValType val="fixedVal"/>
            <c:noEndCap val="0"/>
            <c:val val="4.376717900000001E-2"/>
            <c:spPr>
              <a:noFill/>
              <a:ln w="9525" cap="flat" cmpd="sng" algn="ctr">
                <a:solidFill>
                  <a:schemeClr val="tx1">
                    <a:lumMod val="65000"/>
                    <a:lumOff val="35000"/>
                  </a:schemeClr>
                </a:solidFill>
                <a:round/>
              </a:ln>
              <a:effectLst/>
            </c:spPr>
          </c:errBars>
          <c:xVal>
            <c:numRef>
              <c:f>'Fig 12.7'!$E$6</c:f>
              <c:numCache>
                <c:formatCode>0.00</c:formatCode>
                <c:ptCount val="1"/>
                <c:pt idx="0">
                  <c:v>0.93017162767452011</c:v>
                </c:pt>
              </c:numCache>
            </c:numRef>
          </c:xVal>
          <c:yVal>
            <c:numRef>
              <c:f>'Fig 12.7'!$C$6</c:f>
              <c:numCache>
                <c:formatCode>0.00</c:formatCode>
                <c:ptCount val="1"/>
                <c:pt idx="0">
                  <c:v>7.5824745982561073</c:v>
                </c:pt>
              </c:numCache>
            </c:numRef>
          </c:yVal>
          <c:smooth val="0"/>
          <c:extLst>
            <c:ext xmlns:c16="http://schemas.microsoft.com/office/drawing/2014/chart" uri="{C3380CC4-5D6E-409C-BE32-E72D297353CC}">
              <c16:uniqueId val="{00000001-5199-4B4E-90EF-481E95348919}"/>
            </c:ext>
          </c:extLst>
        </c:ser>
        <c:ser>
          <c:idx val="2"/>
          <c:order val="2"/>
          <c:tx>
            <c:strRef>
              <c:f>'Fig 12.7'!$B$7</c:f>
              <c:strCache>
                <c:ptCount val="1"/>
                <c:pt idx="0">
                  <c:v>ES</c:v>
                </c:pt>
              </c:strCache>
            </c:strRef>
          </c:tx>
          <c:spPr>
            <a:ln w="25400" cap="rnd">
              <a:noFill/>
              <a:round/>
            </a:ln>
            <a:effectLst/>
          </c:spPr>
          <c:marker>
            <c:symbol val="circle"/>
            <c:size val="5"/>
            <c:spPr>
              <a:solidFill>
                <a:schemeClr val="accent3"/>
              </a:solidFill>
              <a:ln w="9525">
                <a:solidFill>
                  <a:schemeClr val="accent3"/>
                </a:solidFill>
              </a:ln>
              <a:effectLst/>
            </c:spPr>
          </c:marker>
          <c:errBars>
            <c:errDir val="y"/>
            <c:errBarType val="both"/>
            <c:errValType val="fixedVal"/>
            <c:noEndCap val="0"/>
            <c:val val="4.0575677000000011E-2"/>
            <c:spPr>
              <a:noFill/>
              <a:ln w="9525" cap="flat" cmpd="sng" algn="ctr">
                <a:solidFill>
                  <a:schemeClr val="tx1">
                    <a:lumMod val="65000"/>
                    <a:lumOff val="35000"/>
                  </a:schemeClr>
                </a:solidFill>
                <a:round/>
              </a:ln>
              <a:effectLst/>
            </c:spPr>
          </c:errBars>
          <c:xVal>
            <c:numRef>
              <c:f>'Fig 12.7'!$E$7</c:f>
              <c:numCache>
                <c:formatCode>0.00</c:formatCode>
                <c:ptCount val="1"/>
                <c:pt idx="0">
                  <c:v>0.96980069070529729</c:v>
                </c:pt>
              </c:numCache>
            </c:numRef>
          </c:xVal>
          <c:yVal>
            <c:numRef>
              <c:f>'Fig 12.7'!$C$7</c:f>
              <c:numCache>
                <c:formatCode>0.00</c:formatCode>
                <c:ptCount val="1"/>
                <c:pt idx="0">
                  <c:v>8.5392682542185785</c:v>
                </c:pt>
              </c:numCache>
            </c:numRef>
          </c:yVal>
          <c:smooth val="0"/>
          <c:extLst>
            <c:ext xmlns:c16="http://schemas.microsoft.com/office/drawing/2014/chart" uri="{C3380CC4-5D6E-409C-BE32-E72D297353CC}">
              <c16:uniqueId val="{00000002-5199-4B4E-90EF-481E95348919}"/>
            </c:ext>
          </c:extLst>
        </c:ser>
        <c:ser>
          <c:idx val="3"/>
          <c:order val="3"/>
          <c:tx>
            <c:strRef>
              <c:f>'Fig 12.7'!$B$8</c:f>
              <c:strCache>
                <c:ptCount val="1"/>
                <c:pt idx="0">
                  <c:v>FR</c:v>
                </c:pt>
              </c:strCache>
            </c:strRef>
          </c:tx>
          <c:spPr>
            <a:ln w="25400" cap="rnd">
              <a:noFill/>
              <a:round/>
            </a:ln>
            <a:effectLst/>
          </c:spPr>
          <c:marker>
            <c:symbol val="circle"/>
            <c:size val="5"/>
            <c:spPr>
              <a:solidFill>
                <a:schemeClr val="accent4"/>
              </a:solidFill>
              <a:ln w="9525">
                <a:solidFill>
                  <a:schemeClr val="accent4"/>
                </a:solidFill>
              </a:ln>
              <a:effectLst/>
            </c:spPr>
          </c:marker>
          <c:errBars>
            <c:errDir val="y"/>
            <c:errBarType val="both"/>
            <c:errValType val="fixedVal"/>
            <c:noEndCap val="0"/>
            <c:val val="4.6087701000000009E-2"/>
            <c:spPr>
              <a:noFill/>
              <a:ln w="9525" cap="flat" cmpd="sng" algn="ctr">
                <a:solidFill>
                  <a:schemeClr val="tx1">
                    <a:lumMod val="65000"/>
                    <a:lumOff val="35000"/>
                  </a:schemeClr>
                </a:solidFill>
                <a:round/>
              </a:ln>
              <a:effectLst/>
            </c:spPr>
          </c:errBars>
          <c:xVal>
            <c:numRef>
              <c:f>'Fig 12.7'!$E$8</c:f>
              <c:numCache>
                <c:formatCode>0.00</c:formatCode>
                <c:ptCount val="1"/>
                <c:pt idx="0">
                  <c:v>0.98462863645380894</c:v>
                </c:pt>
              </c:numCache>
            </c:numRef>
          </c:xVal>
          <c:yVal>
            <c:numRef>
              <c:f>'Fig 12.7'!$C$8</c:f>
              <c:numCache>
                <c:formatCode>0.00</c:formatCode>
                <c:ptCount val="1"/>
                <c:pt idx="0">
                  <c:v>7.859784978573038</c:v>
                </c:pt>
              </c:numCache>
            </c:numRef>
          </c:yVal>
          <c:smooth val="0"/>
          <c:extLst>
            <c:ext xmlns:c16="http://schemas.microsoft.com/office/drawing/2014/chart" uri="{C3380CC4-5D6E-409C-BE32-E72D297353CC}">
              <c16:uniqueId val="{00000003-5199-4B4E-90EF-481E95348919}"/>
            </c:ext>
          </c:extLst>
        </c:ser>
        <c:ser>
          <c:idx val="4"/>
          <c:order val="4"/>
          <c:tx>
            <c:strRef>
              <c:f>'Fig 12.7'!$B$9</c:f>
              <c:strCache>
                <c:ptCount val="1"/>
                <c:pt idx="0">
                  <c:v>GB</c:v>
                </c:pt>
              </c:strCache>
            </c:strRef>
          </c:tx>
          <c:spPr>
            <a:ln w="25400" cap="rnd">
              <a:noFill/>
              <a:round/>
            </a:ln>
            <a:effectLst/>
          </c:spPr>
          <c:marker>
            <c:symbol val="circle"/>
            <c:size val="5"/>
            <c:spPr>
              <a:solidFill>
                <a:schemeClr val="accent5"/>
              </a:solidFill>
              <a:ln w="9525">
                <a:solidFill>
                  <a:schemeClr val="accent5"/>
                </a:solidFill>
              </a:ln>
              <a:effectLst/>
            </c:spPr>
          </c:marker>
          <c:errBars>
            <c:errDir val="y"/>
            <c:errBarType val="both"/>
            <c:errValType val="fixedVal"/>
            <c:noEndCap val="0"/>
            <c:val val="4.4036408972987912E-2"/>
            <c:spPr>
              <a:noFill/>
              <a:ln w="9525" cap="flat" cmpd="sng" algn="ctr">
                <a:solidFill>
                  <a:schemeClr val="tx1">
                    <a:lumMod val="65000"/>
                    <a:lumOff val="35000"/>
                  </a:schemeClr>
                </a:solidFill>
                <a:round/>
              </a:ln>
              <a:effectLst/>
            </c:spPr>
          </c:errBars>
          <c:xVal>
            <c:numRef>
              <c:f>'Fig 12.7'!$E$9</c:f>
              <c:numCache>
                <c:formatCode>0.00</c:formatCode>
                <c:ptCount val="1"/>
                <c:pt idx="0">
                  <c:v>0.56959969090368967</c:v>
                </c:pt>
              </c:numCache>
            </c:numRef>
          </c:xVal>
          <c:yVal>
            <c:numRef>
              <c:f>'Fig 12.7'!$C$9</c:f>
              <c:numCache>
                <c:formatCode>0.00</c:formatCode>
                <c:ptCount val="1"/>
                <c:pt idx="0">
                  <c:v>7.7859590997372328</c:v>
                </c:pt>
              </c:numCache>
            </c:numRef>
          </c:yVal>
          <c:smooth val="0"/>
          <c:extLst>
            <c:ext xmlns:c16="http://schemas.microsoft.com/office/drawing/2014/chart" uri="{C3380CC4-5D6E-409C-BE32-E72D297353CC}">
              <c16:uniqueId val="{00000004-5199-4B4E-90EF-481E95348919}"/>
            </c:ext>
          </c:extLst>
        </c:ser>
        <c:ser>
          <c:idx val="5"/>
          <c:order val="5"/>
          <c:tx>
            <c:strRef>
              <c:f>'Fig 12.7'!$B$10</c:f>
              <c:strCache>
                <c:ptCount val="1"/>
                <c:pt idx="0">
                  <c:v>IT</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0"/>
            <c:val val="4.3876311511682212E-2"/>
            <c:spPr>
              <a:noFill/>
              <a:ln w="9525" cap="flat" cmpd="sng" algn="ctr">
                <a:solidFill>
                  <a:schemeClr val="tx1">
                    <a:lumMod val="65000"/>
                    <a:lumOff val="35000"/>
                  </a:schemeClr>
                </a:solidFill>
                <a:round/>
              </a:ln>
              <a:effectLst/>
            </c:spPr>
          </c:errBars>
          <c:xVal>
            <c:numRef>
              <c:f>'Fig 12.7'!$E$10</c:f>
              <c:numCache>
                <c:formatCode>0.00</c:formatCode>
                <c:ptCount val="1"/>
                <c:pt idx="0">
                  <c:v>0.93058655539073654</c:v>
                </c:pt>
              </c:numCache>
            </c:numRef>
          </c:xVal>
          <c:yVal>
            <c:numRef>
              <c:f>'Fig 12.7'!$C$10</c:f>
              <c:numCache>
                <c:formatCode>0.00</c:formatCode>
                <c:ptCount val="1"/>
                <c:pt idx="0">
                  <c:v>8.4613294189990693</c:v>
                </c:pt>
              </c:numCache>
            </c:numRef>
          </c:yVal>
          <c:smooth val="0"/>
          <c:extLst>
            <c:ext xmlns:c16="http://schemas.microsoft.com/office/drawing/2014/chart" uri="{C3380CC4-5D6E-409C-BE32-E72D297353CC}">
              <c16:uniqueId val="{00000005-5199-4B4E-90EF-481E95348919}"/>
            </c:ext>
          </c:extLst>
        </c:ser>
        <c:ser>
          <c:idx val="6"/>
          <c:order val="6"/>
          <c:tx>
            <c:strRef>
              <c:f>'Fig 12.7'!$B$11</c:f>
              <c:strCache>
                <c:ptCount val="1"/>
                <c:pt idx="0">
                  <c:v>NL</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y"/>
            <c:errBarType val="both"/>
            <c:errValType val="fixedVal"/>
            <c:noEndCap val="0"/>
            <c:val val="4.3526607000000016E-2"/>
            <c:spPr>
              <a:noFill/>
              <a:ln w="9525" cap="flat" cmpd="sng" algn="ctr">
                <a:solidFill>
                  <a:schemeClr val="tx1">
                    <a:lumMod val="65000"/>
                    <a:lumOff val="35000"/>
                  </a:schemeClr>
                </a:solidFill>
                <a:round/>
              </a:ln>
              <a:effectLst/>
            </c:spPr>
          </c:errBars>
          <c:xVal>
            <c:numRef>
              <c:f>'Fig 12.7'!$E$11</c:f>
              <c:numCache>
                <c:formatCode>0.00</c:formatCode>
                <c:ptCount val="1"/>
                <c:pt idx="0">
                  <c:v>0.56784562488339241</c:v>
                </c:pt>
              </c:numCache>
            </c:numRef>
          </c:xVal>
          <c:yVal>
            <c:numRef>
              <c:f>'Fig 12.7'!$C$11</c:f>
              <c:numCache>
                <c:formatCode>0.00</c:formatCode>
                <c:ptCount val="1"/>
                <c:pt idx="0">
                  <c:v>7.3814199395770403</c:v>
                </c:pt>
              </c:numCache>
            </c:numRef>
          </c:yVal>
          <c:smooth val="0"/>
          <c:extLst>
            <c:ext xmlns:c16="http://schemas.microsoft.com/office/drawing/2014/chart" uri="{C3380CC4-5D6E-409C-BE32-E72D297353CC}">
              <c16:uniqueId val="{00000006-5199-4B4E-90EF-481E95348919}"/>
            </c:ext>
          </c:extLst>
        </c:ser>
        <c:ser>
          <c:idx val="7"/>
          <c:order val="7"/>
          <c:tx>
            <c:strRef>
              <c:f>'Fig 12.7'!$B$12</c:f>
              <c:strCache>
                <c:ptCount val="1"/>
                <c:pt idx="0">
                  <c:v>SE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y"/>
            <c:errBarType val="both"/>
            <c:errValType val="fixedVal"/>
            <c:noEndCap val="0"/>
            <c:val val="5.1095981118700416E-2"/>
            <c:spPr>
              <a:noFill/>
              <a:ln w="9525" cap="flat" cmpd="sng" algn="ctr">
                <a:solidFill>
                  <a:schemeClr val="tx1">
                    <a:lumMod val="65000"/>
                    <a:lumOff val="35000"/>
                  </a:schemeClr>
                </a:solidFill>
                <a:round/>
              </a:ln>
              <a:effectLst/>
            </c:spPr>
          </c:errBars>
          <c:xVal>
            <c:numRef>
              <c:f>'Fig 12.7'!$E$12</c:f>
              <c:numCache>
                <c:formatCode>0.00</c:formatCode>
                <c:ptCount val="1"/>
                <c:pt idx="0">
                  <c:v>0.76359447806836844</c:v>
                </c:pt>
              </c:numCache>
            </c:numRef>
          </c:xVal>
          <c:yVal>
            <c:numRef>
              <c:f>'Fig 12.7'!$C$12</c:f>
              <c:numCache>
                <c:formatCode>0.00</c:formatCode>
                <c:ptCount val="1"/>
                <c:pt idx="0">
                  <c:v>8.0347560127902149</c:v>
                </c:pt>
              </c:numCache>
            </c:numRef>
          </c:yVal>
          <c:smooth val="0"/>
          <c:extLst>
            <c:ext xmlns:c16="http://schemas.microsoft.com/office/drawing/2014/chart" uri="{C3380CC4-5D6E-409C-BE32-E72D297353CC}">
              <c16:uniqueId val="{00000007-5199-4B4E-90EF-481E95348919}"/>
            </c:ext>
          </c:extLst>
        </c:ser>
        <c:dLbls>
          <c:showLegendKey val="0"/>
          <c:showVal val="0"/>
          <c:showCatName val="0"/>
          <c:showSerName val="0"/>
          <c:showPercent val="0"/>
          <c:showBubbleSize val="0"/>
        </c:dLbls>
        <c:axId val="497966415"/>
        <c:axId val="497962255"/>
      </c:scatterChart>
      <c:valAx>
        <c:axId val="497966415"/>
        <c:scaling>
          <c:orientation val="minMax"/>
          <c:max val="1"/>
          <c:min val="0.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a:t>
                </a:r>
                <a:r>
                  <a:rPr lang="fr-FR" baseline="0"/>
                  <a:t> des dépenses publiques de retraite dans le total des dépenses de retraite </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2255"/>
        <c:crosses val="autoZero"/>
        <c:crossBetween val="midCat"/>
      </c:valAx>
      <c:valAx>
        <c:axId val="497962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a:t>
                </a:r>
                <a:r>
                  <a:rPr lang="fr-FR" baseline="0"/>
                  <a:t> moyenne sur la responsabilité de l'Etat concernant le niveau de vie des personnes âgées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966415"/>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0"/>
          <c:tx>
            <c:strRef>
              <c:f>'Fig 12.8'!$B$6</c:f>
              <c:strCache>
                <c:ptCount val="1"/>
                <c:pt idx="0">
                  <c:v>Non</c:v>
                </c:pt>
              </c:strCache>
            </c:strRef>
          </c:tx>
          <c:spPr>
            <a:solidFill>
              <a:srgbClr val="FF0000"/>
            </a:solidFill>
            <a:ln>
              <a:noFill/>
            </a:ln>
            <a:effectLst/>
          </c:spPr>
          <c:invertIfNegative val="0"/>
          <c:cat>
            <c:strRef>
              <c:f>'Fig 12.8'!$C$4:$J$4</c:f>
              <c:strCache>
                <c:ptCount val="8"/>
                <c:pt idx="0">
                  <c:v>SE</c:v>
                </c:pt>
                <c:pt idx="1">
                  <c:v>DE</c:v>
                </c:pt>
                <c:pt idx="2">
                  <c:v>IT</c:v>
                </c:pt>
                <c:pt idx="3">
                  <c:v>GB</c:v>
                </c:pt>
                <c:pt idx="4">
                  <c:v>ES</c:v>
                </c:pt>
                <c:pt idx="5">
                  <c:v>NL</c:v>
                </c:pt>
                <c:pt idx="6">
                  <c:v>BE</c:v>
                </c:pt>
                <c:pt idx="7">
                  <c:v>FR</c:v>
                </c:pt>
              </c:strCache>
            </c:strRef>
          </c:cat>
          <c:val>
            <c:numRef>
              <c:f>'Fig 12.8'!$C$6:$J$6</c:f>
              <c:numCache>
                <c:formatCode>0%</c:formatCode>
                <c:ptCount val="8"/>
                <c:pt idx="0">
                  <c:v>0.18163672654690599</c:v>
                </c:pt>
                <c:pt idx="1">
                  <c:v>0.18107978977544201</c:v>
                </c:pt>
                <c:pt idx="2">
                  <c:v>0.180456490727532</c:v>
                </c:pt>
                <c:pt idx="3">
                  <c:v>0.235366605052372</c:v>
                </c:pt>
                <c:pt idx="4">
                  <c:v>0.239298454221165</c:v>
                </c:pt>
                <c:pt idx="5">
                  <c:v>0.25291828793774301</c:v>
                </c:pt>
                <c:pt idx="6">
                  <c:v>0.33552377270970202</c:v>
                </c:pt>
                <c:pt idx="7">
                  <c:v>0.40929927963326801</c:v>
                </c:pt>
              </c:numCache>
            </c:numRef>
          </c:val>
          <c:extLst>
            <c:ext xmlns:c16="http://schemas.microsoft.com/office/drawing/2014/chart" uri="{C3380CC4-5D6E-409C-BE32-E72D297353CC}">
              <c16:uniqueId val="{00000000-EA47-41CA-BC6E-F10B183709C7}"/>
            </c:ext>
          </c:extLst>
        </c:ser>
        <c:ser>
          <c:idx val="0"/>
          <c:order val="1"/>
          <c:tx>
            <c:strRef>
              <c:f>'Fig 12.8'!$B$5</c:f>
              <c:strCache>
                <c:ptCount val="1"/>
                <c:pt idx="0">
                  <c:v>Sans réponse</c:v>
                </c:pt>
              </c:strCache>
            </c:strRef>
          </c:tx>
          <c:spPr>
            <a:solidFill>
              <a:schemeClr val="bg1">
                <a:lumMod val="50000"/>
              </a:schemeClr>
            </a:solidFill>
            <a:ln>
              <a:noFill/>
            </a:ln>
            <a:effectLst/>
          </c:spPr>
          <c:invertIfNegative val="0"/>
          <c:cat>
            <c:strRef>
              <c:f>'Fig 12.8'!$C$4:$J$4</c:f>
              <c:strCache>
                <c:ptCount val="8"/>
                <c:pt idx="0">
                  <c:v>SE</c:v>
                </c:pt>
                <c:pt idx="1">
                  <c:v>DE</c:v>
                </c:pt>
                <c:pt idx="2">
                  <c:v>IT</c:v>
                </c:pt>
                <c:pt idx="3">
                  <c:v>GB</c:v>
                </c:pt>
                <c:pt idx="4">
                  <c:v>ES</c:v>
                </c:pt>
                <c:pt idx="5">
                  <c:v>NL</c:v>
                </c:pt>
                <c:pt idx="6">
                  <c:v>BE</c:v>
                </c:pt>
                <c:pt idx="7">
                  <c:v>FR</c:v>
                </c:pt>
              </c:strCache>
            </c:strRef>
          </c:cat>
          <c:val>
            <c:numRef>
              <c:f>'Fig 12.8'!$C$5:$J$5</c:f>
              <c:numCache>
                <c:formatCode>0%</c:formatCode>
                <c:ptCount val="8"/>
                <c:pt idx="0">
                  <c:v>2.09580838323353E-2</c:v>
                </c:pt>
                <c:pt idx="1">
                  <c:v>9.8901098901098897E-2</c:v>
                </c:pt>
                <c:pt idx="2">
                  <c:v>0.16833095577746099</c:v>
                </c:pt>
                <c:pt idx="3">
                  <c:v>4.9907578558225502E-2</c:v>
                </c:pt>
                <c:pt idx="4">
                  <c:v>7.9667063020213993E-2</c:v>
                </c:pt>
                <c:pt idx="5">
                  <c:v>4.9610894941634197E-2</c:v>
                </c:pt>
                <c:pt idx="6">
                  <c:v>5.2570545032856603E-2</c:v>
                </c:pt>
                <c:pt idx="7">
                  <c:v>5.10805500982318E-2</c:v>
                </c:pt>
              </c:numCache>
            </c:numRef>
          </c:val>
          <c:extLst>
            <c:ext xmlns:c16="http://schemas.microsoft.com/office/drawing/2014/chart" uri="{C3380CC4-5D6E-409C-BE32-E72D297353CC}">
              <c16:uniqueId val="{00000001-EA47-41CA-BC6E-F10B183709C7}"/>
            </c:ext>
          </c:extLst>
        </c:ser>
        <c:ser>
          <c:idx val="2"/>
          <c:order val="2"/>
          <c:tx>
            <c:strRef>
              <c:f>'Fig 12.8'!$B$7</c:f>
              <c:strCache>
                <c:ptCount val="1"/>
                <c:pt idx="0">
                  <c:v>Oui</c:v>
                </c:pt>
              </c:strCache>
            </c:strRef>
          </c:tx>
          <c:spPr>
            <a:solidFill>
              <a:srgbClr val="00B050"/>
            </a:solidFill>
            <a:ln>
              <a:noFill/>
            </a:ln>
            <a:effectLst/>
          </c:spPr>
          <c:invertIfNegative val="0"/>
          <c:cat>
            <c:strRef>
              <c:f>'Fig 12.8'!$C$4:$J$4</c:f>
              <c:strCache>
                <c:ptCount val="8"/>
                <c:pt idx="0">
                  <c:v>SE</c:v>
                </c:pt>
                <c:pt idx="1">
                  <c:v>DE</c:v>
                </c:pt>
                <c:pt idx="2">
                  <c:v>IT</c:v>
                </c:pt>
                <c:pt idx="3">
                  <c:v>GB</c:v>
                </c:pt>
                <c:pt idx="4">
                  <c:v>ES</c:v>
                </c:pt>
                <c:pt idx="5">
                  <c:v>NL</c:v>
                </c:pt>
                <c:pt idx="6">
                  <c:v>BE</c:v>
                </c:pt>
                <c:pt idx="7">
                  <c:v>FR</c:v>
                </c:pt>
              </c:strCache>
            </c:strRef>
          </c:cat>
          <c:val>
            <c:numRef>
              <c:f>'Fig 12.8'!$C$7:$J$7</c:f>
              <c:numCache>
                <c:formatCode>0%</c:formatCode>
                <c:ptCount val="8"/>
                <c:pt idx="0">
                  <c:v>0.79740518962075801</c:v>
                </c:pt>
                <c:pt idx="1">
                  <c:v>0.72001911132345897</c:v>
                </c:pt>
                <c:pt idx="2">
                  <c:v>0.65121255349500695</c:v>
                </c:pt>
                <c:pt idx="3">
                  <c:v>0.71472581638940202</c:v>
                </c:pt>
                <c:pt idx="4">
                  <c:v>0.681034482758621</c:v>
                </c:pt>
                <c:pt idx="5">
                  <c:v>0.69747081712062298</c:v>
                </c:pt>
                <c:pt idx="6">
                  <c:v>0.61190568225744102</c:v>
                </c:pt>
                <c:pt idx="7">
                  <c:v>0.53962017026849995</c:v>
                </c:pt>
              </c:numCache>
            </c:numRef>
          </c:val>
          <c:extLst>
            <c:ext xmlns:c16="http://schemas.microsoft.com/office/drawing/2014/chart" uri="{C3380CC4-5D6E-409C-BE32-E72D297353CC}">
              <c16:uniqueId val="{00000002-EA47-41CA-BC6E-F10B183709C7}"/>
            </c:ext>
          </c:extLst>
        </c:ser>
        <c:dLbls>
          <c:showLegendKey val="0"/>
          <c:showVal val="0"/>
          <c:showCatName val="0"/>
          <c:showSerName val="0"/>
          <c:showPercent val="0"/>
          <c:showBubbleSize val="0"/>
        </c:dLbls>
        <c:gapWidth val="55"/>
        <c:overlap val="100"/>
        <c:axId val="898316335"/>
        <c:axId val="898309263"/>
      </c:barChart>
      <c:catAx>
        <c:axId val="898316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98309263"/>
        <c:crosses val="autoZero"/>
        <c:auto val="1"/>
        <c:lblAlgn val="ctr"/>
        <c:lblOffset val="100"/>
        <c:noMultiLvlLbl val="0"/>
      </c:catAx>
      <c:valAx>
        <c:axId val="8983092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98316335"/>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Non</c:v>
          </c:tx>
          <c:spPr>
            <a:solidFill>
              <a:srgbClr val="FF0000"/>
            </a:solidFill>
            <a:ln>
              <a:noFill/>
            </a:ln>
            <a:effectLst/>
          </c:spPr>
          <c:invertIfNegative val="0"/>
          <c:cat>
            <c:strLit>
              <c:ptCount val="8"/>
              <c:pt idx="0">
                <c:v>SE</c:v>
              </c:pt>
              <c:pt idx="1">
                <c:v>ES</c:v>
              </c:pt>
              <c:pt idx="2">
                <c:v>FR</c:v>
              </c:pt>
              <c:pt idx="3">
                <c:v>BE</c:v>
              </c:pt>
              <c:pt idx="4">
                <c:v>NL</c:v>
              </c:pt>
              <c:pt idx="5">
                <c:v>GB</c:v>
              </c:pt>
              <c:pt idx="6">
                <c:v>DE</c:v>
              </c:pt>
              <c:pt idx="7">
                <c:v>IT</c:v>
              </c:pt>
            </c:strLit>
          </c:cat>
          <c:val>
            <c:numLit>
              <c:formatCode>General</c:formatCode>
              <c:ptCount val="8"/>
              <c:pt idx="0">
                <c:v>0.539920159680639</c:v>
              </c:pt>
              <c:pt idx="1">
                <c:v>0.63109393579072504</c:v>
              </c:pt>
              <c:pt idx="2">
                <c:v>0.65487884741322899</c:v>
              </c:pt>
              <c:pt idx="3">
                <c:v>0.73985311171240797</c:v>
              </c:pt>
              <c:pt idx="4">
                <c:v>0.80447470817120603</c:v>
              </c:pt>
              <c:pt idx="5">
                <c:v>0.79605668515095496</c:v>
              </c:pt>
              <c:pt idx="6">
                <c:v>0.79073100812231201</c:v>
              </c:pt>
              <c:pt idx="7">
                <c:v>0.84236804564907297</c:v>
              </c:pt>
            </c:numLit>
          </c:val>
          <c:extLst>
            <c:ext xmlns:c16="http://schemas.microsoft.com/office/drawing/2014/chart" uri="{C3380CC4-5D6E-409C-BE32-E72D297353CC}">
              <c16:uniqueId val="{00000000-4C8A-45D9-9F8A-BCBD7DFC7735}"/>
            </c:ext>
          </c:extLst>
        </c:ser>
        <c:ser>
          <c:idx val="1"/>
          <c:order val="1"/>
          <c:tx>
            <c:v>Oui</c:v>
          </c:tx>
          <c:spPr>
            <a:solidFill>
              <a:srgbClr val="00B050"/>
            </a:solidFill>
            <a:ln>
              <a:noFill/>
            </a:ln>
            <a:effectLst/>
          </c:spPr>
          <c:invertIfNegative val="0"/>
          <c:cat>
            <c:strLit>
              <c:ptCount val="8"/>
              <c:pt idx="0">
                <c:v>SE</c:v>
              </c:pt>
              <c:pt idx="1">
                <c:v>ES</c:v>
              </c:pt>
              <c:pt idx="2">
                <c:v>FR</c:v>
              </c:pt>
              <c:pt idx="3">
                <c:v>BE</c:v>
              </c:pt>
              <c:pt idx="4">
                <c:v>NL</c:v>
              </c:pt>
              <c:pt idx="5">
                <c:v>GB</c:v>
              </c:pt>
              <c:pt idx="6">
                <c:v>DE</c:v>
              </c:pt>
              <c:pt idx="7">
                <c:v>IT</c:v>
              </c:pt>
            </c:strLit>
          </c:cat>
          <c:val>
            <c:numLit>
              <c:formatCode>General</c:formatCode>
              <c:ptCount val="8"/>
              <c:pt idx="0">
                <c:v>0.45608782435129702</c:v>
              </c:pt>
              <c:pt idx="1">
                <c:v>0.35701545778834698</c:v>
              </c:pt>
              <c:pt idx="2">
                <c:v>0.33988212180746602</c:v>
              </c:pt>
              <c:pt idx="3">
                <c:v>0.249323540780827</c:v>
              </c:pt>
              <c:pt idx="4">
                <c:v>0.19455252918287899</c:v>
              </c:pt>
              <c:pt idx="5">
                <c:v>0.190388170055453</c:v>
              </c:pt>
              <c:pt idx="6">
                <c:v>0.18394648829431401</c:v>
              </c:pt>
              <c:pt idx="7">
                <c:v>0.130527817403709</c:v>
              </c:pt>
            </c:numLit>
          </c:val>
          <c:extLst>
            <c:ext xmlns:c16="http://schemas.microsoft.com/office/drawing/2014/chart" uri="{C3380CC4-5D6E-409C-BE32-E72D297353CC}">
              <c16:uniqueId val="{00000001-4C8A-45D9-9F8A-BCBD7DFC7735}"/>
            </c:ext>
          </c:extLst>
        </c:ser>
        <c:dLbls>
          <c:showLegendKey val="0"/>
          <c:showVal val="0"/>
          <c:showCatName val="0"/>
          <c:showSerName val="0"/>
          <c:showPercent val="0"/>
          <c:showBubbleSize val="0"/>
        </c:dLbls>
        <c:gapWidth val="55"/>
        <c:overlap val="100"/>
        <c:axId val="2083377919"/>
        <c:axId val="2083378335"/>
      </c:barChart>
      <c:catAx>
        <c:axId val="2083377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3378335"/>
        <c:crosses val="autoZero"/>
        <c:auto val="1"/>
        <c:lblAlgn val="ctr"/>
        <c:lblOffset val="100"/>
        <c:noMultiLvlLbl val="0"/>
      </c:catAx>
      <c:valAx>
        <c:axId val="2083378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3377919"/>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12.10'!$B$5</c:f>
              <c:strCache>
                <c:ptCount val="1"/>
                <c:pt idx="0">
                  <c:v>BE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x"/>
            <c:errBarType val="both"/>
            <c:errValType val="fixedVal"/>
            <c:noEndCap val="0"/>
            <c:val val="1.0366130000000001E-2"/>
            <c:spPr>
              <a:noFill/>
              <a:ln w="9525" cap="flat" cmpd="sng" algn="ctr">
                <a:solidFill>
                  <a:schemeClr val="tx1">
                    <a:lumMod val="65000"/>
                    <a:lumOff val="35000"/>
                  </a:schemeClr>
                </a:solidFill>
                <a:round/>
              </a:ln>
              <a:effectLst/>
            </c:spPr>
          </c:errBars>
          <c:errBars>
            <c:errDir val="y"/>
            <c:errBarType val="both"/>
            <c:errValType val="fixedVal"/>
            <c:noEndCap val="0"/>
            <c:val val="1.1359460000000002E-2"/>
            <c:spPr>
              <a:noFill/>
              <a:ln w="9525" cap="flat" cmpd="sng" algn="ctr">
                <a:solidFill>
                  <a:schemeClr val="tx1">
                    <a:lumMod val="65000"/>
                    <a:lumOff val="35000"/>
                  </a:schemeClr>
                </a:solidFill>
                <a:round/>
              </a:ln>
              <a:effectLst/>
            </c:spPr>
          </c:errBars>
          <c:xVal>
            <c:numRef>
              <c:f>'Fig 12.10'!$E$5</c:f>
              <c:numCache>
                <c:formatCode>0%</c:formatCode>
                <c:ptCount val="1"/>
                <c:pt idx="0">
                  <c:v>0.25667474199266599</c:v>
                </c:pt>
              </c:numCache>
            </c:numRef>
          </c:xVal>
          <c:yVal>
            <c:numRef>
              <c:f>'Fig 12.10'!$C$5</c:f>
              <c:numCache>
                <c:formatCode>0%</c:formatCode>
                <c:ptCount val="1"/>
                <c:pt idx="0">
                  <c:v>0.63924407632859903</c:v>
                </c:pt>
              </c:numCache>
            </c:numRef>
          </c:yVal>
          <c:smooth val="0"/>
          <c:extLst>
            <c:ext xmlns:c16="http://schemas.microsoft.com/office/drawing/2014/chart" uri="{C3380CC4-5D6E-409C-BE32-E72D297353CC}">
              <c16:uniqueId val="{00000000-D0B7-4760-A98B-E85451637F22}"/>
            </c:ext>
          </c:extLst>
        </c:ser>
        <c:ser>
          <c:idx val="1"/>
          <c:order val="1"/>
          <c:tx>
            <c:strRef>
              <c:f>'Fig 12.10'!$B$6</c:f>
              <c:strCache>
                <c:ptCount val="1"/>
                <c:pt idx="0">
                  <c:v>DE</c:v>
                </c:pt>
              </c:strCache>
            </c:strRef>
          </c:tx>
          <c:spPr>
            <a:ln w="28575" cap="rnd">
              <a:noFill/>
              <a:round/>
            </a:ln>
            <a:effectLst/>
          </c:spPr>
          <c:marker>
            <c:symbol val="circle"/>
            <c:size val="5"/>
            <c:spPr>
              <a:solidFill>
                <a:schemeClr val="accent2"/>
              </a:solidFill>
              <a:ln w="9525">
                <a:solidFill>
                  <a:schemeClr val="accent2"/>
                </a:solidFill>
              </a:ln>
              <a:effectLst/>
            </c:spPr>
          </c:marker>
          <c:errBars>
            <c:errDir val="x"/>
            <c:errBarType val="both"/>
            <c:errValType val="fixedVal"/>
            <c:noEndCap val="0"/>
            <c:val val="1.0551078E-2"/>
            <c:spPr>
              <a:noFill/>
              <a:ln w="9525" cap="flat" cmpd="sng" algn="ctr">
                <a:solidFill>
                  <a:schemeClr val="tx1">
                    <a:lumMod val="65000"/>
                    <a:lumOff val="35000"/>
                  </a:schemeClr>
                </a:solidFill>
                <a:round/>
              </a:ln>
              <a:effectLst/>
            </c:spPr>
          </c:errBars>
          <c:errBars>
            <c:errDir val="y"/>
            <c:errBarType val="both"/>
            <c:errValType val="fixedVal"/>
            <c:noEndCap val="0"/>
            <c:val val="1.0909214000000002E-2"/>
            <c:spPr>
              <a:noFill/>
              <a:ln w="9525" cap="flat" cmpd="sng" algn="ctr">
                <a:solidFill>
                  <a:schemeClr val="tx1">
                    <a:lumMod val="65000"/>
                    <a:lumOff val="35000"/>
                  </a:schemeClr>
                </a:solidFill>
                <a:round/>
              </a:ln>
              <a:effectLst/>
            </c:spPr>
          </c:errBars>
          <c:xVal>
            <c:numRef>
              <c:f>'Fig 12.10'!$E$6</c:f>
              <c:numCache>
                <c:formatCode>0%</c:formatCode>
                <c:ptCount val="1"/>
                <c:pt idx="0">
                  <c:v>0.18055275910105001</c:v>
                </c:pt>
              </c:numCache>
            </c:numRef>
          </c:xVal>
          <c:yVal>
            <c:numRef>
              <c:f>'Fig 12.10'!$C$6</c:f>
              <c:numCache>
                <c:formatCode>0%</c:formatCode>
                <c:ptCount val="1"/>
                <c:pt idx="0">
                  <c:v>0.82812061045902097</c:v>
                </c:pt>
              </c:numCache>
            </c:numRef>
          </c:yVal>
          <c:smooth val="0"/>
          <c:extLst>
            <c:ext xmlns:c16="http://schemas.microsoft.com/office/drawing/2014/chart" uri="{C3380CC4-5D6E-409C-BE32-E72D297353CC}">
              <c16:uniqueId val="{00000001-D0B7-4760-A98B-E85451637F22}"/>
            </c:ext>
          </c:extLst>
        </c:ser>
        <c:ser>
          <c:idx val="2"/>
          <c:order val="2"/>
          <c:tx>
            <c:strRef>
              <c:f>'Fig 12.10'!$B$7</c:f>
              <c:strCache>
                <c:ptCount val="1"/>
                <c:pt idx="0">
                  <c:v>ES</c:v>
                </c:pt>
              </c:strCache>
            </c:strRef>
          </c:tx>
          <c:spPr>
            <a:ln w="25400" cap="rnd">
              <a:noFill/>
              <a:round/>
            </a:ln>
            <a:effectLst/>
          </c:spPr>
          <c:marker>
            <c:symbol val="circle"/>
            <c:size val="5"/>
            <c:spPr>
              <a:solidFill>
                <a:schemeClr val="accent3"/>
              </a:solidFill>
              <a:ln w="9525">
                <a:solidFill>
                  <a:schemeClr val="accent3"/>
                </a:solidFill>
              </a:ln>
              <a:effectLst/>
            </c:spPr>
          </c:marker>
          <c:errBars>
            <c:errDir val="x"/>
            <c:errBarType val="both"/>
            <c:errValType val="fixedVal"/>
            <c:noEndCap val="0"/>
            <c:val val="1.0488802000000002E-2"/>
            <c:spPr>
              <a:noFill/>
              <a:ln w="9525" cap="flat" cmpd="sng" algn="ctr">
                <a:solidFill>
                  <a:schemeClr val="tx1">
                    <a:lumMod val="65000"/>
                    <a:lumOff val="35000"/>
                  </a:schemeClr>
                </a:solidFill>
                <a:round/>
              </a:ln>
              <a:effectLst/>
            </c:spPr>
          </c:errBars>
          <c:errBars>
            <c:errDir val="y"/>
            <c:errBarType val="both"/>
            <c:errValType val="fixedVal"/>
            <c:noEndCap val="0"/>
            <c:val val="9.6157360000000015E-3"/>
            <c:spPr>
              <a:noFill/>
              <a:ln w="9525" cap="flat" cmpd="sng" algn="ctr">
                <a:solidFill>
                  <a:schemeClr val="tx1">
                    <a:lumMod val="65000"/>
                    <a:lumOff val="35000"/>
                  </a:schemeClr>
                </a:solidFill>
                <a:round/>
              </a:ln>
              <a:effectLst/>
            </c:spPr>
          </c:errBars>
          <c:xVal>
            <c:numRef>
              <c:f>'Fig 12.10'!$E$7</c:f>
              <c:numCache>
                <c:formatCode>0%</c:formatCode>
                <c:ptCount val="1"/>
                <c:pt idx="0">
                  <c:v>0.35034154543998802</c:v>
                </c:pt>
              </c:numCache>
            </c:numRef>
          </c:xVal>
          <c:yVal>
            <c:numRef>
              <c:f>'Fig 12.10'!$C$7</c:f>
              <c:numCache>
                <c:formatCode>0%</c:formatCode>
                <c:ptCount val="1"/>
                <c:pt idx="0">
                  <c:v>0.74685641950302495</c:v>
                </c:pt>
              </c:numCache>
            </c:numRef>
          </c:yVal>
          <c:smooth val="0"/>
          <c:extLst>
            <c:ext xmlns:c16="http://schemas.microsoft.com/office/drawing/2014/chart" uri="{C3380CC4-5D6E-409C-BE32-E72D297353CC}">
              <c16:uniqueId val="{00000002-D0B7-4760-A98B-E85451637F22}"/>
            </c:ext>
          </c:extLst>
        </c:ser>
        <c:ser>
          <c:idx val="3"/>
          <c:order val="3"/>
          <c:tx>
            <c:strRef>
              <c:f>'Fig 12.10'!$B$8</c:f>
              <c:strCache>
                <c:ptCount val="1"/>
                <c:pt idx="0">
                  <c:v>FR</c:v>
                </c:pt>
              </c:strCache>
            </c:strRef>
          </c:tx>
          <c:spPr>
            <a:ln w="25400" cap="rnd">
              <a:noFill/>
              <a:round/>
            </a:ln>
            <a:effectLst/>
          </c:spPr>
          <c:marker>
            <c:symbol val="circle"/>
            <c:size val="5"/>
            <c:spPr>
              <a:solidFill>
                <a:schemeClr val="accent4"/>
              </a:solidFill>
              <a:ln w="9525">
                <a:solidFill>
                  <a:schemeClr val="accent4"/>
                </a:solidFill>
              </a:ln>
              <a:effectLst/>
            </c:spPr>
          </c:marker>
          <c:errBars>
            <c:errDir val="x"/>
            <c:errBarType val="both"/>
            <c:errValType val="fixedVal"/>
            <c:noEndCap val="0"/>
            <c:val val="1.3967295332487204E-2"/>
            <c:spPr>
              <a:noFill/>
              <a:ln w="9525" cap="flat" cmpd="sng" algn="ctr">
                <a:solidFill>
                  <a:schemeClr val="tx1">
                    <a:lumMod val="65000"/>
                    <a:lumOff val="35000"/>
                  </a:schemeClr>
                </a:solidFill>
                <a:round/>
              </a:ln>
              <a:effectLst/>
            </c:spPr>
          </c:errBars>
          <c:errBars>
            <c:errDir val="y"/>
            <c:errBarType val="both"/>
            <c:errValType val="fixedVal"/>
            <c:noEndCap val="0"/>
            <c:val val="1.4537437000000002E-2"/>
            <c:spPr>
              <a:noFill/>
              <a:ln w="9525" cap="flat" cmpd="sng" algn="ctr">
                <a:solidFill>
                  <a:schemeClr val="tx1">
                    <a:lumMod val="65000"/>
                    <a:lumOff val="35000"/>
                  </a:schemeClr>
                </a:solidFill>
                <a:round/>
              </a:ln>
              <a:effectLst/>
            </c:spPr>
          </c:errBars>
          <c:xVal>
            <c:numRef>
              <c:f>'Fig 12.10'!$E$8</c:f>
              <c:numCache>
                <c:formatCode>0%</c:formatCode>
                <c:ptCount val="1"/>
                <c:pt idx="0">
                  <c:v>0.347990795384994</c:v>
                </c:pt>
              </c:numCache>
            </c:numRef>
          </c:xVal>
          <c:yVal>
            <c:numRef>
              <c:f>'Fig 12.10'!$C$8</c:f>
              <c:numCache>
                <c:formatCode>0%</c:formatCode>
                <c:ptCount val="1"/>
                <c:pt idx="0">
                  <c:v>0.55751998467413499</c:v>
                </c:pt>
              </c:numCache>
            </c:numRef>
          </c:yVal>
          <c:smooth val="0"/>
          <c:extLst>
            <c:ext xmlns:c16="http://schemas.microsoft.com/office/drawing/2014/chart" uri="{C3380CC4-5D6E-409C-BE32-E72D297353CC}">
              <c16:uniqueId val="{00000003-D0B7-4760-A98B-E85451637F22}"/>
            </c:ext>
          </c:extLst>
        </c:ser>
        <c:ser>
          <c:idx val="4"/>
          <c:order val="4"/>
          <c:tx>
            <c:strRef>
              <c:f>'Fig 12.10'!$B$9</c:f>
              <c:strCache>
                <c:ptCount val="1"/>
                <c:pt idx="0">
                  <c:v>GB</c:v>
                </c:pt>
              </c:strCache>
            </c:strRef>
          </c:tx>
          <c:spPr>
            <a:ln w="25400" cap="rnd">
              <a:noFill/>
              <a:round/>
            </a:ln>
            <a:effectLst/>
          </c:spPr>
          <c:marker>
            <c:symbol val="circle"/>
            <c:size val="5"/>
            <c:spPr>
              <a:solidFill>
                <a:schemeClr val="accent5"/>
              </a:solidFill>
              <a:ln w="9525">
                <a:solidFill>
                  <a:schemeClr val="accent5"/>
                </a:solidFill>
              </a:ln>
              <a:effectLst/>
            </c:spPr>
          </c:marker>
          <c:errBars>
            <c:errDir val="x"/>
            <c:errBarType val="both"/>
            <c:errValType val="fixedVal"/>
            <c:noEndCap val="0"/>
            <c:val val="1.2051730944760601E-2"/>
            <c:spPr>
              <a:noFill/>
              <a:ln w="9525" cap="flat" cmpd="sng" algn="ctr">
                <a:solidFill>
                  <a:schemeClr val="tx1">
                    <a:lumMod val="65000"/>
                    <a:lumOff val="35000"/>
                  </a:schemeClr>
                </a:solidFill>
                <a:round/>
              </a:ln>
              <a:effectLst/>
            </c:spPr>
          </c:errBars>
          <c:errBars>
            <c:errDir val="y"/>
            <c:errBarType val="both"/>
            <c:errValType val="fixedVal"/>
            <c:noEndCap val="0"/>
            <c:val val="1.3217829265447102E-2"/>
            <c:spPr>
              <a:noFill/>
              <a:ln w="9525" cap="flat" cmpd="sng" algn="ctr">
                <a:solidFill>
                  <a:schemeClr val="tx1">
                    <a:lumMod val="65000"/>
                    <a:lumOff val="35000"/>
                  </a:schemeClr>
                </a:solidFill>
                <a:round/>
              </a:ln>
              <a:effectLst/>
            </c:spPr>
          </c:errBars>
          <c:xVal>
            <c:numRef>
              <c:f>'Fig 12.10'!$E$9</c:f>
              <c:numCache>
                <c:formatCode>0%</c:formatCode>
                <c:ptCount val="1"/>
                <c:pt idx="0">
                  <c:v>0.17442993780096999</c:v>
                </c:pt>
              </c:numCache>
            </c:numRef>
          </c:xVal>
          <c:yVal>
            <c:numRef>
              <c:f>'Fig 12.10'!$C$9</c:f>
              <c:numCache>
                <c:formatCode>0%</c:formatCode>
                <c:ptCount val="1"/>
                <c:pt idx="0">
                  <c:v>0.75653969498299201</c:v>
                </c:pt>
              </c:numCache>
            </c:numRef>
          </c:yVal>
          <c:smooth val="0"/>
          <c:extLst>
            <c:ext xmlns:c16="http://schemas.microsoft.com/office/drawing/2014/chart" uri="{C3380CC4-5D6E-409C-BE32-E72D297353CC}">
              <c16:uniqueId val="{00000004-D0B7-4760-A98B-E85451637F22}"/>
            </c:ext>
          </c:extLst>
        </c:ser>
        <c:ser>
          <c:idx val="5"/>
          <c:order val="5"/>
          <c:tx>
            <c:strRef>
              <c:f>'Fig 12.10'!$B$10</c:f>
              <c:strCache>
                <c:ptCount val="1"/>
                <c:pt idx="0">
                  <c:v>IT</c:v>
                </c:pt>
              </c:strCache>
            </c:strRef>
          </c:tx>
          <c:spPr>
            <a:ln w="25400" cap="rnd">
              <a:noFill/>
              <a:round/>
            </a:ln>
            <a:effectLst/>
          </c:spPr>
          <c:marker>
            <c:symbol val="circle"/>
            <c:size val="5"/>
            <c:spPr>
              <a:solidFill>
                <a:schemeClr val="accent6"/>
              </a:solidFill>
              <a:ln w="9525">
                <a:solidFill>
                  <a:schemeClr val="accent6"/>
                </a:solidFill>
              </a:ln>
              <a:effectLst/>
            </c:spPr>
          </c:marker>
          <c:errBars>
            <c:errDir val="x"/>
            <c:errBarType val="both"/>
            <c:errValType val="fixedVal"/>
            <c:noEndCap val="0"/>
            <c:val val="1.1253000000000003E-2"/>
            <c:spPr>
              <a:noFill/>
              <a:ln w="9525" cap="flat" cmpd="sng" algn="ctr">
                <a:solidFill>
                  <a:schemeClr val="tx1">
                    <a:lumMod val="65000"/>
                    <a:lumOff val="35000"/>
                  </a:schemeClr>
                </a:solidFill>
                <a:round/>
              </a:ln>
              <a:effectLst/>
            </c:spPr>
          </c:errBars>
          <c:errBars>
            <c:errDir val="y"/>
            <c:errBarType val="both"/>
            <c:errValType val="fixedVal"/>
            <c:noEndCap val="0"/>
            <c:val val="1.3775380312210407E-2"/>
            <c:spPr>
              <a:noFill/>
              <a:ln w="9525" cap="flat" cmpd="sng" algn="ctr">
                <a:solidFill>
                  <a:schemeClr val="tx1">
                    <a:lumMod val="65000"/>
                    <a:lumOff val="35000"/>
                  </a:schemeClr>
                </a:solidFill>
                <a:round/>
              </a:ln>
              <a:effectLst/>
            </c:spPr>
          </c:errBars>
          <c:xVal>
            <c:numRef>
              <c:f>'Fig 12.10'!$E$10</c:f>
              <c:numCache>
                <c:formatCode>0%</c:formatCode>
                <c:ptCount val="1"/>
                <c:pt idx="0">
                  <c:v>0.12524996090444099</c:v>
                </c:pt>
              </c:numCache>
            </c:numRef>
          </c:xVal>
          <c:yVal>
            <c:numRef>
              <c:f>'Fig 12.10'!$C$10</c:f>
              <c:numCache>
                <c:formatCode>0%</c:formatCode>
                <c:ptCount val="1"/>
                <c:pt idx="0">
                  <c:v>0.79255359162460304</c:v>
                </c:pt>
              </c:numCache>
            </c:numRef>
          </c:yVal>
          <c:smooth val="0"/>
          <c:extLst>
            <c:ext xmlns:c16="http://schemas.microsoft.com/office/drawing/2014/chart" uri="{C3380CC4-5D6E-409C-BE32-E72D297353CC}">
              <c16:uniqueId val="{00000005-D0B7-4760-A98B-E85451637F22}"/>
            </c:ext>
          </c:extLst>
        </c:ser>
        <c:ser>
          <c:idx val="6"/>
          <c:order val="6"/>
          <c:tx>
            <c:strRef>
              <c:f>'Fig 12.10'!$B$11</c:f>
              <c:strCache>
                <c:ptCount val="1"/>
                <c:pt idx="0">
                  <c:v>NL</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x"/>
            <c:errBarType val="both"/>
            <c:errValType val="fixedVal"/>
            <c:noEndCap val="0"/>
            <c:val val="1.4668106E-2"/>
            <c:spPr>
              <a:noFill/>
              <a:ln w="9525" cap="flat" cmpd="sng" algn="ctr">
                <a:solidFill>
                  <a:schemeClr val="tx1">
                    <a:lumMod val="65000"/>
                    <a:lumOff val="35000"/>
                  </a:schemeClr>
                </a:solidFill>
                <a:round/>
              </a:ln>
              <a:effectLst/>
            </c:spPr>
          </c:errBars>
          <c:errBars>
            <c:errDir val="y"/>
            <c:errBarType val="both"/>
            <c:errValType val="fixedVal"/>
            <c:noEndCap val="0"/>
            <c:val val="1.6344277000000004E-2"/>
            <c:spPr>
              <a:noFill/>
              <a:ln w="9525" cap="flat" cmpd="sng" algn="ctr">
                <a:solidFill>
                  <a:schemeClr val="tx1">
                    <a:lumMod val="65000"/>
                    <a:lumOff val="35000"/>
                  </a:schemeClr>
                </a:solidFill>
                <a:round/>
              </a:ln>
              <a:effectLst/>
            </c:spPr>
          </c:errBars>
          <c:xVal>
            <c:numRef>
              <c:f>'Fig 12.10'!$E$11</c:f>
              <c:numCache>
                <c:formatCode>0%</c:formatCode>
                <c:ptCount val="1"/>
                <c:pt idx="0">
                  <c:v>0.19382395638803601</c:v>
                </c:pt>
              </c:numCache>
            </c:numRef>
          </c:xVal>
          <c:yVal>
            <c:numRef>
              <c:f>'Fig 12.10'!$C$11</c:f>
              <c:numCache>
                <c:formatCode>0%</c:formatCode>
                <c:ptCount val="1"/>
                <c:pt idx="0">
                  <c:v>0.73082588009583604</c:v>
                </c:pt>
              </c:numCache>
            </c:numRef>
          </c:yVal>
          <c:smooth val="0"/>
          <c:extLst>
            <c:ext xmlns:c16="http://schemas.microsoft.com/office/drawing/2014/chart" uri="{C3380CC4-5D6E-409C-BE32-E72D297353CC}">
              <c16:uniqueId val="{00000006-D0B7-4760-A98B-E85451637F22}"/>
            </c:ext>
          </c:extLst>
        </c:ser>
        <c:ser>
          <c:idx val="7"/>
          <c:order val="7"/>
          <c:tx>
            <c:strRef>
              <c:f>'Fig 12.10'!$B$12</c:f>
              <c:strCache>
                <c:ptCount val="1"/>
                <c:pt idx="0">
                  <c:v>SE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x"/>
            <c:errBarType val="both"/>
            <c:errValType val="fixedVal"/>
            <c:noEndCap val="0"/>
            <c:val val="1.6950817000000007E-2"/>
            <c:spPr>
              <a:noFill/>
              <a:ln w="9525" cap="flat" cmpd="sng" algn="ctr">
                <a:solidFill>
                  <a:schemeClr val="tx1">
                    <a:lumMod val="65000"/>
                    <a:lumOff val="35000"/>
                  </a:schemeClr>
                </a:solidFill>
                <a:round/>
              </a:ln>
              <a:effectLst/>
            </c:spPr>
          </c:errBars>
          <c:errBars>
            <c:errDir val="y"/>
            <c:errBarType val="both"/>
            <c:errValType val="fixedVal"/>
            <c:noEndCap val="0"/>
            <c:val val="1.3224533000000004E-2"/>
            <c:spPr>
              <a:noFill/>
              <a:ln w="9525" cap="flat" cmpd="sng" algn="ctr">
                <a:solidFill>
                  <a:schemeClr val="tx1">
                    <a:lumMod val="65000"/>
                    <a:lumOff val="35000"/>
                  </a:schemeClr>
                </a:solidFill>
                <a:round/>
              </a:ln>
              <a:effectLst/>
            </c:spPr>
          </c:errBars>
          <c:xVal>
            <c:numRef>
              <c:f>'Fig 12.10'!$E$12</c:f>
              <c:numCache>
                <c:formatCode>0%</c:formatCode>
                <c:ptCount val="1"/>
                <c:pt idx="0">
                  <c:v>0.46405631065426001</c:v>
                </c:pt>
              </c:numCache>
            </c:numRef>
          </c:xVal>
          <c:yVal>
            <c:numRef>
              <c:f>'Fig 12.10'!$C$12</c:f>
              <c:numCache>
                <c:formatCode>0%</c:formatCode>
                <c:ptCount val="1"/>
                <c:pt idx="0">
                  <c:v>0.80371413924286506</c:v>
                </c:pt>
              </c:numCache>
            </c:numRef>
          </c:yVal>
          <c:smooth val="0"/>
          <c:extLst>
            <c:ext xmlns:c16="http://schemas.microsoft.com/office/drawing/2014/chart" uri="{C3380CC4-5D6E-409C-BE32-E72D297353CC}">
              <c16:uniqueId val="{00000007-D0B7-4760-A98B-E85451637F22}"/>
            </c:ext>
          </c:extLst>
        </c:ser>
        <c:dLbls>
          <c:showLegendKey val="0"/>
          <c:showVal val="0"/>
          <c:showCatName val="0"/>
          <c:showSerName val="0"/>
          <c:showPercent val="0"/>
          <c:showBubbleSize val="0"/>
        </c:dLbls>
        <c:axId val="1972791760"/>
        <c:axId val="1972792176"/>
      </c:scatterChart>
      <c:valAx>
        <c:axId val="1972791760"/>
        <c:scaling>
          <c:orientation val="minMax"/>
          <c:max val="0.5"/>
          <c:min val="0.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Opinions positives sur les risques pour la santé et la sécurité ressentis au travail</a:t>
                </a:r>
              </a:p>
            </c:rich>
          </c:tx>
          <c:layout>
            <c:manualLayout>
              <c:xMode val="edge"/>
              <c:yMode val="edge"/>
              <c:x val="0.16251783264746228"/>
              <c:y val="0.900879629629629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2792176"/>
        <c:crosses val="autoZero"/>
        <c:crossBetween val="midCat"/>
      </c:valAx>
      <c:valAx>
        <c:axId val="1972792176"/>
        <c:scaling>
          <c:orientation val="minMax"/>
          <c:max val="0.9"/>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fr-FR" sz="1000" b="0" i="0" baseline="0">
                    <a:effectLst/>
                  </a:rPr>
                  <a:t>Opinions positives sur la capacité à poursuivre son travail au delà de 60 ans</a:t>
                </a:r>
                <a:endParaRPr lang="fr-FR" sz="1000">
                  <a:effectLst/>
                </a:endParaRPr>
              </a:p>
            </c:rich>
          </c:tx>
          <c:layout>
            <c:manualLayout>
              <c:xMode val="edge"/>
              <c:yMode val="edge"/>
              <c:x val="1.3065843621399178E-2"/>
              <c:y val="6.0185185185185182E-2"/>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2791760"/>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'Fig 12.11'!$B$5</c:f>
              <c:strCache>
                <c:ptCount val="1"/>
                <c:pt idx="0">
                  <c:v>BE</c:v>
                </c:pt>
              </c:strCache>
            </c:strRef>
          </c:tx>
          <c:spPr>
            <a:ln w="28575" cap="rnd">
              <a:noFill/>
              <a:round/>
            </a:ln>
            <a:effectLst/>
          </c:spPr>
          <c:marker>
            <c:symbol val="circle"/>
            <c:size val="5"/>
            <c:spPr>
              <a:solidFill>
                <a:schemeClr val="accent1"/>
              </a:solidFill>
              <a:ln w="9525">
                <a:solidFill>
                  <a:schemeClr val="accent1"/>
                </a:solidFill>
              </a:ln>
              <a:effectLst/>
            </c:spPr>
          </c:marker>
          <c:errBars>
            <c:errDir val="x"/>
            <c:errBarType val="both"/>
            <c:errValType val="fixedVal"/>
            <c:noEndCap val="0"/>
            <c:val val="8.4382799698649244E-3"/>
            <c:spPr>
              <a:noFill/>
              <a:ln w="9525" cap="flat" cmpd="sng" algn="ctr">
                <a:solidFill>
                  <a:schemeClr val="tx1">
                    <a:lumMod val="65000"/>
                    <a:lumOff val="35000"/>
                  </a:schemeClr>
                </a:solidFill>
                <a:round/>
              </a:ln>
              <a:effectLst/>
            </c:spPr>
          </c:errBars>
          <c:errBars>
            <c:errDir val="y"/>
            <c:errBarType val="both"/>
            <c:errValType val="fixedVal"/>
            <c:noEndCap val="0"/>
            <c:val val="1.1359460000000002E-2"/>
            <c:spPr>
              <a:noFill/>
              <a:ln w="9525" cap="flat" cmpd="sng" algn="ctr">
                <a:solidFill>
                  <a:schemeClr val="tx1">
                    <a:lumMod val="65000"/>
                    <a:lumOff val="35000"/>
                  </a:schemeClr>
                </a:solidFill>
                <a:round/>
              </a:ln>
              <a:effectLst/>
            </c:spPr>
          </c:errBars>
          <c:xVal>
            <c:numRef>
              <c:f>'Fig 12.11'!$E$5</c:f>
              <c:numCache>
                <c:formatCode>0%</c:formatCode>
                <c:ptCount val="1"/>
                <c:pt idx="0">
                  <c:v>0.85310463963151895</c:v>
                </c:pt>
              </c:numCache>
            </c:numRef>
          </c:xVal>
          <c:yVal>
            <c:numRef>
              <c:f>'Fig 12.11'!$C$5</c:f>
              <c:numCache>
                <c:formatCode>0%</c:formatCode>
                <c:ptCount val="1"/>
                <c:pt idx="0">
                  <c:v>0.63924407632859903</c:v>
                </c:pt>
              </c:numCache>
            </c:numRef>
          </c:yVal>
          <c:smooth val="0"/>
          <c:extLst>
            <c:ext xmlns:c16="http://schemas.microsoft.com/office/drawing/2014/chart" uri="{C3380CC4-5D6E-409C-BE32-E72D297353CC}">
              <c16:uniqueId val="{00000000-6F28-4D98-8485-A173566FB56F}"/>
            </c:ext>
          </c:extLst>
        </c:ser>
        <c:ser>
          <c:idx val="1"/>
          <c:order val="1"/>
          <c:tx>
            <c:strRef>
              <c:f>'Fig 12.11'!$B$6</c:f>
              <c:strCache>
                <c:ptCount val="1"/>
                <c:pt idx="0">
                  <c:v>DE</c:v>
                </c:pt>
              </c:strCache>
            </c:strRef>
          </c:tx>
          <c:spPr>
            <a:ln w="28575" cap="rnd">
              <a:noFill/>
              <a:round/>
            </a:ln>
            <a:effectLst/>
          </c:spPr>
          <c:marker>
            <c:symbol val="circle"/>
            <c:size val="5"/>
            <c:spPr>
              <a:solidFill>
                <a:schemeClr val="accent2"/>
              </a:solidFill>
              <a:ln w="9525">
                <a:solidFill>
                  <a:schemeClr val="accent2"/>
                </a:solidFill>
              </a:ln>
              <a:effectLst/>
            </c:spPr>
          </c:marker>
          <c:errBars>
            <c:errDir val="x"/>
            <c:errBarType val="both"/>
            <c:errValType val="fixedVal"/>
            <c:noEndCap val="0"/>
            <c:val val="1.0256731102427001E-2"/>
            <c:spPr>
              <a:noFill/>
              <a:ln w="9525" cap="flat" cmpd="sng" algn="ctr">
                <a:solidFill>
                  <a:schemeClr val="tx1">
                    <a:lumMod val="65000"/>
                    <a:lumOff val="35000"/>
                  </a:schemeClr>
                </a:solidFill>
                <a:round/>
              </a:ln>
              <a:effectLst/>
            </c:spPr>
          </c:errBars>
          <c:errBars>
            <c:errDir val="y"/>
            <c:errBarType val="both"/>
            <c:errValType val="fixedVal"/>
            <c:noEndCap val="0"/>
            <c:val val="1.0909214000000002E-2"/>
            <c:spPr>
              <a:noFill/>
              <a:ln w="9525" cap="flat" cmpd="sng" algn="ctr">
                <a:solidFill>
                  <a:schemeClr val="tx1">
                    <a:lumMod val="65000"/>
                    <a:lumOff val="35000"/>
                  </a:schemeClr>
                </a:solidFill>
                <a:round/>
              </a:ln>
              <a:effectLst/>
            </c:spPr>
          </c:errBars>
          <c:xVal>
            <c:numRef>
              <c:f>'Fig 12.11'!$E$6</c:f>
              <c:numCache>
                <c:formatCode>0%</c:formatCode>
                <c:ptCount val="1"/>
                <c:pt idx="0">
                  <c:v>0.83184191448915301</c:v>
                </c:pt>
              </c:numCache>
            </c:numRef>
          </c:xVal>
          <c:yVal>
            <c:numRef>
              <c:f>'Fig 12.11'!$C$6</c:f>
              <c:numCache>
                <c:formatCode>0%</c:formatCode>
                <c:ptCount val="1"/>
                <c:pt idx="0">
                  <c:v>0.82812061045902097</c:v>
                </c:pt>
              </c:numCache>
            </c:numRef>
          </c:yVal>
          <c:smooth val="0"/>
          <c:extLst>
            <c:ext xmlns:c16="http://schemas.microsoft.com/office/drawing/2014/chart" uri="{C3380CC4-5D6E-409C-BE32-E72D297353CC}">
              <c16:uniqueId val="{00000001-6F28-4D98-8485-A173566FB56F}"/>
            </c:ext>
          </c:extLst>
        </c:ser>
        <c:ser>
          <c:idx val="2"/>
          <c:order val="2"/>
          <c:tx>
            <c:strRef>
              <c:f>'Fig 12.11'!$B$7</c:f>
              <c:strCache>
                <c:ptCount val="1"/>
                <c:pt idx="0">
                  <c:v>ES</c:v>
                </c:pt>
              </c:strCache>
            </c:strRef>
          </c:tx>
          <c:spPr>
            <a:ln w="28575" cap="rnd">
              <a:noFill/>
              <a:round/>
            </a:ln>
            <a:effectLst/>
          </c:spPr>
          <c:marker>
            <c:symbol val="circle"/>
            <c:size val="5"/>
            <c:spPr>
              <a:solidFill>
                <a:schemeClr val="accent3"/>
              </a:solidFill>
              <a:ln w="9525">
                <a:solidFill>
                  <a:schemeClr val="accent3"/>
                </a:solidFill>
              </a:ln>
              <a:effectLst/>
            </c:spPr>
          </c:marker>
          <c:errBars>
            <c:errDir val="x"/>
            <c:errBarType val="both"/>
            <c:errValType val="fixedVal"/>
            <c:noEndCap val="0"/>
            <c:val val="9.2903073731009939E-3"/>
            <c:spPr>
              <a:noFill/>
              <a:ln w="9525" cap="flat" cmpd="sng" algn="ctr">
                <a:solidFill>
                  <a:schemeClr val="tx1">
                    <a:lumMod val="65000"/>
                    <a:lumOff val="35000"/>
                  </a:schemeClr>
                </a:solidFill>
                <a:round/>
              </a:ln>
              <a:effectLst/>
            </c:spPr>
          </c:errBars>
          <c:errBars>
            <c:errDir val="y"/>
            <c:errBarType val="both"/>
            <c:errValType val="fixedVal"/>
            <c:noEndCap val="0"/>
            <c:val val="9.6157360000000015E-3"/>
            <c:spPr>
              <a:noFill/>
              <a:ln w="9525" cap="flat" cmpd="sng" algn="ctr">
                <a:solidFill>
                  <a:schemeClr val="tx1">
                    <a:lumMod val="65000"/>
                    <a:lumOff val="35000"/>
                  </a:schemeClr>
                </a:solidFill>
                <a:round/>
              </a:ln>
              <a:effectLst/>
            </c:spPr>
          </c:errBars>
          <c:xVal>
            <c:numRef>
              <c:f>'Fig 12.11'!$E$7</c:f>
              <c:numCache>
                <c:formatCode>0%</c:formatCode>
                <c:ptCount val="1"/>
                <c:pt idx="0">
                  <c:v>0.756995553181259</c:v>
                </c:pt>
              </c:numCache>
            </c:numRef>
          </c:xVal>
          <c:yVal>
            <c:numRef>
              <c:f>'Fig 12.11'!$C$7</c:f>
              <c:numCache>
                <c:formatCode>0%</c:formatCode>
                <c:ptCount val="1"/>
                <c:pt idx="0">
                  <c:v>0.74685641950302495</c:v>
                </c:pt>
              </c:numCache>
            </c:numRef>
          </c:yVal>
          <c:smooth val="0"/>
          <c:extLst>
            <c:ext xmlns:c16="http://schemas.microsoft.com/office/drawing/2014/chart" uri="{C3380CC4-5D6E-409C-BE32-E72D297353CC}">
              <c16:uniqueId val="{00000002-6F28-4D98-8485-A173566FB56F}"/>
            </c:ext>
          </c:extLst>
        </c:ser>
        <c:ser>
          <c:idx val="3"/>
          <c:order val="3"/>
          <c:tx>
            <c:strRef>
              <c:f>'Fig 12.11'!$B$8</c:f>
              <c:strCache>
                <c:ptCount val="1"/>
                <c:pt idx="0">
                  <c:v>FR</c:v>
                </c:pt>
              </c:strCache>
            </c:strRef>
          </c:tx>
          <c:spPr>
            <a:ln w="28575" cap="rnd">
              <a:noFill/>
              <a:round/>
            </a:ln>
            <a:effectLst/>
          </c:spPr>
          <c:marker>
            <c:symbol val="circle"/>
            <c:size val="5"/>
            <c:spPr>
              <a:solidFill>
                <a:schemeClr val="accent4"/>
              </a:solidFill>
              <a:ln w="9525">
                <a:solidFill>
                  <a:schemeClr val="accent4"/>
                </a:solidFill>
              </a:ln>
              <a:effectLst/>
            </c:spPr>
          </c:marker>
          <c:errBars>
            <c:errDir val="x"/>
            <c:errBarType val="both"/>
            <c:errValType val="fixedVal"/>
            <c:noEndCap val="0"/>
            <c:val val="1.2342095541182003E-2"/>
            <c:spPr>
              <a:noFill/>
              <a:ln w="9525" cap="flat" cmpd="sng" algn="ctr">
                <a:solidFill>
                  <a:schemeClr val="tx1">
                    <a:lumMod val="65000"/>
                    <a:lumOff val="35000"/>
                  </a:schemeClr>
                </a:solidFill>
                <a:round/>
              </a:ln>
              <a:effectLst/>
            </c:spPr>
          </c:errBars>
          <c:errBars>
            <c:errDir val="y"/>
            <c:errBarType val="both"/>
            <c:errValType val="fixedVal"/>
            <c:noEndCap val="0"/>
            <c:val val="1.4537437000000002E-2"/>
            <c:spPr>
              <a:noFill/>
              <a:ln w="9525" cap="flat" cmpd="sng" algn="ctr">
                <a:solidFill>
                  <a:schemeClr val="tx1">
                    <a:lumMod val="65000"/>
                    <a:lumOff val="35000"/>
                  </a:schemeClr>
                </a:solidFill>
                <a:round/>
              </a:ln>
              <a:effectLst/>
            </c:spPr>
          </c:errBars>
          <c:xVal>
            <c:numRef>
              <c:f>'Fig 12.11'!$E$8</c:f>
              <c:numCache>
                <c:formatCode>0%</c:formatCode>
                <c:ptCount val="1"/>
                <c:pt idx="0">
                  <c:v>0.763296042973302</c:v>
                </c:pt>
              </c:numCache>
            </c:numRef>
          </c:xVal>
          <c:yVal>
            <c:numRef>
              <c:f>'Fig 12.11'!$C$8</c:f>
              <c:numCache>
                <c:formatCode>0%</c:formatCode>
                <c:ptCount val="1"/>
                <c:pt idx="0">
                  <c:v>0.55751998467413499</c:v>
                </c:pt>
              </c:numCache>
            </c:numRef>
          </c:yVal>
          <c:smooth val="0"/>
          <c:extLst>
            <c:ext xmlns:c16="http://schemas.microsoft.com/office/drawing/2014/chart" uri="{C3380CC4-5D6E-409C-BE32-E72D297353CC}">
              <c16:uniqueId val="{00000003-6F28-4D98-8485-A173566FB56F}"/>
            </c:ext>
          </c:extLst>
        </c:ser>
        <c:ser>
          <c:idx val="4"/>
          <c:order val="4"/>
          <c:tx>
            <c:strRef>
              <c:f>'Fig 12.11'!$B$9</c:f>
              <c:strCache>
                <c:ptCount val="1"/>
                <c:pt idx="0">
                  <c:v>GB</c:v>
                </c:pt>
              </c:strCache>
            </c:strRef>
          </c:tx>
          <c:spPr>
            <a:ln w="28575" cap="rnd">
              <a:noFill/>
              <a:round/>
            </a:ln>
            <a:effectLst/>
          </c:spPr>
          <c:marker>
            <c:symbol val="circle"/>
            <c:size val="5"/>
            <c:spPr>
              <a:solidFill>
                <a:schemeClr val="accent5"/>
              </a:solidFill>
              <a:ln w="9525">
                <a:solidFill>
                  <a:schemeClr val="accent5"/>
                </a:solidFill>
              </a:ln>
              <a:effectLst/>
            </c:spPr>
          </c:marker>
          <c:errBars>
            <c:errDir val="x"/>
            <c:errBarType val="both"/>
            <c:errValType val="fixedVal"/>
            <c:noEndCap val="0"/>
            <c:val val="1.1694456241020201E-2"/>
            <c:spPr>
              <a:noFill/>
              <a:ln w="9525" cap="flat" cmpd="sng" algn="ctr">
                <a:solidFill>
                  <a:schemeClr val="tx1">
                    <a:lumMod val="65000"/>
                    <a:lumOff val="35000"/>
                  </a:schemeClr>
                </a:solidFill>
                <a:round/>
              </a:ln>
              <a:effectLst/>
            </c:spPr>
          </c:errBars>
          <c:errBars>
            <c:errDir val="y"/>
            <c:errBarType val="both"/>
            <c:errValType val="fixedVal"/>
            <c:noEndCap val="0"/>
            <c:val val="1.3217829265447102E-2"/>
            <c:spPr>
              <a:noFill/>
              <a:ln w="9525" cap="flat" cmpd="sng" algn="ctr">
                <a:solidFill>
                  <a:schemeClr val="tx1">
                    <a:lumMod val="65000"/>
                    <a:lumOff val="35000"/>
                  </a:schemeClr>
                </a:solidFill>
                <a:round/>
              </a:ln>
              <a:effectLst/>
            </c:spPr>
          </c:errBars>
          <c:xVal>
            <c:numRef>
              <c:f>'Fig 12.11'!$E$9</c:f>
              <c:numCache>
                <c:formatCode>0%</c:formatCode>
                <c:ptCount val="1"/>
                <c:pt idx="0">
                  <c:v>0.82394594813067801</c:v>
                </c:pt>
              </c:numCache>
            </c:numRef>
          </c:xVal>
          <c:yVal>
            <c:numRef>
              <c:f>'Fig 12.11'!$C$9</c:f>
              <c:numCache>
                <c:formatCode>0%</c:formatCode>
                <c:ptCount val="1"/>
                <c:pt idx="0">
                  <c:v>0.75653969498299201</c:v>
                </c:pt>
              </c:numCache>
            </c:numRef>
          </c:yVal>
          <c:smooth val="0"/>
          <c:extLst>
            <c:ext xmlns:c16="http://schemas.microsoft.com/office/drawing/2014/chart" uri="{C3380CC4-5D6E-409C-BE32-E72D297353CC}">
              <c16:uniqueId val="{00000004-6F28-4D98-8485-A173566FB56F}"/>
            </c:ext>
          </c:extLst>
        </c:ser>
        <c:ser>
          <c:idx val="5"/>
          <c:order val="5"/>
          <c:tx>
            <c:strRef>
              <c:f>'Fig 12.11'!$B$10</c:f>
              <c:strCache>
                <c:ptCount val="1"/>
                <c:pt idx="0">
                  <c:v>IT</c:v>
                </c:pt>
              </c:strCache>
            </c:strRef>
          </c:tx>
          <c:spPr>
            <a:ln w="28575" cap="rnd">
              <a:noFill/>
              <a:round/>
            </a:ln>
            <a:effectLst/>
          </c:spPr>
          <c:marker>
            <c:symbol val="circle"/>
            <c:size val="5"/>
            <c:spPr>
              <a:solidFill>
                <a:schemeClr val="accent6"/>
              </a:solidFill>
              <a:ln w="9525">
                <a:solidFill>
                  <a:schemeClr val="accent6"/>
                </a:solidFill>
              </a:ln>
              <a:effectLst/>
            </c:spPr>
          </c:marker>
          <c:errBars>
            <c:errDir val="x"/>
            <c:errBarType val="both"/>
            <c:errValType val="fixedVal"/>
            <c:noEndCap val="0"/>
            <c:val val="1.2874976047177602E-2"/>
            <c:spPr>
              <a:noFill/>
              <a:ln w="9525" cap="flat" cmpd="sng" algn="ctr">
                <a:solidFill>
                  <a:schemeClr val="tx1">
                    <a:lumMod val="65000"/>
                    <a:lumOff val="35000"/>
                  </a:schemeClr>
                </a:solidFill>
                <a:round/>
              </a:ln>
              <a:effectLst/>
            </c:spPr>
          </c:errBars>
          <c:errBars>
            <c:errDir val="y"/>
            <c:errBarType val="both"/>
            <c:errValType val="fixedVal"/>
            <c:noEndCap val="0"/>
            <c:val val="1.3775380000000004E-2"/>
            <c:spPr>
              <a:noFill/>
              <a:ln w="9525" cap="flat" cmpd="sng" algn="ctr">
                <a:solidFill>
                  <a:schemeClr val="tx1">
                    <a:lumMod val="65000"/>
                    <a:lumOff val="35000"/>
                  </a:schemeClr>
                </a:solidFill>
                <a:round/>
              </a:ln>
              <a:effectLst/>
            </c:spPr>
          </c:errBars>
          <c:xVal>
            <c:numRef>
              <c:f>'Fig 12.11'!$E$10</c:f>
              <c:numCache>
                <c:formatCode>0%</c:formatCode>
                <c:ptCount val="1"/>
                <c:pt idx="0">
                  <c:v>0.81287058570440696</c:v>
                </c:pt>
              </c:numCache>
            </c:numRef>
          </c:xVal>
          <c:yVal>
            <c:numRef>
              <c:f>'Fig 12.11'!$C$10</c:f>
              <c:numCache>
                <c:formatCode>0%</c:formatCode>
                <c:ptCount val="1"/>
                <c:pt idx="0">
                  <c:v>0.79255359162460304</c:v>
                </c:pt>
              </c:numCache>
            </c:numRef>
          </c:yVal>
          <c:smooth val="0"/>
          <c:extLst>
            <c:ext xmlns:c16="http://schemas.microsoft.com/office/drawing/2014/chart" uri="{C3380CC4-5D6E-409C-BE32-E72D297353CC}">
              <c16:uniqueId val="{00000005-6F28-4D98-8485-A173566FB56F}"/>
            </c:ext>
          </c:extLst>
        </c:ser>
        <c:ser>
          <c:idx val="6"/>
          <c:order val="6"/>
          <c:tx>
            <c:strRef>
              <c:f>'Fig 12.11'!$B$11</c:f>
              <c:strCache>
                <c:ptCount val="1"/>
                <c:pt idx="0">
                  <c:v>NL</c:v>
                </c:pt>
              </c:strCache>
            </c:strRef>
          </c:tx>
          <c:spPr>
            <a:ln w="28575" cap="rnd">
              <a:noFill/>
              <a:round/>
            </a:ln>
            <a:effectLst/>
          </c:spPr>
          <c:marker>
            <c:symbol val="circle"/>
            <c:size val="5"/>
            <c:spPr>
              <a:solidFill>
                <a:schemeClr val="accent1">
                  <a:lumMod val="60000"/>
                </a:schemeClr>
              </a:solidFill>
              <a:ln w="9525">
                <a:solidFill>
                  <a:schemeClr val="accent1">
                    <a:lumMod val="60000"/>
                  </a:schemeClr>
                </a:solidFill>
              </a:ln>
              <a:effectLst/>
            </c:spPr>
          </c:marker>
          <c:errBars>
            <c:errDir val="x"/>
            <c:errBarType val="both"/>
            <c:errValType val="fixedVal"/>
            <c:noEndCap val="0"/>
            <c:val val="1.2150753155785902E-2"/>
            <c:spPr>
              <a:noFill/>
              <a:ln w="9525" cap="flat" cmpd="sng" algn="ctr">
                <a:solidFill>
                  <a:schemeClr val="tx1">
                    <a:lumMod val="65000"/>
                    <a:lumOff val="35000"/>
                  </a:schemeClr>
                </a:solidFill>
                <a:round/>
              </a:ln>
              <a:effectLst/>
            </c:spPr>
          </c:errBars>
          <c:errBars>
            <c:errDir val="y"/>
            <c:errBarType val="both"/>
            <c:errValType val="fixedVal"/>
            <c:noEndCap val="0"/>
            <c:val val="1.6344277086689701E-2"/>
            <c:spPr>
              <a:noFill/>
              <a:ln w="9525" cap="flat" cmpd="sng" algn="ctr">
                <a:solidFill>
                  <a:schemeClr val="tx1">
                    <a:lumMod val="65000"/>
                    <a:lumOff val="35000"/>
                  </a:schemeClr>
                </a:solidFill>
                <a:round/>
              </a:ln>
              <a:effectLst/>
            </c:spPr>
          </c:errBars>
          <c:xVal>
            <c:numRef>
              <c:f>'Fig 12.11'!$E$11</c:f>
              <c:numCache>
                <c:formatCode>0%</c:formatCode>
                <c:ptCount val="1"/>
                <c:pt idx="0">
                  <c:v>0.87779017497909995</c:v>
                </c:pt>
              </c:numCache>
            </c:numRef>
          </c:xVal>
          <c:yVal>
            <c:numRef>
              <c:f>'Fig 12.11'!$C$11</c:f>
              <c:numCache>
                <c:formatCode>0%</c:formatCode>
                <c:ptCount val="1"/>
                <c:pt idx="0">
                  <c:v>0.73082588009583604</c:v>
                </c:pt>
              </c:numCache>
            </c:numRef>
          </c:yVal>
          <c:smooth val="0"/>
          <c:extLst>
            <c:ext xmlns:c16="http://schemas.microsoft.com/office/drawing/2014/chart" uri="{C3380CC4-5D6E-409C-BE32-E72D297353CC}">
              <c16:uniqueId val="{00000006-6F28-4D98-8485-A173566FB56F}"/>
            </c:ext>
          </c:extLst>
        </c:ser>
        <c:ser>
          <c:idx val="7"/>
          <c:order val="7"/>
          <c:tx>
            <c:strRef>
              <c:f>'Fig 12.11'!$B$12</c:f>
              <c:strCache>
                <c:ptCount val="1"/>
                <c:pt idx="0">
                  <c:v>SE</c:v>
                </c:pt>
              </c:strCache>
            </c:strRef>
          </c:tx>
          <c:spPr>
            <a:ln w="28575" cap="rnd">
              <a:noFill/>
              <a:round/>
            </a:ln>
            <a:effectLst/>
          </c:spPr>
          <c:marker>
            <c:symbol val="circle"/>
            <c:size val="5"/>
            <c:spPr>
              <a:solidFill>
                <a:schemeClr val="accent2">
                  <a:lumMod val="60000"/>
                </a:schemeClr>
              </a:solidFill>
              <a:ln w="9525">
                <a:solidFill>
                  <a:schemeClr val="accent2">
                    <a:lumMod val="60000"/>
                  </a:schemeClr>
                </a:solidFill>
              </a:ln>
              <a:effectLst/>
            </c:spPr>
          </c:marker>
          <c:errBars>
            <c:errDir val="x"/>
            <c:errBarType val="both"/>
            <c:errValType val="fixedVal"/>
            <c:noEndCap val="0"/>
            <c:val val="1.2604754871564903E-2"/>
            <c:spPr>
              <a:noFill/>
              <a:ln w="9525" cap="flat" cmpd="sng" algn="ctr">
                <a:solidFill>
                  <a:schemeClr val="tx1">
                    <a:lumMod val="65000"/>
                    <a:lumOff val="35000"/>
                  </a:schemeClr>
                </a:solidFill>
                <a:round/>
              </a:ln>
              <a:effectLst/>
            </c:spPr>
          </c:errBars>
          <c:errBars>
            <c:errDir val="y"/>
            <c:errBarType val="both"/>
            <c:errValType val="fixedVal"/>
            <c:noEndCap val="0"/>
            <c:val val="1.3224533000000004E-2"/>
            <c:spPr>
              <a:noFill/>
              <a:ln w="9525" cap="flat" cmpd="sng" algn="ctr">
                <a:solidFill>
                  <a:schemeClr val="tx1">
                    <a:lumMod val="65000"/>
                    <a:lumOff val="35000"/>
                  </a:schemeClr>
                </a:solidFill>
                <a:round/>
              </a:ln>
              <a:effectLst/>
            </c:spPr>
          </c:errBars>
          <c:xVal>
            <c:numRef>
              <c:f>'Fig 12.11'!$E$12</c:f>
              <c:numCache>
                <c:formatCode>0%</c:formatCode>
                <c:ptCount val="1"/>
                <c:pt idx="0">
                  <c:v>0.83443054338174305</c:v>
                </c:pt>
              </c:numCache>
            </c:numRef>
          </c:xVal>
          <c:yVal>
            <c:numRef>
              <c:f>'Fig 12.11'!$C$12</c:f>
              <c:numCache>
                <c:formatCode>0%</c:formatCode>
                <c:ptCount val="1"/>
                <c:pt idx="0">
                  <c:v>0.80371413924286506</c:v>
                </c:pt>
              </c:numCache>
            </c:numRef>
          </c:yVal>
          <c:smooth val="0"/>
          <c:extLst>
            <c:ext xmlns:c16="http://schemas.microsoft.com/office/drawing/2014/chart" uri="{C3380CC4-5D6E-409C-BE32-E72D297353CC}">
              <c16:uniqueId val="{00000007-6F28-4D98-8485-A173566FB56F}"/>
            </c:ext>
          </c:extLst>
        </c:ser>
        <c:dLbls>
          <c:showLegendKey val="0"/>
          <c:showVal val="0"/>
          <c:showCatName val="0"/>
          <c:showSerName val="0"/>
          <c:showPercent val="0"/>
          <c:showBubbleSize val="0"/>
        </c:dLbls>
        <c:axId val="1180880319"/>
        <c:axId val="1180886559"/>
      </c:scatterChart>
      <c:valAx>
        <c:axId val="1180880319"/>
        <c:scaling>
          <c:orientation val="minMax"/>
          <c:max val="0.9"/>
          <c:min val="0.70000000000000007"/>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Opinions</a:t>
                </a:r>
                <a:r>
                  <a:rPr lang="fr-FR" baseline="0"/>
                  <a:t> favorables sur la conciliation</a:t>
                </a:r>
                <a:r>
                  <a:rPr lang="fr-FR" sz="1000" b="0" i="0" u="none" strike="noStrike" baseline="0">
                    <a:effectLst/>
                  </a:rPr>
                  <a:t> </a:t>
                </a:r>
              </a:p>
              <a:p>
                <a:pPr>
                  <a:defRPr/>
                </a:pPr>
                <a:r>
                  <a:rPr lang="fr-FR" baseline="0"/>
                  <a:t>entre horaires de travail et vie personnelle</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80886559"/>
        <c:crosses val="autoZero"/>
        <c:crossBetween val="midCat"/>
      </c:valAx>
      <c:valAx>
        <c:axId val="1180886559"/>
        <c:scaling>
          <c:orientation val="minMax"/>
          <c:max val="0.9"/>
          <c:min val="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Opinions</a:t>
                </a:r>
                <a:r>
                  <a:rPr lang="fr-FR" baseline="0"/>
                  <a:t> positives sur la capacité à poursuivre son travail au delà de 60 ans </a:t>
                </a:r>
                <a:endParaRPr lang="fr-FR"/>
              </a:p>
            </c:rich>
          </c:tx>
          <c:layout>
            <c:manualLayout>
              <c:xMode val="edge"/>
              <c:yMode val="edge"/>
              <c:x val="1.0888203017832648E-2"/>
              <c:y val="5.1740740740740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80880319"/>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12.12'!$C$6</c:f>
              <c:strCache>
                <c:ptCount val="1"/>
                <c:pt idx="0">
                  <c:v>Femmes</c:v>
                </c:pt>
              </c:strCache>
            </c:strRef>
          </c:tx>
          <c:spPr>
            <a:ln w="28575" cap="rnd">
              <a:noFill/>
              <a:round/>
            </a:ln>
            <a:effectLst/>
          </c:spPr>
          <c:marker>
            <c:symbol val="triangle"/>
            <c:size val="7"/>
            <c:spPr>
              <a:solidFill>
                <a:schemeClr val="accent3">
                  <a:lumMod val="75000"/>
                </a:schemeClr>
              </a:solidFill>
              <a:ln w="9525">
                <a:noFill/>
              </a:ln>
              <a:effectLst/>
            </c:spPr>
          </c:marker>
          <c:cat>
            <c:strRef>
              <c:f>'Fig 12.12'!$B$7:$B$14</c:f>
              <c:strCache>
                <c:ptCount val="8"/>
                <c:pt idx="0">
                  <c:v>France</c:v>
                </c:pt>
                <c:pt idx="1">
                  <c:v>Espagne (***)</c:v>
                </c:pt>
                <c:pt idx="2">
                  <c:v>Belgique (***)</c:v>
                </c:pt>
                <c:pt idx="3">
                  <c:v>Royaume-Uni</c:v>
                </c:pt>
                <c:pt idx="4">
                  <c:v>Italie (*)</c:v>
                </c:pt>
                <c:pt idx="5">
                  <c:v>Suède</c:v>
                </c:pt>
                <c:pt idx="6">
                  <c:v>Pays-Bas</c:v>
                </c:pt>
                <c:pt idx="7">
                  <c:v>Allemagne (*)</c:v>
                </c:pt>
              </c:strCache>
            </c:strRef>
          </c:cat>
          <c:val>
            <c:numRef>
              <c:f>'Fig 12.12'!$C$7:$C$14</c:f>
              <c:numCache>
                <c:formatCode>General</c:formatCode>
                <c:ptCount val="8"/>
                <c:pt idx="0">
                  <c:v>60.84</c:v>
                </c:pt>
                <c:pt idx="1">
                  <c:v>61.21</c:v>
                </c:pt>
                <c:pt idx="2">
                  <c:v>61.43</c:v>
                </c:pt>
                <c:pt idx="3">
                  <c:v>61.8</c:v>
                </c:pt>
                <c:pt idx="4">
                  <c:v>63.1</c:v>
                </c:pt>
                <c:pt idx="5">
                  <c:v>63.3</c:v>
                </c:pt>
                <c:pt idx="6">
                  <c:v>63.82</c:v>
                </c:pt>
                <c:pt idx="7">
                  <c:v>64.2</c:v>
                </c:pt>
              </c:numCache>
            </c:numRef>
          </c:val>
          <c:smooth val="0"/>
          <c:extLst>
            <c:ext xmlns:c16="http://schemas.microsoft.com/office/drawing/2014/chart" uri="{C3380CC4-5D6E-409C-BE32-E72D297353CC}">
              <c16:uniqueId val="{00000000-A2F9-4E06-A50E-C2D01928A1E4}"/>
            </c:ext>
          </c:extLst>
        </c:ser>
        <c:ser>
          <c:idx val="1"/>
          <c:order val="1"/>
          <c:tx>
            <c:strRef>
              <c:f>'Fig 12.12'!$D$6</c:f>
              <c:strCache>
                <c:ptCount val="1"/>
                <c:pt idx="0">
                  <c:v>Hommes</c:v>
                </c:pt>
              </c:strCache>
            </c:strRef>
          </c:tx>
          <c:spPr>
            <a:ln w="28575" cap="rnd">
              <a:noFill/>
              <a:round/>
            </a:ln>
            <a:effectLst/>
          </c:spPr>
          <c:marker>
            <c:symbol val="square"/>
            <c:size val="5"/>
            <c:spPr>
              <a:solidFill>
                <a:schemeClr val="accent2">
                  <a:lumMod val="75000"/>
                </a:schemeClr>
              </a:solidFill>
              <a:ln w="9525">
                <a:solidFill>
                  <a:schemeClr val="accent2"/>
                </a:solidFill>
              </a:ln>
              <a:effectLst/>
            </c:spPr>
          </c:marker>
          <c:cat>
            <c:strRef>
              <c:f>'Fig 12.12'!$B$7:$B$14</c:f>
              <c:strCache>
                <c:ptCount val="8"/>
                <c:pt idx="0">
                  <c:v>France</c:v>
                </c:pt>
                <c:pt idx="1">
                  <c:v>Espagne (***)</c:v>
                </c:pt>
                <c:pt idx="2">
                  <c:v>Belgique (***)</c:v>
                </c:pt>
                <c:pt idx="3">
                  <c:v>Royaume-Uni</c:v>
                </c:pt>
                <c:pt idx="4">
                  <c:v>Italie (*)</c:v>
                </c:pt>
                <c:pt idx="5">
                  <c:v>Suède</c:v>
                </c:pt>
                <c:pt idx="6">
                  <c:v>Pays-Bas</c:v>
                </c:pt>
                <c:pt idx="7">
                  <c:v>Allemagne (*)</c:v>
                </c:pt>
              </c:strCache>
            </c:strRef>
          </c:cat>
          <c:val>
            <c:numRef>
              <c:f>'Fig 12.12'!$D$7:$D$14</c:f>
              <c:numCache>
                <c:formatCode>General</c:formatCode>
                <c:ptCount val="8"/>
                <c:pt idx="0">
                  <c:v>60.79</c:v>
                </c:pt>
                <c:pt idx="1">
                  <c:v>61.95</c:v>
                </c:pt>
                <c:pt idx="2">
                  <c:v>62.36</c:v>
                </c:pt>
                <c:pt idx="3">
                  <c:v>62.29</c:v>
                </c:pt>
                <c:pt idx="4">
                  <c:v>63.79</c:v>
                </c:pt>
                <c:pt idx="5">
                  <c:v>63.91</c:v>
                </c:pt>
                <c:pt idx="6">
                  <c:v>63.23</c:v>
                </c:pt>
                <c:pt idx="7">
                  <c:v>64.680000000000007</c:v>
                </c:pt>
              </c:numCache>
            </c:numRef>
          </c:val>
          <c:smooth val="0"/>
          <c:extLst>
            <c:ext xmlns:c16="http://schemas.microsoft.com/office/drawing/2014/chart" uri="{C3380CC4-5D6E-409C-BE32-E72D297353CC}">
              <c16:uniqueId val="{00000001-A2F9-4E06-A50E-C2D01928A1E4}"/>
            </c:ext>
          </c:extLst>
        </c:ser>
        <c:ser>
          <c:idx val="2"/>
          <c:order val="2"/>
          <c:tx>
            <c:v>Total</c:v>
          </c:tx>
          <c:spPr>
            <a:ln w="25400" cap="rnd">
              <a:noFill/>
              <a:round/>
            </a:ln>
            <a:effectLst/>
          </c:spPr>
          <c:marker>
            <c:symbol val="circle"/>
            <c:size val="2"/>
            <c:spPr>
              <a:solidFill>
                <a:schemeClr val="accent3"/>
              </a:solidFill>
              <a:ln w="9525">
                <a:solidFill>
                  <a:schemeClr val="accent3"/>
                </a:solidFill>
              </a:ln>
              <a:effectLst/>
            </c:spPr>
          </c:marker>
          <c:val>
            <c:numRef>
              <c:f>'Fig 12.12'!$E$7:$E$14</c:f>
              <c:numCache>
                <c:formatCode>General</c:formatCode>
                <c:ptCount val="8"/>
                <c:pt idx="0">
                  <c:v>60.81</c:v>
                </c:pt>
                <c:pt idx="1">
                  <c:v>61.6</c:v>
                </c:pt>
                <c:pt idx="2">
                  <c:v>61.92</c:v>
                </c:pt>
                <c:pt idx="3">
                  <c:v>62.07</c:v>
                </c:pt>
                <c:pt idx="4">
                  <c:v>63.48</c:v>
                </c:pt>
                <c:pt idx="5">
                  <c:v>63.61</c:v>
                </c:pt>
                <c:pt idx="6">
                  <c:v>63.51</c:v>
                </c:pt>
                <c:pt idx="7">
                  <c:v>64.459999999999994</c:v>
                </c:pt>
              </c:numCache>
            </c:numRef>
          </c:val>
          <c:smooth val="0"/>
          <c:extLst>
            <c:ext xmlns:c16="http://schemas.microsoft.com/office/drawing/2014/chart" uri="{C3380CC4-5D6E-409C-BE32-E72D297353CC}">
              <c16:uniqueId val="{00000002-A2F9-4E06-A50E-C2D01928A1E4}"/>
            </c:ext>
          </c:extLst>
        </c:ser>
        <c:dLbls>
          <c:showLegendKey val="0"/>
          <c:showVal val="0"/>
          <c:showCatName val="0"/>
          <c:showSerName val="0"/>
          <c:showPercent val="0"/>
          <c:showBubbleSize val="0"/>
        </c:dLbls>
        <c:marker val="1"/>
        <c:smooth val="0"/>
        <c:axId val="892472832"/>
        <c:axId val="892467840"/>
      </c:lineChart>
      <c:catAx>
        <c:axId val="89247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892467840"/>
        <c:crosses val="autoZero"/>
        <c:auto val="1"/>
        <c:lblAlgn val="ctr"/>
        <c:lblOffset val="100"/>
        <c:noMultiLvlLbl val="0"/>
      </c:catAx>
      <c:valAx>
        <c:axId val="892467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89247283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5.4'!$B$5</c:f>
              <c:strCache>
                <c:ptCount val="1"/>
                <c:pt idx="0">
                  <c:v>1980</c:v>
                </c:pt>
              </c:strCache>
            </c:strRef>
          </c:tx>
          <c:spPr>
            <a:solidFill>
              <a:schemeClr val="accent1"/>
            </a:solidFill>
            <a:ln>
              <a:noFill/>
            </a:ln>
            <a:effectLst/>
          </c:spPr>
          <c:invertIfNegative val="0"/>
          <c:cat>
            <c:strRef>
              <c:f>'Fig 5.4'!$C$4:$M$4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5.4'!$C$5:$M$5</c:f>
              <c:numCache>
                <c:formatCode>_-* #\ ##0.0\ _€_-;\-* #\ ##0.0\ _€_-;_-* "-"??\ _€_-;_-@_-</c:formatCode>
                <c:ptCount val="11"/>
                <c:pt idx="0">
                  <c:v>6.1655970210101012</c:v>
                </c:pt>
                <c:pt idx="1">
                  <c:v>4.9779027744178368</c:v>
                </c:pt>
                <c:pt idx="2">
                  <c:v>3.7257966743993336</c:v>
                </c:pt>
                <c:pt idx="3">
                  <c:v>5.0225278222784864</c:v>
                </c:pt>
                <c:pt idx="4">
                  <c:v>3.5157127196870315</c:v>
                </c:pt>
                <c:pt idx="5">
                  <c:v>6.6274326379097506</c:v>
                </c:pt>
                <c:pt idx="6">
                  <c:v>3.6809069182319907</c:v>
                </c:pt>
                <c:pt idx="7">
                  <c:v>4.036186887223522</c:v>
                </c:pt>
                <c:pt idx="8">
                  <c:v>4.8391644286904869</c:v>
                </c:pt>
                <c:pt idx="9">
                  <c:v>3.9951438370723888</c:v>
                </c:pt>
                <c:pt idx="10">
                  <c:v>4.2959125376510139</c:v>
                </c:pt>
              </c:numCache>
            </c:numRef>
          </c:val>
          <c:extLst>
            <c:ext xmlns:c16="http://schemas.microsoft.com/office/drawing/2014/chart" uri="{C3380CC4-5D6E-409C-BE32-E72D297353CC}">
              <c16:uniqueId val="{00000000-9FFA-4567-8ACE-B6BDA35CF0F0}"/>
            </c:ext>
          </c:extLst>
        </c:ser>
        <c:ser>
          <c:idx val="1"/>
          <c:order val="1"/>
          <c:tx>
            <c:strRef>
              <c:f>'Fig 5.4'!$B$6</c:f>
              <c:strCache>
                <c:ptCount val="1"/>
                <c:pt idx="0">
                  <c:v>1995</c:v>
                </c:pt>
              </c:strCache>
            </c:strRef>
          </c:tx>
          <c:spPr>
            <a:solidFill>
              <a:schemeClr val="accent2"/>
            </a:solidFill>
            <a:ln>
              <a:noFill/>
            </a:ln>
            <a:effectLst/>
          </c:spPr>
          <c:invertIfNegative val="0"/>
          <c:cat>
            <c:strRef>
              <c:f>'Fig 5.4'!$C$4:$M$4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5.4'!$C$6:$M$6</c:f>
              <c:numCache>
                <c:formatCode>_-* #\ ##0.0\ _€_-;\-* #\ ##0.0\ _€_-;_-* "-"??\ _€_-;_-@_-</c:formatCode>
                <c:ptCount val="11"/>
                <c:pt idx="0">
                  <c:v>5.0877626565672696</c:v>
                </c:pt>
                <c:pt idx="1">
                  <c:v>4.7117047939621566</c:v>
                </c:pt>
                <c:pt idx="2">
                  <c:v>3.7097225413574835</c:v>
                </c:pt>
                <c:pt idx="3">
                  <c:v>4.6155338587967352</c:v>
                </c:pt>
                <c:pt idx="4">
                  <c:v>3.3155738236576098</c:v>
                </c:pt>
                <c:pt idx="5">
                  <c:v>4.3049663199364767</c:v>
                </c:pt>
                <c:pt idx="6">
                  <c:v>4.0714037409341426</c:v>
                </c:pt>
                <c:pt idx="7">
                  <c:v>3.7789182868074342</c:v>
                </c:pt>
                <c:pt idx="8">
                  <c:v>3.9690864969672468</c:v>
                </c:pt>
                <c:pt idx="9">
                  <c:v>3.9196268547529955</c:v>
                </c:pt>
                <c:pt idx="10">
                  <c:v>3.7350969465042865</c:v>
                </c:pt>
              </c:numCache>
            </c:numRef>
          </c:val>
          <c:extLst>
            <c:ext xmlns:c16="http://schemas.microsoft.com/office/drawing/2014/chart" uri="{C3380CC4-5D6E-409C-BE32-E72D297353CC}">
              <c16:uniqueId val="{00000001-9FFA-4567-8ACE-B6BDA35CF0F0}"/>
            </c:ext>
          </c:extLst>
        </c:ser>
        <c:ser>
          <c:idx val="3"/>
          <c:order val="2"/>
          <c:tx>
            <c:strRef>
              <c:f>'Fig 5.4'!$B$8</c:f>
              <c:strCache>
                <c:ptCount val="1"/>
                <c:pt idx="0">
                  <c:v>2017</c:v>
                </c:pt>
              </c:strCache>
            </c:strRef>
          </c:tx>
          <c:spPr>
            <a:solidFill>
              <a:schemeClr val="accent4"/>
            </a:solidFill>
            <a:ln>
              <a:noFill/>
            </a:ln>
            <a:effectLst/>
          </c:spPr>
          <c:invertIfNegative val="0"/>
          <c:cat>
            <c:strRef>
              <c:f>'Fig 5.4'!$C$4:$M$4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5.4'!$C$8:$M$8</c:f>
              <c:numCache>
                <c:formatCode>_-* #\ ##0.0\ _€_-;\-* #\ ##0.0\ _€_-;_-* "-"??\ _€_-;_-@_-</c:formatCode>
                <c:ptCount val="11"/>
                <c:pt idx="0">
                  <c:v>3.6506606049217671</c:v>
                </c:pt>
                <c:pt idx="1">
                  <c:v>3.1624818519809272</c:v>
                </c:pt>
                <c:pt idx="2">
                  <c:v>3.2144519097910624</c:v>
                </c:pt>
                <c:pt idx="3">
                  <c:v>3.7856333325543692</c:v>
                </c:pt>
                <c:pt idx="4">
                  <c:v>2.8878359711233177</c:v>
                </c:pt>
                <c:pt idx="5">
                  <c:v>1.9904253275429431</c:v>
                </c:pt>
                <c:pt idx="6">
                  <c:v>2.8285774139076949</c:v>
                </c:pt>
                <c:pt idx="7">
                  <c:v>3.1634748909754049</c:v>
                </c:pt>
                <c:pt idx="8">
                  <c:v>3.2023394671326377</c:v>
                </c:pt>
                <c:pt idx="9">
                  <c:v>2.8889333882814503</c:v>
                </c:pt>
                <c:pt idx="10">
                  <c:v>2.6442089615998521</c:v>
                </c:pt>
              </c:numCache>
            </c:numRef>
          </c:val>
          <c:extLst>
            <c:ext xmlns:c16="http://schemas.microsoft.com/office/drawing/2014/chart" uri="{C3380CC4-5D6E-409C-BE32-E72D297353CC}">
              <c16:uniqueId val="{00000002-9FFA-4567-8ACE-B6BDA35CF0F0}"/>
            </c:ext>
          </c:extLst>
        </c:ser>
        <c:ser>
          <c:idx val="5"/>
          <c:order val="3"/>
          <c:tx>
            <c:strRef>
              <c:f>'Fig 5.4'!$B$10</c:f>
              <c:strCache>
                <c:ptCount val="1"/>
                <c:pt idx="0">
                  <c:v>2070</c:v>
                </c:pt>
              </c:strCache>
            </c:strRef>
          </c:tx>
          <c:spPr>
            <a:pattFill prst="pct40">
              <a:fgClr>
                <a:schemeClr val="tx2"/>
              </a:fgClr>
              <a:bgClr>
                <a:schemeClr val="bg1"/>
              </a:bgClr>
            </a:pattFill>
            <a:ln>
              <a:noFill/>
            </a:ln>
            <a:effectLst/>
          </c:spPr>
          <c:invertIfNegative val="0"/>
          <c:cat>
            <c:strRef>
              <c:f>'Fig 5.4'!$C$4:$M$4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5.4'!$C$10:$M$10</c:f>
              <c:numCache>
                <c:formatCode>_-* #\ ##0.0\ _€_-;\-* #\ ##0.0\ _€_-;_-* "-"??\ _€_-;_-@_-</c:formatCode>
                <c:ptCount val="11"/>
                <c:pt idx="1">
                  <c:v>1.8755282425854132</c:v>
                </c:pt>
                <c:pt idx="2">
                  <c:v>1.9662610910922054</c:v>
                </c:pt>
                <c:pt idx="4">
                  <c:v>2.0856667521121146</c:v>
                </c:pt>
                <c:pt idx="6">
                  <c:v>1.626446549379942</c:v>
                </c:pt>
                <c:pt idx="7">
                  <c:v>2.004941257726113</c:v>
                </c:pt>
                <c:pt idx="8">
                  <c:v>1.9466365043333458</c:v>
                </c:pt>
                <c:pt idx="9">
                  <c:v>2.0089857958259341</c:v>
                </c:pt>
                <c:pt idx="10">
                  <c:v>1.5230768859044777</c:v>
                </c:pt>
              </c:numCache>
            </c:numRef>
          </c:val>
          <c:extLst>
            <c:ext xmlns:c16="http://schemas.microsoft.com/office/drawing/2014/chart" uri="{C3380CC4-5D6E-409C-BE32-E72D297353CC}">
              <c16:uniqueId val="{00000003-9FFA-4567-8ACE-B6BDA35CF0F0}"/>
            </c:ext>
          </c:extLst>
        </c:ser>
        <c:dLbls>
          <c:showLegendKey val="0"/>
          <c:showVal val="0"/>
          <c:showCatName val="0"/>
          <c:showSerName val="0"/>
          <c:showPercent val="0"/>
          <c:showBubbleSize val="0"/>
        </c:dLbls>
        <c:gapWidth val="219"/>
        <c:overlap val="-27"/>
        <c:axId val="170697552"/>
        <c:axId val="170696304"/>
      </c:barChart>
      <c:catAx>
        <c:axId val="1706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6304"/>
        <c:crosses val="autoZero"/>
        <c:auto val="1"/>
        <c:lblAlgn val="ctr"/>
        <c:lblOffset val="100"/>
        <c:noMultiLvlLbl val="0"/>
      </c:catAx>
      <c:valAx>
        <c:axId val="170696304"/>
        <c:scaling>
          <c:orientation val="minMax"/>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7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cat>
            <c:strRef>
              <c:f>'Fig 5.5'!$C$4:$M$4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5.5'!$C$5:$M$5</c:f>
              <c:numCache>
                <c:formatCode>_-* #\ ##0\ _€_-;\-* #\ ##0\ _€_-;_-* "-"??\ _€_-;_-@_-</c:formatCode>
                <c:ptCount val="11"/>
                <c:pt idx="0">
                  <c:v>1692.176326090063</c:v>
                </c:pt>
                <c:pt idx="1">
                  <c:v>1434.6248085758041</c:v>
                </c:pt>
                <c:pt idx="2">
                  <c:v>1543.0000000000002</c:v>
                </c:pt>
                <c:pt idx="3">
                  <c:v>1741.7792669672199</c:v>
                </c:pt>
                <c:pt idx="4">
                  <c:v>1470</c:v>
                </c:pt>
                <c:pt idx="5">
                  <c:v>1709</c:v>
                </c:pt>
                <c:pt idx="6">
                  <c:v>1391.3397215693365</c:v>
                </c:pt>
                <c:pt idx="7">
                  <c:v>1577.917729511302</c:v>
                </c:pt>
                <c:pt idx="8">
                  <c:v>1689.4762351776108</c:v>
                </c:pt>
                <c:pt idx="9">
                  <c:v>1505.3678615042022</c:v>
                </c:pt>
                <c:pt idx="10">
                  <c:v>1719.159282847289</c:v>
                </c:pt>
              </c:numCache>
            </c:numRef>
          </c:val>
          <c:extLst>
            <c:ext xmlns:c16="http://schemas.microsoft.com/office/drawing/2014/chart" uri="{C3380CC4-5D6E-409C-BE32-E72D297353CC}">
              <c16:uniqueId val="{00000000-1FC7-4EA6-AC56-CDF0D6EAEAAA}"/>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1"/>
          <c:tx>
            <c:strRef>
              <c:f>'Fig 5.5'!$B$6</c:f>
              <c:strCache>
                <c:ptCount val="1"/>
                <c:pt idx="0">
                  <c:v>Moyenne</c:v>
                </c:pt>
              </c:strCache>
            </c:strRef>
          </c:tx>
          <c:spPr>
            <a:ln w="28575" cap="rnd">
              <a:solidFill>
                <a:schemeClr val="accent2"/>
              </a:solidFill>
              <a:round/>
            </a:ln>
            <a:effectLst/>
          </c:spPr>
          <c:marker>
            <c:symbol val="none"/>
          </c:marker>
          <c:cat>
            <c:strRef>
              <c:f>'Fig 5.5'!$C$4:$M$4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5.5'!$C$6:$M$6</c:f>
              <c:numCache>
                <c:formatCode>_-* #\ ##0\ _€_-;\-* #\ ##0\ _€_-;_-* "-"??\ _€_-;_-@_-</c:formatCode>
                <c:ptCount val="11"/>
                <c:pt idx="0">
                  <c:v>1588.5310211129843</c:v>
                </c:pt>
                <c:pt idx="1">
                  <c:v>1588.5310211129843</c:v>
                </c:pt>
                <c:pt idx="2">
                  <c:v>1588.5310211129843</c:v>
                </c:pt>
                <c:pt idx="3">
                  <c:v>1588.5310211129843</c:v>
                </c:pt>
                <c:pt idx="4">
                  <c:v>1588.5310211129843</c:v>
                </c:pt>
                <c:pt idx="5">
                  <c:v>1588.5310211129843</c:v>
                </c:pt>
                <c:pt idx="6">
                  <c:v>1588.5310211129843</c:v>
                </c:pt>
                <c:pt idx="7">
                  <c:v>1588.5310211129843</c:v>
                </c:pt>
                <c:pt idx="8">
                  <c:v>1588.5310211129843</c:v>
                </c:pt>
                <c:pt idx="9">
                  <c:v>1588.5310211129843</c:v>
                </c:pt>
                <c:pt idx="10">
                  <c:v>1588.5310211129843</c:v>
                </c:pt>
              </c:numCache>
            </c:numRef>
          </c:val>
          <c:smooth val="0"/>
          <c:extLst>
            <c:ext xmlns:c16="http://schemas.microsoft.com/office/drawing/2014/chart" uri="{C3380CC4-5D6E-409C-BE32-E72D297353CC}">
              <c16:uniqueId val="{00000001-1FC7-4EA6-AC56-CDF0D6EAEAAA}"/>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cat>
            <c:strRef>
              <c:f>'Fig 5.5'!$C$8:$M$8</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5.5'!$C$9:$M$9</c:f>
              <c:numCache>
                <c:formatCode>_-* #\ ##0\ _€_-;\-* #\ ##0\ _€_-;_-* "-"??\ _€_-;_-@_-</c:formatCode>
                <c:ptCount val="11"/>
                <c:pt idx="0">
                  <c:v>52.271386999999997</c:v>
                </c:pt>
                <c:pt idx="1">
                  <c:v>68.327392000000003</c:v>
                </c:pt>
                <c:pt idx="2">
                  <c:v>58.119714999999999</c:v>
                </c:pt>
                <c:pt idx="3">
                  <c:v>70.015020000000007</c:v>
                </c:pt>
                <c:pt idx="4">
                  <c:v>68.256361999999996</c:v>
                </c:pt>
                <c:pt idx="5">
                  <c:v>45.72475</c:v>
                </c:pt>
                <c:pt idx="6">
                  <c:v>66.274843000000004</c:v>
                </c:pt>
                <c:pt idx="7">
                  <c:v>71.929602000000003</c:v>
                </c:pt>
                <c:pt idx="8">
                  <c:v>52.478955999999997</c:v>
                </c:pt>
                <c:pt idx="9">
                  <c:v>67.071854999999999</c:v>
                </c:pt>
                <c:pt idx="10">
                  <c:v>53.414161999999997</c:v>
                </c:pt>
              </c:numCache>
            </c:numRef>
          </c:val>
          <c:extLst>
            <c:ext xmlns:c16="http://schemas.microsoft.com/office/drawing/2014/chart" uri="{C3380CC4-5D6E-409C-BE32-E72D297353CC}">
              <c16:uniqueId val="{00000000-D6D8-472A-A251-B6AB260B5DAA}"/>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1"/>
          <c:tx>
            <c:strRef>
              <c:f>'Fig 5.5'!$B$6</c:f>
              <c:strCache>
                <c:ptCount val="1"/>
                <c:pt idx="0">
                  <c:v>Moyenne</c:v>
                </c:pt>
              </c:strCache>
            </c:strRef>
          </c:tx>
          <c:spPr>
            <a:ln w="28575" cap="rnd">
              <a:solidFill>
                <a:schemeClr val="accent2"/>
              </a:solidFill>
              <a:round/>
            </a:ln>
            <a:effectLst/>
          </c:spPr>
          <c:marker>
            <c:symbol val="none"/>
          </c:marker>
          <c:cat>
            <c:strRef>
              <c:f>'Fig 5.5'!$C$4:$M$4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5.5'!$C$10:$M$10</c:f>
              <c:numCache>
                <c:formatCode>_-* #\ ##0\ _€_-;\-* #\ ##0\ _€_-;_-* "-"??\ _€_-;_-@_-</c:formatCode>
                <c:ptCount val="11"/>
                <c:pt idx="0">
                  <c:v>61.26218581818182</c:v>
                </c:pt>
                <c:pt idx="1">
                  <c:v>61.26218581818182</c:v>
                </c:pt>
                <c:pt idx="2">
                  <c:v>61.26218581818182</c:v>
                </c:pt>
                <c:pt idx="3">
                  <c:v>61.26218581818182</c:v>
                </c:pt>
                <c:pt idx="4">
                  <c:v>61.26218581818182</c:v>
                </c:pt>
                <c:pt idx="5">
                  <c:v>61.26218581818182</c:v>
                </c:pt>
                <c:pt idx="6">
                  <c:v>61.26218581818182</c:v>
                </c:pt>
                <c:pt idx="7">
                  <c:v>61.26218581818182</c:v>
                </c:pt>
                <c:pt idx="8">
                  <c:v>61.26218581818182</c:v>
                </c:pt>
                <c:pt idx="9">
                  <c:v>61.26218581818182</c:v>
                </c:pt>
                <c:pt idx="10">
                  <c:v>61.26218581818182</c:v>
                </c:pt>
              </c:numCache>
            </c:numRef>
          </c:val>
          <c:smooth val="0"/>
          <c:extLst>
            <c:ext xmlns:c16="http://schemas.microsoft.com/office/drawing/2014/chart" uri="{C3380CC4-5D6E-409C-BE32-E72D297353CC}">
              <c16:uniqueId val="{00000001-D6D8-472A-A251-B6AB260B5DAA}"/>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cat>
            <c:strRef>
              <c:f>'Fig 5.5'!$C$12:$M$12</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5.5'!$C$13:$M$13</c:f>
              <c:numCache>
                <c:formatCode>_-* #\ ##0\ _€_-;\-* #\ ##0\ _€_-;_-* "-"??\ _€_-;_-@_-</c:formatCode>
                <c:ptCount val="11"/>
                <c:pt idx="0">
                  <c:v>88452.40361329187</c:v>
                </c:pt>
                <c:pt idx="1">
                  <c:v>98024.171668483934</c:v>
                </c:pt>
                <c:pt idx="2">
                  <c:v>89678.720245000019</c:v>
                </c:pt>
                <c:pt idx="3">
                  <c:v>121950.71021229525</c:v>
                </c:pt>
                <c:pt idx="4">
                  <c:v>100336.85213999999</c:v>
                </c:pt>
                <c:pt idx="5">
                  <c:v>78143.597750000001</c:v>
                </c:pt>
                <c:pt idx="6">
                  <c:v>92210.821606671496</c:v>
                </c:pt>
                <c:pt idx="7">
                  <c:v>113498.99427249162</c:v>
                </c:pt>
                <c:pt idx="8">
                  <c:v>88661.949008931479</c:v>
                </c:pt>
                <c:pt idx="9">
                  <c:v>100967.81492846993</c:v>
                </c:pt>
                <c:pt idx="10">
                  <c:v>91827.452437808912</c:v>
                </c:pt>
              </c:numCache>
            </c:numRef>
          </c:val>
          <c:extLst>
            <c:ext xmlns:c16="http://schemas.microsoft.com/office/drawing/2014/chart" uri="{C3380CC4-5D6E-409C-BE32-E72D297353CC}">
              <c16:uniqueId val="{00000000-93B5-4166-BA3E-D2529304FEBA}"/>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1"/>
          <c:tx>
            <c:strRef>
              <c:f>'Fig 5.5'!$B$6</c:f>
              <c:strCache>
                <c:ptCount val="1"/>
                <c:pt idx="0">
                  <c:v>Moyenne</c:v>
                </c:pt>
              </c:strCache>
            </c:strRef>
          </c:tx>
          <c:spPr>
            <a:ln w="28575" cap="rnd">
              <a:solidFill>
                <a:schemeClr val="accent2"/>
              </a:solidFill>
              <a:round/>
            </a:ln>
            <a:effectLst/>
          </c:spPr>
          <c:marker>
            <c:symbol val="none"/>
          </c:marker>
          <c:cat>
            <c:strRef>
              <c:f>'Fig 5.5'!$C$4:$M$4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5.5'!$C$14:$M$14</c:f>
              <c:numCache>
                <c:formatCode>_-* #\ ##0\ _€_-;\-* #\ ##0\ _€_-;_-* "-"??\ _€_-;_-@_-</c:formatCode>
                <c:ptCount val="11"/>
                <c:pt idx="0">
                  <c:v>97316.882593369752</c:v>
                </c:pt>
                <c:pt idx="1">
                  <c:v>97316.882593369752</c:v>
                </c:pt>
                <c:pt idx="2">
                  <c:v>97316.882593369752</c:v>
                </c:pt>
                <c:pt idx="3">
                  <c:v>97316.882593369752</c:v>
                </c:pt>
                <c:pt idx="4">
                  <c:v>97316.882593369752</c:v>
                </c:pt>
                <c:pt idx="5">
                  <c:v>97316.882593369752</c:v>
                </c:pt>
                <c:pt idx="6">
                  <c:v>97316.882593369752</c:v>
                </c:pt>
                <c:pt idx="7">
                  <c:v>97316.882593369752</c:v>
                </c:pt>
                <c:pt idx="8">
                  <c:v>97316.882593369752</c:v>
                </c:pt>
                <c:pt idx="9">
                  <c:v>97316.882593369752</c:v>
                </c:pt>
                <c:pt idx="10">
                  <c:v>97316.882593369752</c:v>
                </c:pt>
              </c:numCache>
            </c:numRef>
          </c:val>
          <c:smooth val="0"/>
          <c:extLst>
            <c:ext xmlns:c16="http://schemas.microsoft.com/office/drawing/2014/chart" uri="{C3380CC4-5D6E-409C-BE32-E72D297353CC}">
              <c16:uniqueId val="{00000001-93B5-4166-BA3E-D2529304FEBA}"/>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5.6'!$C$4:$M$4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5.6'!$C$5:$M$5</c:f>
              <c:numCache>
                <c:formatCode>_-* #\ ##0.0\ _€_-;\-* #\ ##0.0\ _€_-;_-* "-"??\ _€_-;_-@_-</c:formatCode>
                <c:ptCount val="11"/>
                <c:pt idx="0">
                  <c:v>52.271386999999997</c:v>
                </c:pt>
                <c:pt idx="1">
                  <c:v>68.327392000000003</c:v>
                </c:pt>
                <c:pt idx="2">
                  <c:v>58.119714999999999</c:v>
                </c:pt>
                <c:pt idx="3">
                  <c:v>70.015020000000007</c:v>
                </c:pt>
                <c:pt idx="4">
                  <c:v>68.256361999999996</c:v>
                </c:pt>
                <c:pt idx="5">
                  <c:v>45.72475</c:v>
                </c:pt>
                <c:pt idx="6">
                  <c:v>66.274843000000004</c:v>
                </c:pt>
                <c:pt idx="7">
                  <c:v>71.929602000000003</c:v>
                </c:pt>
                <c:pt idx="8">
                  <c:v>52.478955999999997</c:v>
                </c:pt>
                <c:pt idx="9">
                  <c:v>67.071854999999999</c:v>
                </c:pt>
                <c:pt idx="10">
                  <c:v>53.414161999999997</c:v>
                </c:pt>
              </c:numCache>
            </c:numRef>
          </c:val>
          <c:extLst>
            <c:ext xmlns:c16="http://schemas.microsoft.com/office/drawing/2014/chart" uri="{C3380CC4-5D6E-409C-BE32-E72D297353CC}">
              <c16:uniqueId val="{00000000-1869-4A51-8A23-5E431E66CEDC}"/>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5.6'!$C$4:$M$4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5.6'!$C$6:$M$6</c:f>
              <c:numCache>
                <c:formatCode>_-* #\ ##0.0\ _€_-;\-* #\ ##0.0\ _€_-;_-* "-"??\ _€_-;_-@_-</c:formatCode>
                <c:ptCount val="11"/>
                <c:pt idx="0">
                  <c:v>61.26218581818182</c:v>
                </c:pt>
                <c:pt idx="1">
                  <c:v>61.26218581818182</c:v>
                </c:pt>
                <c:pt idx="2">
                  <c:v>61.26218581818182</c:v>
                </c:pt>
                <c:pt idx="3">
                  <c:v>61.26218581818182</c:v>
                </c:pt>
                <c:pt idx="4">
                  <c:v>61.26218581818182</c:v>
                </c:pt>
                <c:pt idx="5">
                  <c:v>61.26218581818182</c:v>
                </c:pt>
                <c:pt idx="6">
                  <c:v>61.26218581818182</c:v>
                </c:pt>
                <c:pt idx="7">
                  <c:v>61.26218581818182</c:v>
                </c:pt>
                <c:pt idx="8">
                  <c:v>61.26218581818182</c:v>
                </c:pt>
                <c:pt idx="9">
                  <c:v>61.26218581818182</c:v>
                </c:pt>
                <c:pt idx="10">
                  <c:v>61.26218581818182</c:v>
                </c:pt>
              </c:numCache>
            </c:numRef>
          </c:val>
          <c:smooth val="0"/>
          <c:extLst>
            <c:ext xmlns:c16="http://schemas.microsoft.com/office/drawing/2014/chart" uri="{C3380CC4-5D6E-409C-BE32-E72D297353CC}">
              <c16:uniqueId val="{00000001-1869-4A51-8A23-5E431E66CEDC}"/>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5.7'!$C$4:$M$4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5.7'!$C$5:$M$5</c:f>
              <c:numCache>
                <c:formatCode>0.0%</c:formatCode>
                <c:ptCount val="11"/>
                <c:pt idx="0">
                  <c:v>0.83878953942336487</c:v>
                </c:pt>
                <c:pt idx="1">
                  <c:v>0.90353851656607531</c:v>
                </c:pt>
                <c:pt idx="2">
                  <c:v>0.83188685859002554</c:v>
                </c:pt>
                <c:pt idx="3">
                  <c:v>0.80863950318307254</c:v>
                </c:pt>
                <c:pt idx="4">
                  <c:v>0.87228014509834062</c:v>
                </c:pt>
                <c:pt idx="5">
                  <c:v>0.96475427522379487</c:v>
                </c:pt>
                <c:pt idx="6">
                  <c:v>0.88832834565448571</c:v>
                </c:pt>
                <c:pt idx="7">
                  <c:v>0.71087537283778013</c:v>
                </c:pt>
                <c:pt idx="8">
                  <c:v>0.68187071287580281</c:v>
                </c:pt>
                <c:pt idx="9">
                  <c:v>0.74140469053903491</c:v>
                </c:pt>
                <c:pt idx="10">
                  <c:v>0.69973545761479183</c:v>
                </c:pt>
              </c:numCache>
            </c:numRef>
          </c:val>
          <c:extLst>
            <c:ext xmlns:c16="http://schemas.microsoft.com/office/drawing/2014/chart" uri="{C3380CC4-5D6E-409C-BE32-E72D297353CC}">
              <c16:uniqueId val="{00000000-7A6C-4C29-B339-B1898A4F986C}"/>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5.7'!$C$4:$M$4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5.7'!$C$6:$M$6</c:f>
              <c:numCache>
                <c:formatCode>0.0%</c:formatCode>
                <c:ptCount val="11"/>
                <c:pt idx="0">
                  <c:v>0.81291849250968795</c:v>
                </c:pt>
                <c:pt idx="1">
                  <c:v>0.81291849250968795</c:v>
                </c:pt>
                <c:pt idx="2">
                  <c:v>0.81291849250968795</c:v>
                </c:pt>
                <c:pt idx="3">
                  <c:v>0.81291849250968795</c:v>
                </c:pt>
                <c:pt idx="4">
                  <c:v>0.81291849250968795</c:v>
                </c:pt>
                <c:pt idx="5">
                  <c:v>0.81291849250968795</c:v>
                </c:pt>
                <c:pt idx="6">
                  <c:v>0.81291849250968795</c:v>
                </c:pt>
                <c:pt idx="7">
                  <c:v>0.81291849250968795</c:v>
                </c:pt>
                <c:pt idx="8">
                  <c:v>0.81291849250968795</c:v>
                </c:pt>
                <c:pt idx="9">
                  <c:v>0.81291849250968795</c:v>
                </c:pt>
                <c:pt idx="10">
                  <c:v>0.81291849250968795</c:v>
                </c:pt>
              </c:numCache>
            </c:numRef>
          </c:val>
          <c:smooth val="0"/>
          <c:extLst>
            <c:ext xmlns:c16="http://schemas.microsoft.com/office/drawing/2014/chart" uri="{C3380CC4-5D6E-409C-BE32-E72D297353CC}">
              <c16:uniqueId val="{00000001-7A6C-4C29-B339-B1898A4F986C}"/>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5.8'!$B$5</c:f>
              <c:strCache>
                <c:ptCount val="1"/>
                <c:pt idx="0">
                  <c:v>1980</c:v>
                </c:pt>
              </c:strCache>
            </c:strRef>
          </c:tx>
          <c:spPr>
            <a:solidFill>
              <a:schemeClr val="accent1"/>
            </a:solidFill>
            <a:ln>
              <a:noFill/>
            </a:ln>
            <a:effectLst/>
          </c:spPr>
          <c:invertIfNegative val="0"/>
          <c:cat>
            <c:strRef>
              <c:f>'Fig 5.8'!$C$4:$M$4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5.8'!$C$5:$M$5</c:f>
              <c:numCache>
                <c:formatCode>0.0%</c:formatCode>
                <c:ptCount val="11"/>
                <c:pt idx="0">
                  <c:v>0.78506635363191568</c:v>
                </c:pt>
                <c:pt idx="1">
                  <c:v>0.74616471886405167</c:v>
                </c:pt>
                <c:pt idx="2">
                  <c:v>0.7964372274053515</c:v>
                </c:pt>
                <c:pt idx="3">
                  <c:v>0.79170414995961813</c:v>
                </c:pt>
                <c:pt idx="4">
                  <c:v>0.8992933069993434</c:v>
                </c:pt>
                <c:pt idx="5">
                  <c:v>0.83505500482965889</c:v>
                </c:pt>
                <c:pt idx="6">
                  <c:v>0.75833217682102805</c:v>
                </c:pt>
                <c:pt idx="7">
                  <c:v>0.67037461298072654</c:v>
                </c:pt>
                <c:pt idx="8">
                  <c:v>0.62136845657299478</c:v>
                </c:pt>
                <c:pt idx="9">
                  <c:v>0.75526942279349141</c:v>
                </c:pt>
                <c:pt idx="10">
                  <c:v>0.67266124092055801</c:v>
                </c:pt>
              </c:numCache>
            </c:numRef>
          </c:val>
          <c:extLst>
            <c:ext xmlns:c16="http://schemas.microsoft.com/office/drawing/2014/chart" uri="{C3380CC4-5D6E-409C-BE32-E72D297353CC}">
              <c16:uniqueId val="{00000000-16DF-441C-A7ED-9C5978BAAB71}"/>
            </c:ext>
          </c:extLst>
        </c:ser>
        <c:ser>
          <c:idx val="1"/>
          <c:order val="1"/>
          <c:tx>
            <c:strRef>
              <c:f>'Fig 5.8'!$B$6</c:f>
              <c:strCache>
                <c:ptCount val="1"/>
                <c:pt idx="0">
                  <c:v>1995</c:v>
                </c:pt>
              </c:strCache>
            </c:strRef>
          </c:tx>
          <c:spPr>
            <a:solidFill>
              <a:schemeClr val="accent2"/>
            </a:solidFill>
            <a:ln>
              <a:noFill/>
            </a:ln>
            <a:effectLst/>
          </c:spPr>
          <c:invertIfNegative val="0"/>
          <c:cat>
            <c:strRef>
              <c:f>'Fig 5.8'!$C$4:$M$4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5.8'!$C$6:$M$6</c:f>
              <c:numCache>
                <c:formatCode>0.0%</c:formatCode>
                <c:ptCount val="11"/>
                <c:pt idx="0">
                  <c:v>0.76378756896387234</c:v>
                </c:pt>
                <c:pt idx="1">
                  <c:v>0.75348067536666619</c:v>
                </c:pt>
                <c:pt idx="2">
                  <c:v>0.75670636621045417</c:v>
                </c:pt>
                <c:pt idx="3">
                  <c:v>0.81766487706931723</c:v>
                </c:pt>
                <c:pt idx="4">
                  <c:v>0.80777226733973539</c:v>
                </c:pt>
                <c:pt idx="5">
                  <c:v>0.85416763248837158</c:v>
                </c:pt>
                <c:pt idx="6">
                  <c:v>0.73938624954983667</c:v>
                </c:pt>
                <c:pt idx="7">
                  <c:v>0.63546741956503139</c:v>
                </c:pt>
                <c:pt idx="8">
                  <c:v>0.58041621317287306</c:v>
                </c:pt>
                <c:pt idx="9">
                  <c:v>0.67840789072873064</c:v>
                </c:pt>
                <c:pt idx="10">
                  <c:v>0.6184273710110646</c:v>
                </c:pt>
              </c:numCache>
            </c:numRef>
          </c:val>
          <c:extLst>
            <c:ext xmlns:c16="http://schemas.microsoft.com/office/drawing/2014/chart" uri="{C3380CC4-5D6E-409C-BE32-E72D297353CC}">
              <c16:uniqueId val="{00000001-16DF-441C-A7ED-9C5978BAAB71}"/>
            </c:ext>
          </c:extLst>
        </c:ser>
        <c:ser>
          <c:idx val="3"/>
          <c:order val="2"/>
          <c:tx>
            <c:strRef>
              <c:f>'Fig 5.8'!$B$8</c:f>
              <c:strCache>
                <c:ptCount val="1"/>
                <c:pt idx="0">
                  <c:v>2017</c:v>
                </c:pt>
              </c:strCache>
            </c:strRef>
          </c:tx>
          <c:spPr>
            <a:solidFill>
              <a:schemeClr val="accent4"/>
            </a:solidFill>
            <a:ln>
              <a:noFill/>
            </a:ln>
            <a:effectLst/>
          </c:spPr>
          <c:invertIfNegative val="0"/>
          <c:cat>
            <c:strRef>
              <c:f>'Fig 5.8'!$C$4:$M$4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5.8'!$C$8:$M$8</c:f>
              <c:numCache>
                <c:formatCode>0.0%</c:formatCode>
                <c:ptCount val="11"/>
                <c:pt idx="0">
                  <c:v>0.83878953942336487</c:v>
                </c:pt>
                <c:pt idx="1">
                  <c:v>0.90353851656607531</c:v>
                </c:pt>
                <c:pt idx="2">
                  <c:v>0.83188685859002554</c:v>
                </c:pt>
                <c:pt idx="3">
                  <c:v>0.80863950318307254</c:v>
                </c:pt>
                <c:pt idx="4">
                  <c:v>0.87228014509834062</c:v>
                </c:pt>
                <c:pt idx="5">
                  <c:v>0.96475427522379487</c:v>
                </c:pt>
                <c:pt idx="6">
                  <c:v>0.88832834565448571</c:v>
                </c:pt>
                <c:pt idx="7">
                  <c:v>0.71087537283778013</c:v>
                </c:pt>
                <c:pt idx="8">
                  <c:v>0.68187071287580281</c:v>
                </c:pt>
                <c:pt idx="9">
                  <c:v>0.74140469053903491</c:v>
                </c:pt>
                <c:pt idx="10">
                  <c:v>0.69973545761479183</c:v>
                </c:pt>
              </c:numCache>
            </c:numRef>
          </c:val>
          <c:extLst>
            <c:ext xmlns:c16="http://schemas.microsoft.com/office/drawing/2014/chart" uri="{C3380CC4-5D6E-409C-BE32-E72D297353CC}">
              <c16:uniqueId val="{00000002-16DF-441C-A7ED-9C5978BAAB71}"/>
            </c:ext>
          </c:extLst>
        </c:ser>
        <c:ser>
          <c:idx val="5"/>
          <c:order val="3"/>
          <c:tx>
            <c:strRef>
              <c:f>'Fig 5.8'!$B$10</c:f>
              <c:strCache>
                <c:ptCount val="1"/>
                <c:pt idx="0">
                  <c:v>2070</c:v>
                </c:pt>
              </c:strCache>
            </c:strRef>
          </c:tx>
          <c:spPr>
            <a:pattFill prst="pct40">
              <a:fgClr>
                <a:schemeClr val="tx2"/>
              </a:fgClr>
              <a:bgClr>
                <a:schemeClr val="bg1"/>
              </a:bgClr>
            </a:pattFill>
            <a:ln>
              <a:noFill/>
            </a:ln>
            <a:effectLst/>
          </c:spPr>
          <c:invertIfNegative val="0"/>
          <c:cat>
            <c:strRef>
              <c:f>'Fig 5.8'!$C$4:$M$4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5.8'!$C$10:$M$10</c:f>
              <c:numCache>
                <c:formatCode>0.0%</c:formatCode>
                <c:ptCount val="11"/>
                <c:pt idx="1">
                  <c:v>1.0198207844563856</c:v>
                </c:pt>
                <c:pt idx="2">
                  <c:v>0.87958357844992174</c:v>
                </c:pt>
                <c:pt idx="4">
                  <c:v>0.88988471142582859</c:v>
                </c:pt>
                <c:pt idx="6">
                  <c:v>0.92068304301865866</c:v>
                </c:pt>
                <c:pt idx="7">
                  <c:v>0.76332446743973326</c:v>
                </c:pt>
                <c:pt idx="8">
                  <c:v>0.85986206301697876</c:v>
                </c:pt>
                <c:pt idx="9">
                  <c:v>0.81421292419695268</c:v>
                </c:pt>
                <c:pt idx="10">
                  <c:v>0.82523266640847204</c:v>
                </c:pt>
              </c:numCache>
            </c:numRef>
          </c:val>
          <c:extLst>
            <c:ext xmlns:c16="http://schemas.microsoft.com/office/drawing/2014/chart" uri="{C3380CC4-5D6E-409C-BE32-E72D297353CC}">
              <c16:uniqueId val="{00000003-16DF-441C-A7ED-9C5978BAAB71}"/>
            </c:ext>
          </c:extLst>
        </c:ser>
        <c:dLbls>
          <c:showLegendKey val="0"/>
          <c:showVal val="0"/>
          <c:showCatName val="0"/>
          <c:showSerName val="0"/>
          <c:showPercent val="0"/>
          <c:showBubbleSize val="0"/>
        </c:dLbls>
        <c:gapWidth val="219"/>
        <c:overlap val="-27"/>
        <c:axId val="170697552"/>
        <c:axId val="170696304"/>
      </c:barChart>
      <c:catAx>
        <c:axId val="1706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6304"/>
        <c:crosses val="autoZero"/>
        <c:auto val="1"/>
        <c:lblAlgn val="ctr"/>
        <c:lblOffset val="100"/>
        <c:noMultiLvlLbl val="0"/>
      </c:catAx>
      <c:valAx>
        <c:axId val="170696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7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5.9'!$C$4:$M$4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5.9'!$C$5:$M$5</c:f>
              <c:numCache>
                <c:formatCode>0.0%</c:formatCode>
                <c:ptCount val="11"/>
                <c:pt idx="0">
                  <c:v>0.54769191833278663</c:v>
                </c:pt>
                <c:pt idx="1">
                  <c:v>0.46138974938603888</c:v>
                </c:pt>
                <c:pt idx="2">
                  <c:v>0.4611725748266372</c:v>
                </c:pt>
                <c:pt idx="3">
                  <c:v>0.53419130128341386</c:v>
                </c:pt>
                <c:pt idx="4">
                  <c:v>0.41876186529181864</c:v>
                </c:pt>
                <c:pt idx="5">
                  <c:v>0.45454915395477863</c:v>
                </c:pt>
                <c:pt idx="6">
                  <c:v>0.50159877004198949</c:v>
                </c:pt>
                <c:pt idx="7">
                  <c:v>0.43073003220860206</c:v>
                </c:pt>
                <c:pt idx="8">
                  <c:v>0.46173694815152777</c:v>
                </c:pt>
                <c:pt idx="9">
                  <c:v>0.44040115256502965</c:v>
                </c:pt>
                <c:pt idx="10">
                  <c:v>0.42440611162707131</c:v>
                </c:pt>
              </c:numCache>
            </c:numRef>
          </c:val>
          <c:extLst>
            <c:ext xmlns:c16="http://schemas.microsoft.com/office/drawing/2014/chart" uri="{C3380CC4-5D6E-409C-BE32-E72D297353CC}">
              <c16:uniqueId val="{00000000-6D93-4F64-BF8B-BA9AB51112B9}"/>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5.9'!$C$4:$M$4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5.9'!$C$6:$M$6</c:f>
              <c:numCache>
                <c:formatCode>0.0%</c:formatCode>
                <c:ptCount val="11"/>
                <c:pt idx="0">
                  <c:v>0.46696632524269949</c:v>
                </c:pt>
                <c:pt idx="1">
                  <c:v>0.46696632524269949</c:v>
                </c:pt>
                <c:pt idx="2">
                  <c:v>0.46696632524269949</c:v>
                </c:pt>
                <c:pt idx="3">
                  <c:v>0.46696632524269949</c:v>
                </c:pt>
                <c:pt idx="4">
                  <c:v>0.46696632524269949</c:v>
                </c:pt>
                <c:pt idx="5">
                  <c:v>0.46696632524269949</c:v>
                </c:pt>
                <c:pt idx="6">
                  <c:v>0.46696632524269949</c:v>
                </c:pt>
                <c:pt idx="7">
                  <c:v>0.46696632524269949</c:v>
                </c:pt>
                <c:pt idx="8">
                  <c:v>0.46696632524269949</c:v>
                </c:pt>
                <c:pt idx="9">
                  <c:v>0.46696632524269949</c:v>
                </c:pt>
                <c:pt idx="10">
                  <c:v>0.46696632524269949</c:v>
                </c:pt>
              </c:numCache>
            </c:numRef>
          </c:val>
          <c:smooth val="0"/>
          <c:extLst>
            <c:ext xmlns:c16="http://schemas.microsoft.com/office/drawing/2014/chart" uri="{C3380CC4-5D6E-409C-BE32-E72D297353CC}">
              <c16:uniqueId val="{00000001-6D93-4F64-BF8B-BA9AB51112B9}"/>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stacked"/>
        <c:varyColors val="0"/>
        <c:ser>
          <c:idx val="0"/>
          <c:order val="0"/>
          <c:tx>
            <c:strRef>
              <c:f>'Fig 3.1'!$C$4</c:f>
              <c:strCache>
                <c:ptCount val="1"/>
                <c:pt idx="0">
                  <c:v>Part salariale</c:v>
                </c:pt>
              </c:strCache>
            </c:strRef>
          </c:tx>
          <c:spPr>
            <a:solidFill>
              <a:schemeClr val="accent5">
                <a:shade val="76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'Fig 3.1'!$B$5:$B$13</c:f>
              <c:strCache>
                <c:ptCount val="9"/>
                <c:pt idx="0">
                  <c:v>Italie*</c:v>
                </c:pt>
                <c:pt idx="1">
                  <c:v>France</c:v>
                </c:pt>
                <c:pt idx="2">
                  <c:v>Pays-Bas**</c:v>
                </c:pt>
                <c:pt idx="3">
                  <c:v>Suède**</c:v>
                </c:pt>
                <c:pt idx="4">
                  <c:v>Allemagne*</c:v>
                </c:pt>
                <c:pt idx="5">
                  <c:v>Japon</c:v>
                </c:pt>
                <c:pt idx="6">
                  <c:v>Belgique</c:v>
                </c:pt>
                <c:pt idx="7">
                  <c:v>Etats-Unis</c:v>
                </c:pt>
                <c:pt idx="8">
                  <c:v>Canada</c:v>
                </c:pt>
              </c:strCache>
            </c:strRef>
          </c:cat>
          <c:val>
            <c:numRef>
              <c:f>'Fig 3.1'!$C$5:$C$13</c:f>
              <c:numCache>
                <c:formatCode>0.0%</c:formatCode>
                <c:ptCount val="9"/>
                <c:pt idx="0">
                  <c:v>9.1999999999999998E-2</c:v>
                </c:pt>
                <c:pt idx="1">
                  <c:v>0.11199999999999999</c:v>
                </c:pt>
                <c:pt idx="2">
                  <c:v>0.20600888888888888</c:v>
                </c:pt>
                <c:pt idx="3">
                  <c:v>7.0000000000000007E-2</c:v>
                </c:pt>
                <c:pt idx="4">
                  <c:v>9.3000000000000013E-2</c:v>
                </c:pt>
                <c:pt idx="5">
                  <c:v>9.1499999999999998E-2</c:v>
                </c:pt>
                <c:pt idx="6">
                  <c:v>7.4999999999999997E-2</c:v>
                </c:pt>
                <c:pt idx="7">
                  <c:v>6.2E-2</c:v>
                </c:pt>
                <c:pt idx="8">
                  <c:v>0.05</c:v>
                </c:pt>
              </c:numCache>
            </c:numRef>
          </c:val>
          <c:extLst>
            <c:ext xmlns:c16="http://schemas.microsoft.com/office/drawing/2014/chart" uri="{C3380CC4-5D6E-409C-BE32-E72D297353CC}">
              <c16:uniqueId val="{00000000-7704-43B7-B307-9C7E0D60292F}"/>
            </c:ext>
          </c:extLst>
        </c:ser>
        <c:ser>
          <c:idx val="1"/>
          <c:order val="1"/>
          <c:tx>
            <c:strRef>
              <c:f>'Fig 3.1'!$D$4</c:f>
              <c:strCache>
                <c:ptCount val="1"/>
                <c:pt idx="0">
                  <c:v>Part employeur</c:v>
                </c:pt>
              </c:strCache>
            </c:strRef>
          </c:tx>
          <c:spPr>
            <a:solidFill>
              <a:schemeClr val="accent5">
                <a:tint val="77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'Fig 3.1'!$B$5:$B$13</c:f>
              <c:strCache>
                <c:ptCount val="9"/>
                <c:pt idx="0">
                  <c:v>Italie*</c:v>
                </c:pt>
                <c:pt idx="1">
                  <c:v>France</c:v>
                </c:pt>
                <c:pt idx="2">
                  <c:v>Pays-Bas**</c:v>
                </c:pt>
                <c:pt idx="3">
                  <c:v>Suède**</c:v>
                </c:pt>
                <c:pt idx="4">
                  <c:v>Allemagne*</c:v>
                </c:pt>
                <c:pt idx="5">
                  <c:v>Japon</c:v>
                </c:pt>
                <c:pt idx="6">
                  <c:v>Belgique</c:v>
                </c:pt>
                <c:pt idx="7">
                  <c:v>Etats-Unis</c:v>
                </c:pt>
                <c:pt idx="8">
                  <c:v>Canada</c:v>
                </c:pt>
              </c:strCache>
            </c:strRef>
          </c:cat>
          <c:val>
            <c:numRef>
              <c:f>'Fig 3.1'!$D$5:$D$13</c:f>
              <c:numCache>
                <c:formatCode>0.0%</c:formatCode>
                <c:ptCount val="9"/>
                <c:pt idx="0">
                  <c:v>0.23800000000000002</c:v>
                </c:pt>
                <c:pt idx="1">
                  <c:v>0.16300000000000001</c:v>
                </c:pt>
                <c:pt idx="2">
                  <c:v>4.9991111111111125E-2</c:v>
                </c:pt>
                <c:pt idx="3">
                  <c:v>0.14699999999999999</c:v>
                </c:pt>
                <c:pt idx="4">
                  <c:v>9.3000000000000013E-2</c:v>
                </c:pt>
                <c:pt idx="5">
                  <c:v>9.1499999999999998E-2</c:v>
                </c:pt>
                <c:pt idx="6">
                  <c:v>8.900000000000001E-2</c:v>
                </c:pt>
                <c:pt idx="7">
                  <c:v>6.2E-2</c:v>
                </c:pt>
                <c:pt idx="8">
                  <c:v>0.05</c:v>
                </c:pt>
              </c:numCache>
            </c:numRef>
          </c:val>
          <c:extLst>
            <c:ext xmlns:c16="http://schemas.microsoft.com/office/drawing/2014/chart" uri="{C3380CC4-5D6E-409C-BE32-E72D297353CC}">
              <c16:uniqueId val="{00000001-7704-43B7-B307-9C7E0D60292F}"/>
            </c:ext>
          </c:extLst>
        </c:ser>
        <c:dLbls>
          <c:dLblPos val="ctr"/>
          <c:showLegendKey val="0"/>
          <c:showVal val="1"/>
          <c:showCatName val="0"/>
          <c:showSerName val="0"/>
          <c:showPercent val="0"/>
          <c:showBubbleSize val="0"/>
        </c:dLbls>
        <c:gapWidth val="50"/>
        <c:overlap val="100"/>
        <c:axId val="881925856"/>
        <c:axId val="881927104"/>
      </c:barChart>
      <c:catAx>
        <c:axId val="881925856"/>
        <c:scaling>
          <c:orientation val="minMax"/>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881927104"/>
        <c:crosses val="autoZero"/>
        <c:auto val="1"/>
        <c:lblAlgn val="ctr"/>
        <c:lblOffset val="100"/>
        <c:noMultiLvlLbl val="0"/>
      </c:catAx>
      <c:valAx>
        <c:axId val="881927104"/>
        <c:scaling>
          <c:orientation val="minMax"/>
        </c:scaling>
        <c:delete val="0"/>
        <c:axPos val="b"/>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8819258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5.10'!$B$5</c:f>
              <c:strCache>
                <c:ptCount val="1"/>
                <c:pt idx="0">
                  <c:v>1980</c:v>
                </c:pt>
              </c:strCache>
            </c:strRef>
          </c:tx>
          <c:spPr>
            <a:solidFill>
              <a:schemeClr val="accent1"/>
            </a:solidFill>
            <a:ln>
              <a:noFill/>
            </a:ln>
            <a:effectLst/>
          </c:spPr>
          <c:invertIfNegative val="0"/>
          <c:cat>
            <c:strRef>
              <c:f>'Fig 5.10'!$C$4:$M$4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5.10'!$C$5:$M$5</c:f>
              <c:numCache>
                <c:formatCode>0.0%</c:formatCode>
                <c:ptCount val="11"/>
                <c:pt idx="0">
                  <c:v>0.61494159512601965</c:v>
                </c:pt>
                <c:pt idx="1">
                  <c:v>0.52192761023177081</c:v>
                </c:pt>
                <c:pt idx="2">
                  <c:v>0.57944188420239473</c:v>
                </c:pt>
                <c:pt idx="3">
                  <c:v>0.57199368408167284</c:v>
                </c:pt>
                <c:pt idx="4">
                  <c:v>0.47302644428386631</c:v>
                </c:pt>
                <c:pt idx="5">
                  <c:v>0.5457246977754574</c:v>
                </c:pt>
                <c:pt idx="6">
                  <c:v>0.54746677562533763</c:v>
                </c:pt>
                <c:pt idx="7">
                  <c:v>0.55044511390792816</c:v>
                </c:pt>
                <c:pt idx="9">
                  <c:v>0.51461584578947539</c:v>
                </c:pt>
                <c:pt idx="10">
                  <c:v>0.52695084649648072</c:v>
                </c:pt>
              </c:numCache>
            </c:numRef>
          </c:val>
          <c:extLst>
            <c:ext xmlns:c16="http://schemas.microsoft.com/office/drawing/2014/chart" uri="{C3380CC4-5D6E-409C-BE32-E72D297353CC}">
              <c16:uniqueId val="{00000000-BA9F-4F1B-ADE7-DBC9555E12F5}"/>
            </c:ext>
          </c:extLst>
        </c:ser>
        <c:ser>
          <c:idx val="1"/>
          <c:order val="1"/>
          <c:tx>
            <c:strRef>
              <c:f>'Fig 5.10'!$B$6</c:f>
              <c:strCache>
                <c:ptCount val="1"/>
                <c:pt idx="0">
                  <c:v>1995</c:v>
                </c:pt>
              </c:strCache>
            </c:strRef>
          </c:tx>
          <c:spPr>
            <a:solidFill>
              <a:schemeClr val="accent2"/>
            </a:solidFill>
            <a:ln>
              <a:noFill/>
            </a:ln>
            <a:effectLst/>
          </c:spPr>
          <c:invertIfNegative val="0"/>
          <c:cat>
            <c:strRef>
              <c:f>'Fig 5.10'!$C$4:$M$4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5.10'!$C$6:$M$6</c:f>
              <c:numCache>
                <c:formatCode>0.0%</c:formatCode>
                <c:ptCount val="11"/>
                <c:pt idx="0">
                  <c:v>0.56977517552986012</c:v>
                </c:pt>
                <c:pt idx="1">
                  <c:v>0.51395704026453881</c:v>
                </c:pt>
                <c:pt idx="2">
                  <c:v>0.46660989369335887</c:v>
                </c:pt>
                <c:pt idx="3">
                  <c:v>0.5365765131156095</c:v>
                </c:pt>
                <c:pt idx="4">
                  <c:v>0.40343239262985964</c:v>
                </c:pt>
                <c:pt idx="5">
                  <c:v>0.52809166939695018</c:v>
                </c:pt>
                <c:pt idx="6">
                  <c:v>0.5131936773957898</c:v>
                </c:pt>
                <c:pt idx="7">
                  <c:v>0.46746981277507199</c:v>
                </c:pt>
                <c:pt idx="8">
                  <c:v>0.54078703426759822</c:v>
                </c:pt>
                <c:pt idx="9">
                  <c:v>0.44633329358343982</c:v>
                </c:pt>
                <c:pt idx="10">
                  <c:v>0.43852950476564173</c:v>
                </c:pt>
              </c:numCache>
            </c:numRef>
          </c:val>
          <c:extLst>
            <c:ext xmlns:c16="http://schemas.microsoft.com/office/drawing/2014/chart" uri="{C3380CC4-5D6E-409C-BE32-E72D297353CC}">
              <c16:uniqueId val="{00000001-BA9F-4F1B-ADE7-DBC9555E12F5}"/>
            </c:ext>
          </c:extLst>
        </c:ser>
        <c:ser>
          <c:idx val="3"/>
          <c:order val="2"/>
          <c:tx>
            <c:strRef>
              <c:f>'Fig 5.10'!$B$8</c:f>
              <c:strCache>
                <c:ptCount val="1"/>
                <c:pt idx="0">
                  <c:v>2017</c:v>
                </c:pt>
              </c:strCache>
            </c:strRef>
          </c:tx>
          <c:spPr>
            <a:solidFill>
              <a:schemeClr val="accent4"/>
            </a:solidFill>
            <a:ln>
              <a:noFill/>
            </a:ln>
            <a:effectLst/>
          </c:spPr>
          <c:invertIfNegative val="0"/>
          <c:cat>
            <c:strRef>
              <c:f>'Fig 5.10'!$C$4:$M$4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5.10'!$C$8:$M$8</c:f>
              <c:numCache>
                <c:formatCode>0.0%</c:formatCode>
                <c:ptCount val="11"/>
                <c:pt idx="0">
                  <c:v>0.54769191833278663</c:v>
                </c:pt>
                <c:pt idx="1">
                  <c:v>0.46138974938603888</c:v>
                </c:pt>
                <c:pt idx="2">
                  <c:v>0.4611725748266372</c:v>
                </c:pt>
                <c:pt idx="3">
                  <c:v>0.53419130128341386</c:v>
                </c:pt>
                <c:pt idx="4">
                  <c:v>0.41876186529181864</c:v>
                </c:pt>
                <c:pt idx="5">
                  <c:v>0.45454915395477863</c:v>
                </c:pt>
                <c:pt idx="6">
                  <c:v>0.50159877004198949</c:v>
                </c:pt>
                <c:pt idx="7">
                  <c:v>0.43073003220860206</c:v>
                </c:pt>
                <c:pt idx="8">
                  <c:v>0.46173694815152777</c:v>
                </c:pt>
                <c:pt idx="9">
                  <c:v>0.44040115256502965</c:v>
                </c:pt>
                <c:pt idx="10">
                  <c:v>0.42440611162707131</c:v>
                </c:pt>
              </c:numCache>
            </c:numRef>
          </c:val>
          <c:extLst>
            <c:ext xmlns:c16="http://schemas.microsoft.com/office/drawing/2014/chart" uri="{C3380CC4-5D6E-409C-BE32-E72D297353CC}">
              <c16:uniqueId val="{00000002-BA9F-4F1B-ADE7-DBC9555E12F5}"/>
            </c:ext>
          </c:extLst>
        </c:ser>
        <c:ser>
          <c:idx val="5"/>
          <c:order val="3"/>
          <c:tx>
            <c:strRef>
              <c:f>'Fig 5.10'!$B$10</c:f>
              <c:strCache>
                <c:ptCount val="1"/>
                <c:pt idx="0">
                  <c:v>2070</c:v>
                </c:pt>
              </c:strCache>
            </c:strRef>
          </c:tx>
          <c:spPr>
            <a:pattFill prst="pct40">
              <a:fgClr>
                <a:schemeClr val="tx2"/>
              </a:fgClr>
              <a:bgClr>
                <a:schemeClr val="bg1"/>
              </a:bgClr>
            </a:pattFill>
            <a:ln>
              <a:noFill/>
            </a:ln>
            <a:effectLst/>
          </c:spPr>
          <c:invertIfNegative val="0"/>
          <c:cat>
            <c:strRef>
              <c:f>'Fig 5.10'!$C$4:$M$4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5.10'!$C$10:$M$10</c:f>
              <c:numCache>
                <c:formatCode>0.0%</c:formatCode>
                <c:ptCount val="11"/>
                <c:pt idx="1">
                  <c:v>0.45951584883343777</c:v>
                </c:pt>
                <c:pt idx="2">
                  <c:v>0.46713871394621143</c:v>
                </c:pt>
                <c:pt idx="4">
                  <c:v>0.42092797003403348</c:v>
                </c:pt>
                <c:pt idx="6">
                  <c:v>0.5102576383742673</c:v>
                </c:pt>
                <c:pt idx="7">
                  <c:v>0.43387588639054719</c:v>
                </c:pt>
                <c:pt idx="8">
                  <c:v>0.46259977053454859</c:v>
                </c:pt>
                <c:pt idx="9">
                  <c:v>0.44084083534786034</c:v>
                </c:pt>
                <c:pt idx="10">
                  <c:v>0.42928742408084025</c:v>
                </c:pt>
              </c:numCache>
            </c:numRef>
          </c:val>
          <c:extLst>
            <c:ext xmlns:c16="http://schemas.microsoft.com/office/drawing/2014/chart" uri="{C3380CC4-5D6E-409C-BE32-E72D297353CC}">
              <c16:uniqueId val="{00000003-BA9F-4F1B-ADE7-DBC9555E12F5}"/>
            </c:ext>
          </c:extLst>
        </c:ser>
        <c:dLbls>
          <c:showLegendKey val="0"/>
          <c:showVal val="0"/>
          <c:showCatName val="0"/>
          <c:showSerName val="0"/>
          <c:showPercent val="0"/>
          <c:showBubbleSize val="0"/>
        </c:dLbls>
        <c:gapWidth val="219"/>
        <c:overlap val="-27"/>
        <c:axId val="170697552"/>
        <c:axId val="170696304"/>
      </c:barChart>
      <c:catAx>
        <c:axId val="1706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6304"/>
        <c:crosses val="autoZero"/>
        <c:auto val="1"/>
        <c:lblAlgn val="ctr"/>
        <c:lblOffset val="100"/>
        <c:noMultiLvlLbl val="0"/>
      </c:catAx>
      <c:valAx>
        <c:axId val="170696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7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5.11'!$C$4:$M$4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5.11'!$C$5:$M$5</c:f>
              <c:numCache>
                <c:formatCode>0.0%</c:formatCode>
                <c:ptCount val="11"/>
                <c:pt idx="0">
                  <c:v>0.97909677877864054</c:v>
                </c:pt>
                <c:pt idx="1">
                  <c:v>1.0701130824586693</c:v>
                </c:pt>
                <c:pt idx="2">
                  <c:v>1.1088745433240641</c:v>
                </c:pt>
                <c:pt idx="3">
                  <c:v>0.83567067658861471</c:v>
                </c:pt>
                <c:pt idx="4">
                  <c:v>1.1495872449856721</c:v>
                </c:pt>
                <c:pt idx="5">
                  <c:v>0.90267465871309294</c:v>
                </c:pt>
                <c:pt idx="6">
                  <c:v>1.1842218358695864</c:v>
                </c:pt>
                <c:pt idx="7">
                  <c:v>0.93337643516314162</c:v>
                </c:pt>
                <c:pt idx="8">
                  <c:v>0.72221546509460588</c:v>
                </c:pt>
                <c:pt idx="9">
                  <c:v>1.2580396024134897</c:v>
                </c:pt>
                <c:pt idx="10">
                  <c:v>0.92763901212203703</c:v>
                </c:pt>
              </c:numCache>
            </c:numRef>
          </c:val>
          <c:extLst>
            <c:ext xmlns:c16="http://schemas.microsoft.com/office/drawing/2014/chart" uri="{C3380CC4-5D6E-409C-BE32-E72D297353CC}">
              <c16:uniqueId val="{00000000-C953-4FAD-9252-E26502B3C73B}"/>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5.11'!$C$4:$M$4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5.11'!$C$6:$M$6</c:f>
              <c:numCache>
                <c:formatCode>0.0%</c:formatCode>
                <c:ptCount val="11"/>
                <c:pt idx="0">
                  <c:v>1.0065008486828744</c:v>
                </c:pt>
                <c:pt idx="1">
                  <c:v>1.0065008486828744</c:v>
                </c:pt>
                <c:pt idx="2">
                  <c:v>1.0065008486828744</c:v>
                </c:pt>
                <c:pt idx="3">
                  <c:v>1.0065008486828744</c:v>
                </c:pt>
                <c:pt idx="4">
                  <c:v>1.0065008486828744</c:v>
                </c:pt>
                <c:pt idx="5">
                  <c:v>1.0065008486828744</c:v>
                </c:pt>
                <c:pt idx="6">
                  <c:v>1.0065008486828744</c:v>
                </c:pt>
                <c:pt idx="7">
                  <c:v>1.0065008486828744</c:v>
                </c:pt>
                <c:pt idx="8">
                  <c:v>1.0065008486828744</c:v>
                </c:pt>
                <c:pt idx="9">
                  <c:v>1.0065008486828744</c:v>
                </c:pt>
                <c:pt idx="10">
                  <c:v>1.0065008486828744</c:v>
                </c:pt>
              </c:numCache>
            </c:numRef>
          </c:val>
          <c:smooth val="0"/>
          <c:extLst>
            <c:ext xmlns:c16="http://schemas.microsoft.com/office/drawing/2014/chart" uri="{C3380CC4-5D6E-409C-BE32-E72D297353CC}">
              <c16:uniqueId val="{00000001-C953-4FAD-9252-E26502B3C73B}"/>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tx2"/>
            </a:solidFill>
            <a:ln>
              <a:noFill/>
            </a:ln>
            <a:effectLst/>
          </c:spPr>
          <c:invertIfNegative val="0"/>
          <c:cat>
            <c:strRef>
              <c:f>'Fig 5.12'!$C$4:$M$4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5.12'!$C$5:$M$5</c:f>
              <c:numCache>
                <c:formatCode>0.0%</c:formatCode>
                <c:ptCount val="11"/>
                <c:pt idx="0">
                  <c:v>0.27449638722610259</c:v>
                </c:pt>
                <c:pt idx="1">
                  <c:v>0.3001301375874238</c:v>
                </c:pt>
                <c:pt idx="2">
                  <c:v>0.29434493114416643</c:v>
                </c:pt>
                <c:pt idx="3">
                  <c:v>0.48530047968658097</c:v>
                </c:pt>
                <c:pt idx="4">
                  <c:v>0.37601628772231538</c:v>
                </c:pt>
                <c:pt idx="5">
                  <c:v>0.43795908530528105</c:v>
                </c:pt>
                <c:pt idx="6">
                  <c:v>0.43155621859804083</c:v>
                </c:pt>
                <c:pt idx="7">
                  <c:v>0.58789341094577496</c:v>
                </c:pt>
                <c:pt idx="8">
                  <c:v>0.71392732861621433</c:v>
                </c:pt>
                <c:pt idx="9">
                  <c:v>0.52734679244372806</c:v>
                </c:pt>
                <c:pt idx="10">
                  <c:v>0.73503118902344233</c:v>
                </c:pt>
              </c:numCache>
            </c:numRef>
          </c:val>
          <c:extLst>
            <c:ext xmlns:c16="http://schemas.microsoft.com/office/drawing/2014/chart" uri="{C3380CC4-5D6E-409C-BE32-E72D297353CC}">
              <c16:uniqueId val="{00000000-6856-4802-93B9-0262DA3E4D2F}"/>
            </c:ext>
          </c:extLst>
        </c:ser>
        <c:dLbls>
          <c:showLegendKey val="0"/>
          <c:showVal val="0"/>
          <c:showCatName val="0"/>
          <c:showSerName val="0"/>
          <c:showPercent val="0"/>
          <c:showBubbleSize val="0"/>
        </c:dLbls>
        <c:gapWidth val="219"/>
        <c:overlap val="-27"/>
        <c:axId val="126372160"/>
        <c:axId val="126368000"/>
      </c:barChart>
      <c:lineChart>
        <c:grouping val="standard"/>
        <c:varyColors val="0"/>
        <c:ser>
          <c:idx val="1"/>
          <c:order val="0"/>
          <c:spPr>
            <a:ln w="28575" cap="rnd">
              <a:solidFill>
                <a:schemeClr val="accent2"/>
              </a:solidFill>
              <a:round/>
            </a:ln>
            <a:effectLst/>
          </c:spPr>
          <c:marker>
            <c:symbol val="none"/>
          </c:marker>
          <c:cat>
            <c:strRef>
              <c:f>'Fig 5.12'!$C$4:$M$4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5.12'!$C$6:$M$6</c:f>
              <c:numCache>
                <c:formatCode>0.0%</c:formatCode>
                <c:ptCount val="11"/>
                <c:pt idx="0">
                  <c:v>0.46945474984537011</c:v>
                </c:pt>
                <c:pt idx="1">
                  <c:v>0.46945474984537011</c:v>
                </c:pt>
                <c:pt idx="2">
                  <c:v>0.46945474984537011</c:v>
                </c:pt>
                <c:pt idx="3">
                  <c:v>0.46945474984537011</c:v>
                </c:pt>
                <c:pt idx="4">
                  <c:v>0.46945474984537011</c:v>
                </c:pt>
                <c:pt idx="5">
                  <c:v>0.46945474984537011</c:v>
                </c:pt>
                <c:pt idx="6">
                  <c:v>0.46945474984537011</c:v>
                </c:pt>
                <c:pt idx="7">
                  <c:v>0.46945474984537011</c:v>
                </c:pt>
                <c:pt idx="8">
                  <c:v>0.46945474984537011</c:v>
                </c:pt>
                <c:pt idx="9">
                  <c:v>0.46945474984537011</c:v>
                </c:pt>
                <c:pt idx="10">
                  <c:v>0.46945474984537011</c:v>
                </c:pt>
              </c:numCache>
            </c:numRef>
          </c:val>
          <c:smooth val="0"/>
          <c:extLst>
            <c:ext xmlns:c16="http://schemas.microsoft.com/office/drawing/2014/chart" uri="{C3380CC4-5D6E-409C-BE32-E72D297353CC}">
              <c16:uniqueId val="{00000001-6856-4802-93B9-0262DA3E4D2F}"/>
            </c:ext>
          </c:extLst>
        </c:ser>
        <c:dLbls>
          <c:showLegendKey val="0"/>
          <c:showVal val="0"/>
          <c:showCatName val="0"/>
          <c:showSerName val="0"/>
          <c:showPercent val="0"/>
          <c:showBubbleSize val="0"/>
        </c:dLbls>
        <c:marker val="1"/>
        <c:smooth val="0"/>
        <c:axId val="126372160"/>
        <c:axId val="126368000"/>
      </c:lineChart>
      <c:catAx>
        <c:axId val="12637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68000"/>
        <c:crosses val="autoZero"/>
        <c:auto val="1"/>
        <c:lblAlgn val="ctr"/>
        <c:lblOffset val="100"/>
        <c:noMultiLvlLbl val="0"/>
      </c:catAx>
      <c:valAx>
        <c:axId val="1263680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637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5.13'!$B$5</c:f>
              <c:strCache>
                <c:ptCount val="1"/>
                <c:pt idx="0">
                  <c:v>1980</c:v>
                </c:pt>
              </c:strCache>
            </c:strRef>
          </c:tx>
          <c:spPr>
            <a:solidFill>
              <a:schemeClr val="accent1"/>
            </a:solidFill>
            <a:ln>
              <a:noFill/>
            </a:ln>
            <a:effectLst/>
          </c:spPr>
          <c:invertIfNegative val="0"/>
          <c:cat>
            <c:strRef>
              <c:f>'Fig 5.13'!$C$4:$M$4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5.13'!$C$5:$M$5</c:f>
              <c:numCache>
                <c:formatCode>0.0%</c:formatCode>
                <c:ptCount val="11"/>
                <c:pt idx="0">
                  <c:v>0.2444832323019282</c:v>
                </c:pt>
                <c:pt idx="1">
                  <c:v>0.42087406549409034</c:v>
                </c:pt>
                <c:pt idx="2">
                  <c:v>0.26900986970465712</c:v>
                </c:pt>
                <c:pt idx="3">
                  <c:v>0.4148108160867337</c:v>
                </c:pt>
                <c:pt idx="4">
                  <c:v>0.44046838244473141</c:v>
                </c:pt>
                <c:pt idx="5">
                  <c:v>0.37826453225511497</c:v>
                </c:pt>
                <c:pt idx="6">
                  <c:v>0.52949645255454025</c:v>
                </c:pt>
                <c:pt idx="7">
                  <c:v>0.43212867004533378</c:v>
                </c:pt>
                <c:pt idx="8">
                  <c:v>0.17826186515636538</c:v>
                </c:pt>
                <c:pt idx="9">
                  <c:v>0.54236655594365279</c:v>
                </c:pt>
                <c:pt idx="10">
                  <c:v>0.46809729585423743</c:v>
                </c:pt>
              </c:numCache>
            </c:numRef>
          </c:val>
          <c:extLst>
            <c:ext xmlns:c16="http://schemas.microsoft.com/office/drawing/2014/chart" uri="{C3380CC4-5D6E-409C-BE32-E72D297353CC}">
              <c16:uniqueId val="{00000000-6289-43DD-B618-7530078E9079}"/>
            </c:ext>
          </c:extLst>
        </c:ser>
        <c:ser>
          <c:idx val="1"/>
          <c:order val="1"/>
          <c:tx>
            <c:strRef>
              <c:f>'Fig 5.13'!$B$6</c:f>
              <c:strCache>
                <c:ptCount val="1"/>
                <c:pt idx="0">
                  <c:v>1995</c:v>
                </c:pt>
              </c:strCache>
            </c:strRef>
          </c:tx>
          <c:spPr>
            <a:solidFill>
              <a:schemeClr val="accent2"/>
            </a:solidFill>
            <a:ln>
              <a:noFill/>
            </a:ln>
            <a:effectLst/>
          </c:spPr>
          <c:invertIfNegative val="0"/>
          <c:cat>
            <c:strRef>
              <c:f>'Fig 5.13'!$C$4:$M$4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5.13'!$C$6:$M$6</c:f>
              <c:numCache>
                <c:formatCode>0.0%</c:formatCode>
                <c:ptCount val="11"/>
                <c:pt idx="0">
                  <c:v>0.31447855034073546</c:v>
                </c:pt>
                <c:pt idx="1">
                  <c:v>0.36934613384325671</c:v>
                </c:pt>
                <c:pt idx="2">
                  <c:v>0.27818435356541865</c:v>
                </c:pt>
                <c:pt idx="3">
                  <c:v>0.42502866009155865</c:v>
                </c:pt>
                <c:pt idx="4">
                  <c:v>0.51489025453171111</c:v>
                </c:pt>
                <c:pt idx="5">
                  <c:v>0.40894373192853811</c:v>
                </c:pt>
                <c:pt idx="6">
                  <c:v>0.60629885180281684</c:v>
                </c:pt>
                <c:pt idx="7">
                  <c:v>0.47373158101950752</c:v>
                </c:pt>
                <c:pt idx="8">
                  <c:v>0.37261725012409125</c:v>
                </c:pt>
                <c:pt idx="9">
                  <c:v>0.70306445600966549</c:v>
                </c:pt>
                <c:pt idx="10">
                  <c:v>0.68738852148705509</c:v>
                </c:pt>
              </c:numCache>
            </c:numRef>
          </c:val>
          <c:extLst>
            <c:ext xmlns:c16="http://schemas.microsoft.com/office/drawing/2014/chart" uri="{C3380CC4-5D6E-409C-BE32-E72D297353CC}">
              <c16:uniqueId val="{00000001-6289-43DD-B618-7530078E9079}"/>
            </c:ext>
          </c:extLst>
        </c:ser>
        <c:ser>
          <c:idx val="3"/>
          <c:order val="2"/>
          <c:tx>
            <c:strRef>
              <c:f>'Fig 5.13'!$B$8</c:f>
              <c:strCache>
                <c:ptCount val="1"/>
                <c:pt idx="0">
                  <c:v>2017</c:v>
                </c:pt>
              </c:strCache>
            </c:strRef>
          </c:tx>
          <c:spPr>
            <a:solidFill>
              <a:schemeClr val="accent4"/>
            </a:solidFill>
            <a:ln>
              <a:noFill/>
            </a:ln>
            <a:effectLst/>
          </c:spPr>
          <c:invertIfNegative val="0"/>
          <c:cat>
            <c:strRef>
              <c:f>'Fig 5.13'!$C$4:$M$4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5.13'!$C$8:$M$8</c:f>
              <c:numCache>
                <c:formatCode>0.0%</c:formatCode>
                <c:ptCount val="11"/>
                <c:pt idx="0">
                  <c:v>0.26875852851945142</c:v>
                </c:pt>
                <c:pt idx="1">
                  <c:v>0.32117318667242262</c:v>
                </c:pt>
                <c:pt idx="2">
                  <c:v>0.32639160110224064</c:v>
                </c:pt>
                <c:pt idx="3">
                  <c:v>0.40555138020846437</c:v>
                </c:pt>
                <c:pt idx="4">
                  <c:v>0.43226352827243636</c:v>
                </c:pt>
                <c:pt idx="5">
                  <c:v>0.39533456785824295</c:v>
                </c:pt>
                <c:pt idx="6">
                  <c:v>0.51105829746910847</c:v>
                </c:pt>
                <c:pt idx="7">
                  <c:v>0.54872585616446734</c:v>
                </c:pt>
                <c:pt idx="8">
                  <c:v>0.5156093576803088</c:v>
                </c:pt>
                <c:pt idx="9">
                  <c:v>0.66342314909993672</c:v>
                </c:pt>
                <c:pt idx="10">
                  <c:v>0.68184360606459227</c:v>
                </c:pt>
              </c:numCache>
            </c:numRef>
          </c:val>
          <c:extLst>
            <c:ext xmlns:c16="http://schemas.microsoft.com/office/drawing/2014/chart" uri="{C3380CC4-5D6E-409C-BE32-E72D297353CC}">
              <c16:uniqueId val="{00000002-6289-43DD-B618-7530078E9079}"/>
            </c:ext>
          </c:extLst>
        </c:ser>
        <c:ser>
          <c:idx val="5"/>
          <c:order val="3"/>
          <c:tx>
            <c:strRef>
              <c:f>'Fig 5.13'!$B$10</c:f>
              <c:strCache>
                <c:ptCount val="1"/>
                <c:pt idx="0">
                  <c:v>2070</c:v>
                </c:pt>
              </c:strCache>
            </c:strRef>
          </c:tx>
          <c:spPr>
            <a:pattFill prst="pct40">
              <a:fgClr>
                <a:schemeClr val="tx2"/>
              </a:fgClr>
              <a:bgClr>
                <a:schemeClr val="bg1"/>
              </a:bgClr>
            </a:pattFill>
            <a:ln>
              <a:noFill/>
            </a:ln>
            <a:effectLst/>
          </c:spPr>
          <c:invertIfNegative val="0"/>
          <c:cat>
            <c:strRef>
              <c:f>'Fig 5.13'!$C$4:$M$4</c:f>
              <c:strCache>
                <c:ptCount val="11"/>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strCache>
            </c:strRef>
          </c:cat>
          <c:val>
            <c:numRef>
              <c:f>'Fig 5.13'!$C$10:$M$10</c:f>
              <c:numCache>
                <c:formatCode>0.0%</c:formatCode>
                <c:ptCount val="11"/>
                <c:pt idx="1">
                  <c:v>0.23625156474994932</c:v>
                </c:pt>
                <c:pt idx="2">
                  <c:v>0.30185628334235548</c:v>
                </c:pt>
                <c:pt idx="4">
                  <c:v>0.27882019171848288</c:v>
                </c:pt>
                <c:pt idx="6">
                  <c:v>0.370726320685349</c:v>
                </c:pt>
                <c:pt idx="7">
                  <c:v>0.46682752794246868</c:v>
                </c:pt>
                <c:pt idx="8">
                  <c:v>0.35240682495913067</c:v>
                </c:pt>
                <c:pt idx="9">
                  <c:v>0.40108549630940149</c:v>
                </c:pt>
                <c:pt idx="10">
                  <c:v>0.41036513879220882</c:v>
                </c:pt>
              </c:numCache>
            </c:numRef>
          </c:val>
          <c:extLst>
            <c:ext xmlns:c16="http://schemas.microsoft.com/office/drawing/2014/chart" uri="{C3380CC4-5D6E-409C-BE32-E72D297353CC}">
              <c16:uniqueId val="{00000003-6289-43DD-B618-7530078E9079}"/>
            </c:ext>
          </c:extLst>
        </c:ser>
        <c:dLbls>
          <c:showLegendKey val="0"/>
          <c:showVal val="0"/>
          <c:showCatName val="0"/>
          <c:showSerName val="0"/>
          <c:showPercent val="0"/>
          <c:showBubbleSize val="0"/>
        </c:dLbls>
        <c:gapWidth val="219"/>
        <c:overlap val="-27"/>
        <c:axId val="170697552"/>
        <c:axId val="170696304"/>
      </c:barChart>
      <c:catAx>
        <c:axId val="170697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6304"/>
        <c:crosses val="autoZero"/>
        <c:auto val="1"/>
        <c:lblAlgn val="ctr"/>
        <c:lblOffset val="100"/>
        <c:noMultiLvlLbl val="0"/>
      </c:catAx>
      <c:valAx>
        <c:axId val="1706963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697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53039131213698E-2"/>
          <c:y val="1.7441924237082306E-2"/>
          <c:w val="0.94808505212152105"/>
          <c:h val="0.89564782165069201"/>
        </c:manualLayout>
      </c:layout>
      <c:scatterChart>
        <c:scatterStyle val="lineMarker"/>
        <c:varyColors val="0"/>
        <c:ser>
          <c:idx val="0"/>
          <c:order val="0"/>
          <c:tx>
            <c:strRef>
              <c:f>'Fig 5.14'!$D$4</c:f>
              <c:strCache>
                <c:ptCount val="1"/>
                <c:pt idx="0">
                  <c:v>Effet démographie</c:v>
                </c:pt>
              </c:strCache>
            </c:strRef>
          </c:tx>
          <c:spPr>
            <a:ln w="25400" cap="rnd">
              <a:noFill/>
              <a:round/>
            </a:ln>
            <a:effectLst/>
          </c:spPr>
          <c:marker>
            <c:symbol val="circle"/>
            <c:size val="9"/>
            <c:spPr>
              <a:solidFill>
                <a:schemeClr val="accent2"/>
              </a:solidFill>
              <a:ln w="9525">
                <a:solidFill>
                  <a:schemeClr val="accent2">
                    <a:lumMod val="50000"/>
                  </a:schemeClr>
                </a:solidFill>
              </a:ln>
              <a:effectLst/>
            </c:spPr>
          </c:marker>
          <c:dLbls>
            <c:dLbl>
              <c:idx val="0"/>
              <c:layout/>
              <c:tx>
                <c:rich>
                  <a:bodyPr/>
                  <a:lstStyle/>
                  <a:p>
                    <a:fld id="{1D0C6BF1-CC33-4B7E-87D9-03C80190D7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E93F-40E6-BD53-4F0F8CA31B2D}"/>
                </c:ext>
              </c:extLst>
            </c:dLbl>
            <c:dLbl>
              <c:idx val="1"/>
              <c:delete val="1"/>
              <c:extLst>
                <c:ext xmlns:c15="http://schemas.microsoft.com/office/drawing/2012/chart" uri="{CE6537A1-D6FC-4f65-9D91-7224C49458BB}"/>
                <c:ext xmlns:c16="http://schemas.microsoft.com/office/drawing/2014/chart" uri="{C3380CC4-5D6E-409C-BE32-E72D297353CC}">
                  <c16:uniqueId val="{00000001-E93F-40E6-BD53-4F0F8CA31B2D}"/>
                </c:ext>
              </c:extLst>
            </c:dLbl>
            <c:dLbl>
              <c:idx val="2"/>
              <c:delete val="1"/>
              <c:extLst>
                <c:ext xmlns:c15="http://schemas.microsoft.com/office/drawing/2012/chart" uri="{CE6537A1-D6FC-4f65-9D91-7224C49458BB}"/>
                <c:ext xmlns:c16="http://schemas.microsoft.com/office/drawing/2014/chart" uri="{C3380CC4-5D6E-409C-BE32-E72D297353CC}">
                  <c16:uniqueId val="{00000002-E93F-40E6-BD53-4F0F8CA31B2D}"/>
                </c:ext>
              </c:extLst>
            </c:dLbl>
            <c:dLbl>
              <c:idx val="3"/>
              <c:layout/>
              <c:tx>
                <c:rich>
                  <a:bodyPr/>
                  <a:lstStyle/>
                  <a:p>
                    <a:fld id="{8C1AE6B8-8363-4FDA-B6D6-5F91EE1A19AC}"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E93F-40E6-BD53-4F0F8CA31B2D}"/>
                </c:ext>
              </c:extLst>
            </c:dLbl>
            <c:dLbl>
              <c:idx val="4"/>
              <c:delete val="1"/>
              <c:extLst>
                <c:ext xmlns:c15="http://schemas.microsoft.com/office/drawing/2012/chart" uri="{CE6537A1-D6FC-4f65-9D91-7224C49458BB}"/>
                <c:ext xmlns:c16="http://schemas.microsoft.com/office/drawing/2014/chart" uri="{C3380CC4-5D6E-409C-BE32-E72D297353CC}">
                  <c16:uniqueId val="{00000004-E93F-40E6-BD53-4F0F8CA31B2D}"/>
                </c:ext>
              </c:extLst>
            </c:dLbl>
            <c:dLbl>
              <c:idx val="5"/>
              <c:layout/>
              <c:tx>
                <c:rich>
                  <a:bodyPr/>
                  <a:lstStyle/>
                  <a:p>
                    <a:fld id="{3F6F1548-DB20-46F0-899B-DBE88B4008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E93F-40E6-BD53-4F0F8CA31B2D}"/>
                </c:ext>
              </c:extLst>
            </c:dLbl>
            <c:dLbl>
              <c:idx val="6"/>
              <c:layout/>
              <c:tx>
                <c:rich>
                  <a:bodyPr/>
                  <a:lstStyle/>
                  <a:p>
                    <a:fld id="{1CFEEE86-2A55-4A1C-8DA9-8EEB2389ED08}" type="CELLRANGE">
                      <a:rPr lang="en-US"/>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E93F-40E6-BD53-4F0F8CA31B2D}"/>
                </c:ext>
              </c:extLst>
            </c:dLbl>
            <c:dLbl>
              <c:idx val="7"/>
              <c:layout/>
              <c:tx>
                <c:rich>
                  <a:bodyPr/>
                  <a:lstStyle/>
                  <a:p>
                    <a:fld id="{B3E100D2-3598-4065-BEFC-DC01BBAA0BC6}"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E93F-40E6-BD53-4F0F8CA31B2D}"/>
                </c:ext>
              </c:extLst>
            </c:dLbl>
            <c:dLbl>
              <c:idx val="8"/>
              <c:layout/>
              <c:tx>
                <c:rich>
                  <a:bodyPr/>
                  <a:lstStyle/>
                  <a:p>
                    <a:fld id="{32779FB6-A451-4FD3-BE69-780C7BB53E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E93F-40E6-BD53-4F0F8CA31B2D}"/>
                </c:ext>
              </c:extLst>
            </c:dLbl>
            <c:dLbl>
              <c:idx val="9"/>
              <c:layout/>
              <c:tx>
                <c:rich>
                  <a:bodyPr/>
                  <a:lstStyle/>
                  <a:p>
                    <a:fld id="{0489864A-6F3F-4015-897F-78EDDE9888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E93F-40E6-BD53-4F0F8CA31B2D}"/>
                </c:ext>
              </c:extLst>
            </c:dLbl>
            <c:dLbl>
              <c:idx val="10"/>
              <c:layout/>
              <c:tx>
                <c:rich>
                  <a:bodyPr/>
                  <a:lstStyle/>
                  <a:p>
                    <a:fld id="{F75656F6-663B-40E8-AEE5-0427009A8C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E93F-40E6-BD53-4F0F8CA31B2D}"/>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'Fig 5.14'!$C$5:$C$15</c:f>
              <c:numCache>
                <c:formatCode>0.0%</c:formatCode>
                <c:ptCount val="11"/>
                <c:pt idx="0">
                  <c:v>4.8070000007614584E-2</c:v>
                </c:pt>
                <c:pt idx="1">
                  <c:v>5.1859999687887549E-2</c:v>
                </c:pt>
                <c:pt idx="2">
                  <c:v>5.6290000269454007E-2</c:v>
                </c:pt>
                <c:pt idx="3">
                  <c:v>7.0769999926775129E-2</c:v>
                </c:pt>
                <c:pt idx="4">
                  <c:v>7.1859999650868353E-2</c:v>
                </c:pt>
                <c:pt idx="5">
                  <c:v>9.3580000496345933E-2</c:v>
                </c:pt>
                <c:pt idx="6">
                  <c:v>0.10201999954862749</c:v>
                </c:pt>
                <c:pt idx="7">
                  <c:v>0.10510000037295734</c:v>
                </c:pt>
                <c:pt idx="8">
                  <c:v>0.10903000037484017</c:v>
                </c:pt>
                <c:pt idx="9">
                  <c:v>0.13641000060954495</c:v>
                </c:pt>
                <c:pt idx="10">
                  <c:v>0.15639999951777697</c:v>
                </c:pt>
              </c:numCache>
            </c:numRef>
          </c:xVal>
          <c:yVal>
            <c:numRef>
              <c:f>'Fig 5.14'!$D$5:$D$15</c:f>
              <c:numCache>
                <c:formatCode>_-* #\ ##0.0\ _€_-;\-* #\ ##0.0\ _€_-;_-* "-"??\ _€_-;_-@_-</c:formatCode>
                <c:ptCount val="11"/>
                <c:pt idx="0">
                  <c:v>-1.1281625627931786</c:v>
                </c:pt>
                <c:pt idx="1">
                  <c:v>-0.36086494102078526</c:v>
                </c:pt>
                <c:pt idx="2">
                  <c:v>-0.49063075992590299</c:v>
                </c:pt>
                <c:pt idx="3">
                  <c:v>-1.9839718193199629</c:v>
                </c:pt>
                <c:pt idx="4">
                  <c:v>0.16746012121598708</c:v>
                </c:pt>
                <c:pt idx="5">
                  <c:v>3.0583566000820546</c:v>
                </c:pt>
                <c:pt idx="6">
                  <c:v>0.44221106402877186</c:v>
                </c:pt>
                <c:pt idx="7">
                  <c:v>-0.73486239112490326</c:v>
                </c:pt>
                <c:pt idx="8">
                  <c:v>-0.90565453214816738</c:v>
                </c:pt>
                <c:pt idx="9">
                  <c:v>0.31282230205048056</c:v>
                </c:pt>
                <c:pt idx="10">
                  <c:v>1.6531615442681724</c:v>
                </c:pt>
              </c:numCache>
            </c:numRef>
          </c:yVal>
          <c:smooth val="0"/>
          <c:extLst>
            <c:ext xmlns:c15="http://schemas.microsoft.com/office/drawing/2012/chart" uri="{02D57815-91ED-43cb-92C2-25804820EDAC}">
              <c15:datalabelsRange>
                <c15:f>'Fig 5.14'!$H$5:$H$15</c15:f>
                <c15:dlblRangeCache>
                  <c:ptCount val="11"/>
                  <c:pt idx="0">
                    <c:v>CA</c:v>
                  </c:pt>
                  <c:pt idx="1">
                    <c:v>NL</c:v>
                  </c:pt>
                  <c:pt idx="2">
                    <c:v>UK</c:v>
                  </c:pt>
                  <c:pt idx="3">
                    <c:v>US</c:v>
                  </c:pt>
                  <c:pt idx="4">
                    <c:v>SE</c:v>
                  </c:pt>
                  <c:pt idx="5">
                    <c:v>JP</c:v>
                  </c:pt>
                  <c:pt idx="6">
                    <c:v>DE</c:v>
                  </c:pt>
                  <c:pt idx="7">
                    <c:v>BE</c:v>
                  </c:pt>
                  <c:pt idx="8">
                    <c:v>ES</c:v>
                  </c:pt>
                  <c:pt idx="9">
                    <c:v>FR</c:v>
                  </c:pt>
                  <c:pt idx="10">
                    <c:v>IT</c:v>
                  </c:pt>
                </c15:dlblRangeCache>
              </c15:datalabelsRange>
            </c:ext>
            <c:ext xmlns:c16="http://schemas.microsoft.com/office/drawing/2014/chart" uri="{C3380CC4-5D6E-409C-BE32-E72D297353CC}">
              <c16:uniqueId val="{0000000B-E93F-40E6-BD53-4F0F8CA31B2D}"/>
            </c:ext>
          </c:extLst>
        </c:ser>
        <c:ser>
          <c:idx val="1"/>
          <c:order val="1"/>
          <c:tx>
            <c:strRef>
              <c:f>'Fig 5.14'!$E$4</c:f>
              <c:strCache>
                <c:ptCount val="1"/>
                <c:pt idx="0">
                  <c:v>Effet règles du système de retraite</c:v>
                </c:pt>
              </c:strCache>
            </c:strRef>
          </c:tx>
          <c:spPr>
            <a:ln w="19050" cap="rnd">
              <a:noFill/>
              <a:round/>
            </a:ln>
            <a:effectLst/>
          </c:spPr>
          <c:marker>
            <c:symbol val="diamond"/>
            <c:size val="8"/>
            <c:spPr>
              <a:solidFill>
                <a:schemeClr val="tx2">
                  <a:lumMod val="60000"/>
                  <a:lumOff val="40000"/>
                </a:schemeClr>
              </a:solidFill>
              <a:ln w="9525">
                <a:solidFill>
                  <a:schemeClr val="tx2">
                    <a:lumMod val="50000"/>
                  </a:schemeClr>
                </a:solidFill>
              </a:ln>
              <a:effectLst/>
            </c:spPr>
          </c:marker>
          <c:dLbls>
            <c:dLbl>
              <c:idx val="0"/>
              <c:layout/>
              <c:tx>
                <c:rich>
                  <a:bodyPr/>
                  <a:lstStyle/>
                  <a:p>
                    <a:fld id="{875D4E4D-1DDC-4F57-8247-5862EB681EE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E93F-40E6-BD53-4F0F8CA31B2D}"/>
                </c:ext>
              </c:extLst>
            </c:dLbl>
            <c:dLbl>
              <c:idx val="1"/>
              <c:layout/>
              <c:tx>
                <c:rich>
                  <a:bodyPr/>
                  <a:lstStyle/>
                  <a:p>
                    <a:fld id="{5D0CE189-B218-42CC-BD1D-01509B15D21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E93F-40E6-BD53-4F0F8CA31B2D}"/>
                </c:ext>
              </c:extLst>
            </c:dLbl>
            <c:dLbl>
              <c:idx val="2"/>
              <c:layout/>
              <c:tx>
                <c:rich>
                  <a:bodyPr/>
                  <a:lstStyle/>
                  <a:p>
                    <a:fld id="{AFFE6446-767D-42E4-83A0-3CD430301C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E93F-40E6-BD53-4F0F8CA31B2D}"/>
                </c:ext>
              </c:extLst>
            </c:dLbl>
            <c:dLbl>
              <c:idx val="3"/>
              <c:layout/>
              <c:tx>
                <c:rich>
                  <a:bodyPr/>
                  <a:lstStyle/>
                  <a:p>
                    <a:fld id="{0BD233FA-5876-454F-A8AC-6A00C913CB3B}" type="CELLRANGE">
                      <a:rPr lang="en-US"/>
                      <a:pPr/>
                      <a:t>[PLAGECELL]</a:t>
                    </a:fld>
                    <a:endParaRPr lang="fr-FR"/>
                  </a:p>
                </c:rich>
              </c:tx>
              <c:dLblPos val="l"/>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F-E93F-40E6-BD53-4F0F8CA31B2D}"/>
                </c:ext>
              </c:extLst>
            </c:dLbl>
            <c:dLbl>
              <c:idx val="4"/>
              <c:layout/>
              <c:tx>
                <c:rich>
                  <a:bodyPr/>
                  <a:lstStyle/>
                  <a:p>
                    <a:fld id="{AC84D7B0-DEC7-4BB4-8BD0-19AD4922D6D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0-E93F-40E6-BD53-4F0F8CA31B2D}"/>
                </c:ext>
              </c:extLst>
            </c:dLbl>
            <c:dLbl>
              <c:idx val="5"/>
              <c:layout/>
              <c:tx>
                <c:rich>
                  <a:bodyPr/>
                  <a:lstStyle/>
                  <a:p>
                    <a:fld id="{697843A1-C78C-47E1-B230-EAB2D43927A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E93F-40E6-BD53-4F0F8CA31B2D}"/>
                </c:ext>
              </c:extLst>
            </c:dLbl>
            <c:dLbl>
              <c:idx val="6"/>
              <c:delete val="1"/>
              <c:extLst>
                <c:ext xmlns:c15="http://schemas.microsoft.com/office/drawing/2012/chart" uri="{CE6537A1-D6FC-4f65-9D91-7224C49458BB}"/>
                <c:ext xmlns:c16="http://schemas.microsoft.com/office/drawing/2014/chart" uri="{C3380CC4-5D6E-409C-BE32-E72D297353CC}">
                  <c16:uniqueId val="{00000012-E93F-40E6-BD53-4F0F8CA31B2D}"/>
                </c:ext>
              </c:extLst>
            </c:dLbl>
            <c:dLbl>
              <c:idx val="7"/>
              <c:layout/>
              <c:tx>
                <c:rich>
                  <a:bodyPr/>
                  <a:lstStyle/>
                  <a:p>
                    <a:fld id="{DA74DD90-CB81-48E5-B78A-01C05837728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E93F-40E6-BD53-4F0F8CA31B2D}"/>
                </c:ext>
              </c:extLst>
            </c:dLbl>
            <c:dLbl>
              <c:idx val="8"/>
              <c:layout/>
              <c:tx>
                <c:rich>
                  <a:bodyPr/>
                  <a:lstStyle/>
                  <a:p>
                    <a:fld id="{EAB9A99D-DB09-49DF-90DC-F1F74C65A035}"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4-E93F-40E6-BD53-4F0F8CA31B2D}"/>
                </c:ext>
              </c:extLst>
            </c:dLbl>
            <c:dLbl>
              <c:idx val="9"/>
              <c:layout/>
              <c:tx>
                <c:rich>
                  <a:bodyPr/>
                  <a:lstStyle/>
                  <a:p>
                    <a:fld id="{AB832357-A40C-4CC9-B852-280E116367D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E93F-40E6-BD53-4F0F8CA31B2D}"/>
                </c:ext>
              </c:extLst>
            </c:dLbl>
            <c:dLbl>
              <c:idx val="10"/>
              <c:layout/>
              <c:tx>
                <c:rich>
                  <a:bodyPr/>
                  <a:lstStyle/>
                  <a:p>
                    <a:fld id="{41C60989-C863-435A-8F4B-40453AF6FFC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E93F-40E6-BD53-4F0F8CA31B2D}"/>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'Fig 5.14'!$C$5:$C$15</c:f>
              <c:numCache>
                <c:formatCode>0.0%</c:formatCode>
                <c:ptCount val="11"/>
                <c:pt idx="0">
                  <c:v>4.8070000007614584E-2</c:v>
                </c:pt>
                <c:pt idx="1">
                  <c:v>5.1859999687887549E-2</c:v>
                </c:pt>
                <c:pt idx="2">
                  <c:v>5.6290000269454007E-2</c:v>
                </c:pt>
                <c:pt idx="3">
                  <c:v>7.0769999926775129E-2</c:v>
                </c:pt>
                <c:pt idx="4">
                  <c:v>7.1859999650868353E-2</c:v>
                </c:pt>
                <c:pt idx="5">
                  <c:v>9.3580000496345933E-2</c:v>
                </c:pt>
                <c:pt idx="6">
                  <c:v>0.10201999954862749</c:v>
                </c:pt>
                <c:pt idx="7">
                  <c:v>0.10510000037295734</c:v>
                </c:pt>
                <c:pt idx="8">
                  <c:v>0.10903000037484017</c:v>
                </c:pt>
                <c:pt idx="9">
                  <c:v>0.13641000060954495</c:v>
                </c:pt>
                <c:pt idx="10">
                  <c:v>0.15639999951777697</c:v>
                </c:pt>
              </c:numCache>
            </c:numRef>
          </c:xVal>
          <c:yVal>
            <c:numRef>
              <c:f>'Fig 5.14'!$E$5:$E$15</c:f>
              <c:numCache>
                <c:formatCode>_-* #\ ##0.0\ _€_-;\-* #\ ##0.0\ _€_-;_-* "-"??\ _€_-;_-@_-</c:formatCode>
                <c:ptCount val="11"/>
                <c:pt idx="0">
                  <c:v>-3.4370105591580011</c:v>
                </c:pt>
                <c:pt idx="1">
                  <c:v>-2.2565181540881505</c:v>
                </c:pt>
                <c:pt idx="2">
                  <c:v>-2.3201180458281181</c:v>
                </c:pt>
                <c:pt idx="3">
                  <c:v>-0.96622066337291868</c:v>
                </c:pt>
                <c:pt idx="4">
                  <c:v>-0.47640830772437831</c:v>
                </c:pt>
                <c:pt idx="5">
                  <c:v>-1.5525067547355553</c:v>
                </c:pt>
                <c:pt idx="6">
                  <c:v>1.0008619355509687</c:v>
                </c:pt>
                <c:pt idx="7">
                  <c:v>1.6817634230436003</c:v>
                </c:pt>
                <c:pt idx="8">
                  <c:v>1.1564280515909284</c:v>
                </c:pt>
                <c:pt idx="9">
                  <c:v>4.1637517148408483</c:v>
                </c:pt>
                <c:pt idx="10">
                  <c:v>5.0674767494807353</c:v>
                </c:pt>
              </c:numCache>
            </c:numRef>
          </c:yVal>
          <c:smooth val="0"/>
          <c:extLst>
            <c:ext xmlns:c15="http://schemas.microsoft.com/office/drawing/2012/chart" uri="{02D57815-91ED-43cb-92C2-25804820EDAC}">
              <c15:datalabelsRange>
                <c15:f>'Fig 5.14'!$H$5:$H$15</c15:f>
                <c15:dlblRangeCache>
                  <c:ptCount val="11"/>
                  <c:pt idx="0">
                    <c:v>CA</c:v>
                  </c:pt>
                  <c:pt idx="1">
                    <c:v>NL</c:v>
                  </c:pt>
                  <c:pt idx="2">
                    <c:v>UK</c:v>
                  </c:pt>
                  <c:pt idx="3">
                    <c:v>US</c:v>
                  </c:pt>
                  <c:pt idx="4">
                    <c:v>SE</c:v>
                  </c:pt>
                  <c:pt idx="5">
                    <c:v>JP</c:v>
                  </c:pt>
                  <c:pt idx="6">
                    <c:v>DE</c:v>
                  </c:pt>
                  <c:pt idx="7">
                    <c:v>BE</c:v>
                  </c:pt>
                  <c:pt idx="8">
                    <c:v>ES</c:v>
                  </c:pt>
                  <c:pt idx="9">
                    <c:v>FR</c:v>
                  </c:pt>
                  <c:pt idx="10">
                    <c:v>IT</c:v>
                  </c:pt>
                </c15:dlblRangeCache>
              </c15:datalabelsRange>
            </c:ext>
            <c:ext xmlns:c16="http://schemas.microsoft.com/office/drawing/2014/chart" uri="{C3380CC4-5D6E-409C-BE32-E72D297353CC}">
              <c16:uniqueId val="{00000017-E93F-40E6-BD53-4F0F8CA31B2D}"/>
            </c:ext>
          </c:extLst>
        </c:ser>
        <c:ser>
          <c:idx val="2"/>
          <c:order val="2"/>
          <c:tx>
            <c:strRef>
              <c:f>'Fig 5.14'!$F$4</c:f>
              <c:strCache>
                <c:ptCount val="1"/>
                <c:pt idx="0">
                  <c:v>Effet du contexte économique</c:v>
                </c:pt>
              </c:strCache>
            </c:strRef>
          </c:tx>
          <c:spPr>
            <a:ln w="19050" cap="rnd">
              <a:noFill/>
              <a:round/>
            </a:ln>
            <a:effectLst/>
          </c:spPr>
          <c:marker>
            <c:symbol val="diamond"/>
            <c:size val="9"/>
            <c:spPr>
              <a:solidFill>
                <a:schemeClr val="accent4"/>
              </a:solidFill>
              <a:ln w="9525">
                <a:solidFill>
                  <a:schemeClr val="accent4">
                    <a:lumMod val="50000"/>
                  </a:schemeClr>
                </a:solidFill>
              </a:ln>
              <a:effectLst/>
            </c:spPr>
          </c:marker>
          <c:dLbls>
            <c:dLbl>
              <c:idx val="0"/>
              <c:layout/>
              <c:tx>
                <c:rich>
                  <a:bodyPr/>
                  <a:lstStyle/>
                  <a:p>
                    <a:fld id="{064DC98F-91F8-4E01-AFD6-1BE0697B3563}"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E93F-40E6-BD53-4F0F8CA31B2D}"/>
                </c:ext>
              </c:extLst>
            </c:dLbl>
            <c:dLbl>
              <c:idx val="1"/>
              <c:layout/>
              <c:tx>
                <c:rich>
                  <a:bodyPr/>
                  <a:lstStyle/>
                  <a:p>
                    <a:fld id="{313058EE-1603-4D88-A2B4-7F048540E9F8}"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9-E93F-40E6-BD53-4F0F8CA31B2D}"/>
                </c:ext>
              </c:extLst>
            </c:dLbl>
            <c:dLbl>
              <c:idx val="2"/>
              <c:layout>
                <c:manualLayout>
                  <c:x val="-2.2715838743342348E-2"/>
                  <c:y val="4.7784278869503073E-2"/>
                </c:manualLayout>
              </c:layout>
              <c:tx>
                <c:rich>
                  <a:bodyPr/>
                  <a:lstStyle/>
                  <a:p>
                    <a:fld id="{2FF619DF-4B73-4AEA-847E-5FEEA6AD9E30}"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A-E93F-40E6-BD53-4F0F8CA31B2D}"/>
                </c:ext>
              </c:extLst>
            </c:dLbl>
            <c:dLbl>
              <c:idx val="3"/>
              <c:layout/>
              <c:tx>
                <c:rich>
                  <a:bodyPr/>
                  <a:lstStyle/>
                  <a:p>
                    <a:fld id="{8E56F95B-6E70-44FA-827C-295CE028F7E9}"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B-E93F-40E6-BD53-4F0F8CA31B2D}"/>
                </c:ext>
              </c:extLst>
            </c:dLbl>
            <c:dLbl>
              <c:idx val="4"/>
              <c:layout/>
              <c:tx>
                <c:rich>
                  <a:bodyPr/>
                  <a:lstStyle/>
                  <a:p>
                    <a:fld id="{9C489ACF-3F40-4528-B96E-28C86A02AFE2}"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C-E93F-40E6-BD53-4F0F8CA31B2D}"/>
                </c:ext>
              </c:extLst>
            </c:dLbl>
            <c:dLbl>
              <c:idx val="5"/>
              <c:layout/>
              <c:tx>
                <c:rich>
                  <a:bodyPr/>
                  <a:lstStyle/>
                  <a:p>
                    <a:fld id="{B0FF1E7B-0E68-46E8-B831-F448FFD3A17D}"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E93F-40E6-BD53-4F0F8CA31B2D}"/>
                </c:ext>
              </c:extLst>
            </c:dLbl>
            <c:dLbl>
              <c:idx val="6"/>
              <c:layout/>
              <c:tx>
                <c:rich>
                  <a:bodyPr/>
                  <a:lstStyle/>
                  <a:p>
                    <a:fld id="{6FE93C19-2A92-4B09-8D17-2262F2697AA3}"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E-E93F-40E6-BD53-4F0F8CA31B2D}"/>
                </c:ext>
              </c:extLst>
            </c:dLbl>
            <c:dLbl>
              <c:idx val="7"/>
              <c:layout/>
              <c:tx>
                <c:rich>
                  <a:bodyPr/>
                  <a:lstStyle/>
                  <a:p>
                    <a:fld id="{84652601-E18C-4874-B160-ED7122B955DE}"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F-E93F-40E6-BD53-4F0F8CA31B2D}"/>
                </c:ext>
              </c:extLst>
            </c:dLbl>
            <c:dLbl>
              <c:idx val="8"/>
              <c:layout/>
              <c:tx>
                <c:rich>
                  <a:bodyPr/>
                  <a:lstStyle/>
                  <a:p>
                    <a:fld id="{AFD57927-8A76-44ED-9BE7-271C8D63686E}"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0-E93F-40E6-BD53-4F0F8CA31B2D}"/>
                </c:ext>
              </c:extLst>
            </c:dLbl>
            <c:dLbl>
              <c:idx val="9"/>
              <c:delete val="1"/>
              <c:extLst>
                <c:ext xmlns:c15="http://schemas.microsoft.com/office/drawing/2012/chart" uri="{CE6537A1-D6FC-4f65-9D91-7224C49458BB}"/>
                <c:ext xmlns:c16="http://schemas.microsoft.com/office/drawing/2014/chart" uri="{C3380CC4-5D6E-409C-BE32-E72D297353CC}">
                  <c16:uniqueId val="{00000021-E93F-40E6-BD53-4F0F8CA31B2D}"/>
                </c:ext>
              </c:extLst>
            </c:dLbl>
            <c:dLbl>
              <c:idx val="10"/>
              <c:layout/>
              <c:tx>
                <c:rich>
                  <a:bodyPr/>
                  <a:lstStyle/>
                  <a:p>
                    <a:fld id="{CE1A9E04-00D4-4E45-9B06-9FDD24C27F2D}" type="CELLRANGE">
                      <a:rPr lang="fr-FR"/>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2-E93F-40E6-BD53-4F0F8CA31B2D}"/>
                </c:ext>
              </c:extLst>
            </c:dLbl>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dLblPos val="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xVal>
            <c:numRef>
              <c:f>'Fig 5.14'!$C$5:$C$15</c:f>
              <c:numCache>
                <c:formatCode>0.0%</c:formatCode>
                <c:ptCount val="11"/>
                <c:pt idx="0">
                  <c:v>4.8070000007614584E-2</c:v>
                </c:pt>
                <c:pt idx="1">
                  <c:v>5.1859999687887549E-2</c:v>
                </c:pt>
                <c:pt idx="2">
                  <c:v>5.6290000269454007E-2</c:v>
                </c:pt>
                <c:pt idx="3">
                  <c:v>7.0769999926775129E-2</c:v>
                </c:pt>
                <c:pt idx="4">
                  <c:v>7.1859999650868353E-2</c:v>
                </c:pt>
                <c:pt idx="5">
                  <c:v>9.3580000496345933E-2</c:v>
                </c:pt>
                <c:pt idx="6">
                  <c:v>0.10201999954862749</c:v>
                </c:pt>
                <c:pt idx="7">
                  <c:v>0.10510000037295734</c:v>
                </c:pt>
                <c:pt idx="8">
                  <c:v>0.10903000037484017</c:v>
                </c:pt>
                <c:pt idx="9">
                  <c:v>0.13641000060954495</c:v>
                </c:pt>
                <c:pt idx="10">
                  <c:v>0.15639999951777697</c:v>
                </c:pt>
              </c:numCache>
            </c:numRef>
          </c:xVal>
          <c:yVal>
            <c:numRef>
              <c:f>'Fig 5.14'!$F$5:$F$15</c:f>
              <c:numCache>
                <c:formatCode>_-* #\ ##0.0\ _€_-;\-* #\ ##0.0\ _€_-;_-* "-"??\ _€_-;_-@_-</c:formatCode>
                <c:ptCount val="11"/>
                <c:pt idx="0">
                  <c:v>0.53837824748136021</c:v>
                </c:pt>
                <c:pt idx="1">
                  <c:v>-0.70254663760981462</c:v>
                </c:pt>
                <c:pt idx="2">
                  <c:v>-0.25847285556491045</c:v>
                </c:pt>
                <c:pt idx="3">
                  <c:v>0.86538950203874021</c:v>
                </c:pt>
                <c:pt idx="4">
                  <c:v>-1.4930652202095578</c:v>
                </c:pt>
                <c:pt idx="5">
                  <c:v>-2.1583744473360853</c:v>
                </c:pt>
                <c:pt idx="6">
                  <c:v>-0.27409081044035832</c:v>
                </c:pt>
                <c:pt idx="7">
                  <c:v>0.45254937056986161</c:v>
                </c:pt>
                <c:pt idx="8">
                  <c:v>1.5672266616043984</c:v>
                </c:pt>
                <c:pt idx="9">
                  <c:v>0.32573024701235131</c:v>
                </c:pt>
                <c:pt idx="10">
                  <c:v>0.68846165994949082</c:v>
                </c:pt>
              </c:numCache>
            </c:numRef>
          </c:yVal>
          <c:smooth val="0"/>
          <c:extLst>
            <c:ext xmlns:c15="http://schemas.microsoft.com/office/drawing/2012/chart" uri="{02D57815-91ED-43cb-92C2-25804820EDAC}">
              <c15:datalabelsRange>
                <c15:f>'Fig 5.14'!$H$5:$H$15</c15:f>
                <c15:dlblRangeCache>
                  <c:ptCount val="11"/>
                  <c:pt idx="0">
                    <c:v>CA</c:v>
                  </c:pt>
                  <c:pt idx="1">
                    <c:v>NL</c:v>
                  </c:pt>
                  <c:pt idx="2">
                    <c:v>UK</c:v>
                  </c:pt>
                  <c:pt idx="3">
                    <c:v>US</c:v>
                  </c:pt>
                  <c:pt idx="4">
                    <c:v>SE</c:v>
                  </c:pt>
                  <c:pt idx="5">
                    <c:v>JP</c:v>
                  </c:pt>
                  <c:pt idx="6">
                    <c:v>DE</c:v>
                  </c:pt>
                  <c:pt idx="7">
                    <c:v>BE</c:v>
                  </c:pt>
                  <c:pt idx="8">
                    <c:v>ES</c:v>
                  </c:pt>
                  <c:pt idx="9">
                    <c:v>FR</c:v>
                  </c:pt>
                  <c:pt idx="10">
                    <c:v>IT</c:v>
                  </c:pt>
                </c15:dlblRangeCache>
              </c15:datalabelsRange>
            </c:ext>
            <c:ext xmlns:c16="http://schemas.microsoft.com/office/drawing/2014/chart" uri="{C3380CC4-5D6E-409C-BE32-E72D297353CC}">
              <c16:uniqueId val="{00000023-E93F-40E6-BD53-4F0F8CA31B2D}"/>
            </c:ext>
          </c:extLst>
        </c:ser>
        <c:ser>
          <c:idx val="3"/>
          <c:order val="3"/>
          <c:spPr>
            <a:ln w="25400" cap="rnd">
              <a:noFill/>
              <a:round/>
            </a:ln>
            <a:effectLst/>
          </c:spPr>
          <c:marker>
            <c:symbol val="none"/>
          </c:marker>
          <c:dLbls>
            <c:dLbl>
              <c:idx val="0"/>
              <c:layout>
                <c:manualLayout>
                  <c:x val="-3.5671416579000498E-2"/>
                  <c:y val="1.7495664465681248E-2"/>
                </c:manualLayout>
              </c:layout>
              <c:tx>
                <c:rich>
                  <a:bodyPr/>
                  <a:lstStyle/>
                  <a:p>
                    <a:fld id="{9331C163-1320-40FF-A5D5-1D9029DCF4D6}"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E93F-40E6-BD53-4F0F8CA31B2D}"/>
                </c:ext>
              </c:extLst>
            </c:dLbl>
            <c:dLbl>
              <c:idx val="1"/>
              <c:layout>
                <c:manualLayout>
                  <c:x val="-3.4750337381916317E-2"/>
                  <c:y val="-1.9830748683159594E-2"/>
                </c:manualLayout>
              </c:layout>
              <c:tx>
                <c:rich>
                  <a:bodyPr/>
                  <a:lstStyle/>
                  <a:p>
                    <a:fld id="{0FC45E41-CA03-48B3-871F-308C926028E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5-E93F-40E6-BD53-4F0F8CA31B2D}"/>
                </c:ext>
              </c:extLst>
            </c:dLbl>
            <c:dLbl>
              <c:idx val="2"/>
              <c:layout>
                <c:manualLayout>
                  <c:x val="-3.6059379217273951E-2"/>
                  <c:y val="1.5160580248202904E-2"/>
                </c:manualLayout>
              </c:layout>
              <c:tx>
                <c:rich>
                  <a:bodyPr/>
                  <a:lstStyle/>
                  <a:p>
                    <a:fld id="{94F5581C-6350-4DCB-9484-CB5A660DB91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6-E93F-40E6-BD53-4F0F8CA31B2D}"/>
                </c:ext>
              </c:extLst>
            </c:dLbl>
            <c:dLbl>
              <c:idx val="3"/>
              <c:layout>
                <c:manualLayout>
                  <c:x val="-3.5610740965071677E-2"/>
                  <c:y val="1.7495664465681248E-2"/>
                </c:manualLayout>
              </c:layout>
              <c:tx>
                <c:rich>
                  <a:bodyPr/>
                  <a:lstStyle/>
                  <a:p>
                    <a:fld id="{C729896E-0C18-47D1-A20A-B3739CCB2024}"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7-E93F-40E6-BD53-4F0F8CA31B2D}"/>
                </c:ext>
              </c:extLst>
            </c:dLbl>
            <c:dLbl>
              <c:idx val="4"/>
              <c:layout>
                <c:manualLayout>
                  <c:x val="-3.4608690108068475E-2"/>
                  <c:y val="-1.7530598796493917E-2"/>
                </c:manualLayout>
              </c:layout>
              <c:tx>
                <c:rich>
                  <a:bodyPr/>
                  <a:lstStyle/>
                  <a:p>
                    <a:fld id="{69221A10-6E08-4C59-91C7-6EAE0477C41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8-E93F-40E6-BD53-4F0F8CA31B2D}"/>
                </c:ext>
              </c:extLst>
            </c:dLbl>
            <c:dLbl>
              <c:idx val="5"/>
              <c:layout>
                <c:manualLayout>
                  <c:x val="-4.114380439287204E-2"/>
                  <c:y val="1.7495664465681248E-2"/>
                </c:manualLayout>
              </c:layout>
              <c:tx>
                <c:rich>
                  <a:bodyPr/>
                  <a:lstStyle/>
                  <a:p>
                    <a:fld id="{EABD3CCB-F625-4EF6-92FE-20009BE93543}"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9-E93F-40E6-BD53-4F0F8CA31B2D}"/>
                </c:ext>
              </c:extLst>
            </c:dLbl>
            <c:dLbl>
              <c:idx val="6"/>
              <c:layout>
                <c:manualLayout>
                  <c:x val="-4.4848204703157042E-2"/>
                  <c:y val="-1.7495664465681248E-2"/>
                </c:manualLayout>
              </c:layout>
              <c:tx>
                <c:rich>
                  <a:bodyPr/>
                  <a:lstStyle/>
                  <a:p>
                    <a:fld id="{BE2D77C1-80B5-495C-8CF6-9A464FFE6C44}"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A-E93F-40E6-BD53-4F0F8CA31B2D}"/>
                </c:ext>
              </c:extLst>
            </c:dLbl>
            <c:dLbl>
              <c:idx val="7"/>
              <c:layout>
                <c:manualLayout>
                  <c:x val="-2.8771929824561504E-2"/>
                  <c:y val="1.7495664465681248E-2"/>
                </c:manualLayout>
              </c:layout>
              <c:tx>
                <c:rich>
                  <a:bodyPr/>
                  <a:lstStyle/>
                  <a:p>
                    <a:fld id="{3C15E431-2C0B-4AF9-AEE7-F6B289045561}"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B-E93F-40E6-BD53-4F0F8CA31B2D}"/>
                </c:ext>
              </c:extLst>
            </c:dLbl>
            <c:dLbl>
              <c:idx val="8"/>
              <c:layout>
                <c:manualLayout>
                  <c:x val="-3.768561318499155E-2"/>
                  <c:y val="-1.7495664465681248E-2"/>
                </c:manualLayout>
              </c:layout>
              <c:tx>
                <c:rich>
                  <a:bodyPr/>
                  <a:lstStyle/>
                  <a:p>
                    <a:fld id="{D5F3838C-CFEE-4642-AF11-4EF98A7EF3FA}"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C-E93F-40E6-BD53-4F0F8CA31B2D}"/>
                </c:ext>
              </c:extLst>
            </c:dLbl>
            <c:dLbl>
              <c:idx val="9"/>
              <c:layout>
                <c:manualLayout>
                  <c:x val="-3.8056680161943419E-2"/>
                  <c:y val="-1.5195514579015659E-2"/>
                </c:manualLayout>
              </c:layout>
              <c:tx>
                <c:rich>
                  <a:bodyPr/>
                  <a:lstStyle/>
                  <a:p>
                    <a:fld id="{913DFD99-3A50-492F-B008-68936975165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D-E93F-40E6-BD53-4F0F8CA31B2D}"/>
                </c:ext>
              </c:extLst>
            </c:dLbl>
            <c:dLbl>
              <c:idx val="10"/>
              <c:layout>
                <c:manualLayout>
                  <c:x val="-3.5128205128205227E-2"/>
                  <c:y val="-1.5195514579015659E-2"/>
                </c:manualLayout>
              </c:layout>
              <c:tx>
                <c:rich>
                  <a:bodyPr/>
                  <a:lstStyle/>
                  <a:p>
                    <a:fld id="{69757FE0-4C40-4DD9-B31E-DADEDEEDBC1F}"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E-E93F-40E6-BD53-4F0F8CA31B2D}"/>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'Fig 5.14'!$C$5:$C$15</c:f>
              <c:numCache>
                <c:formatCode>0.0%</c:formatCode>
                <c:ptCount val="11"/>
                <c:pt idx="0">
                  <c:v>4.8070000007614584E-2</c:v>
                </c:pt>
                <c:pt idx="1">
                  <c:v>5.1859999687887549E-2</c:v>
                </c:pt>
                <c:pt idx="2">
                  <c:v>5.6290000269454007E-2</c:v>
                </c:pt>
                <c:pt idx="3">
                  <c:v>7.0769999926775129E-2</c:v>
                </c:pt>
                <c:pt idx="4">
                  <c:v>7.1859999650868353E-2</c:v>
                </c:pt>
                <c:pt idx="5">
                  <c:v>9.3580000496345933E-2</c:v>
                </c:pt>
                <c:pt idx="6">
                  <c:v>0.10201999954862749</c:v>
                </c:pt>
                <c:pt idx="7">
                  <c:v>0.10510000037295734</c:v>
                </c:pt>
                <c:pt idx="8">
                  <c:v>0.10903000037484017</c:v>
                </c:pt>
                <c:pt idx="9">
                  <c:v>0.13641000060954495</c:v>
                </c:pt>
                <c:pt idx="10">
                  <c:v>0.15639999951777697</c:v>
                </c:pt>
              </c:numCache>
            </c:numRef>
          </c:xVal>
          <c:yVal>
            <c:numRef>
              <c:f>'Fig 5.14'!$I$5:$I$15</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yVal>
          <c:smooth val="0"/>
          <c:extLst>
            <c:ext xmlns:c15="http://schemas.microsoft.com/office/drawing/2012/chart" uri="{02D57815-91ED-43cb-92C2-25804820EDAC}">
              <c15:datalabelsRange>
                <c15:f>'Fig 5.14'!$J$5:$J$15</c15:f>
                <c15:dlblRangeCache>
                  <c:ptCount val="11"/>
                  <c:pt idx="0">
                    <c:v>CA (4,8%)</c:v>
                  </c:pt>
                  <c:pt idx="1">
                    <c:v>NL (5,2%)</c:v>
                  </c:pt>
                  <c:pt idx="2">
                    <c:v>UK (5,6%)</c:v>
                  </c:pt>
                  <c:pt idx="3">
                    <c:v>US (7,1%)</c:v>
                  </c:pt>
                  <c:pt idx="4">
                    <c:v>SE (7,2%)</c:v>
                  </c:pt>
                  <c:pt idx="5">
                    <c:v>JP (9,4%)</c:v>
                  </c:pt>
                  <c:pt idx="6">
                    <c:v>DE (10,2%)</c:v>
                  </c:pt>
                  <c:pt idx="7">
                    <c:v>BE (10,5%)</c:v>
                  </c:pt>
                  <c:pt idx="8">
                    <c:v>ES (10,9%)</c:v>
                  </c:pt>
                  <c:pt idx="9">
                    <c:v>FR (13,6%)</c:v>
                  </c:pt>
                  <c:pt idx="10">
                    <c:v>IT (15,6%)</c:v>
                  </c:pt>
                </c15:dlblRangeCache>
              </c15:datalabelsRange>
            </c:ext>
            <c:ext xmlns:c16="http://schemas.microsoft.com/office/drawing/2014/chart" uri="{C3380CC4-5D6E-409C-BE32-E72D297353CC}">
              <c16:uniqueId val="{0000002F-E93F-40E6-BD53-4F0F8CA31B2D}"/>
            </c:ext>
          </c:extLst>
        </c:ser>
        <c:dLbls>
          <c:showLegendKey val="0"/>
          <c:showVal val="0"/>
          <c:showCatName val="0"/>
          <c:showSerName val="0"/>
          <c:showPercent val="0"/>
          <c:showBubbleSize val="0"/>
        </c:dLbls>
        <c:axId val="1422432863"/>
        <c:axId val="1422436191"/>
      </c:scatterChart>
      <c:valAx>
        <c:axId val="1422432863"/>
        <c:scaling>
          <c:orientation val="minMax"/>
          <c:max val="0.17"/>
          <c:min val="4.0000000000000008E-2"/>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fr-FR"/>
                  <a:t>Part des dépenses publiques de retraite dans le PIB</a:t>
                </a:r>
              </a:p>
            </c:rich>
          </c:tx>
          <c:layout>
            <c:manualLayout>
              <c:xMode val="edge"/>
              <c:yMode val="edge"/>
              <c:x val="0.68173347778981586"/>
              <c:y val="0.520958407910963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fr-FR"/>
            </a:p>
          </c:txPr>
        </c:title>
        <c:numFmt formatCode="0.0%" sourceLinked="1"/>
        <c:majorTickMark val="none"/>
        <c:minorTickMark val="none"/>
        <c:tickLblPos val="none"/>
        <c:spPr>
          <a:noFill/>
          <a:ln w="9525" cap="flat" cmpd="sng" algn="ctr">
            <a:solidFill>
              <a:schemeClr val="tx1">
                <a:lumMod val="75000"/>
                <a:lumOff val="25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422436191"/>
        <c:crosses val="autoZero"/>
        <c:crossBetween val="midCat"/>
      </c:valAx>
      <c:valAx>
        <c:axId val="1422436191"/>
        <c:scaling>
          <c:orientation val="minMax"/>
          <c:max val="5.5"/>
        </c:scaling>
        <c:delete val="0"/>
        <c:axPos val="l"/>
        <c:numFmt formatCode="0.0&quot; pt&quot;"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422432863"/>
        <c:crosses val="autoZero"/>
        <c:crossBetween val="midCat"/>
      </c:valAx>
      <c:spPr>
        <a:noFill/>
        <a:ln>
          <a:noFill/>
        </a:ln>
        <a:effectLst/>
      </c:spPr>
    </c:plotArea>
    <c:legend>
      <c:legendPos val="b"/>
      <c:legendEntry>
        <c:idx val="3"/>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5.15'!$B$6</c:f>
              <c:strCache>
                <c:ptCount val="1"/>
                <c:pt idx="0">
                  <c:v>Facteurs démographiques</c:v>
                </c:pt>
              </c:strCache>
            </c:strRef>
          </c:tx>
          <c:spPr>
            <a:solidFill>
              <a:schemeClr val="accent2"/>
            </a:solidFill>
            <a:ln>
              <a:solidFill>
                <a:schemeClr val="accent2">
                  <a:lumMod val="50000"/>
                </a:schemeClr>
              </a:solidFill>
            </a:ln>
            <a:effectLst/>
          </c:spPr>
          <c:invertIfNegative val="0"/>
          <c:cat>
            <c:strRef>
              <c:f>'Fig 5.15'!$C$4:$O$4</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5.15'!$C$6:$O$6</c:f>
              <c:numCache>
                <c:formatCode>_-* #\ ##0.0\ _€_-;\-* #\ ##0.0\ _€_-;_-* "-"??\ _€_-;_-@_-</c:formatCode>
                <c:ptCount val="13"/>
                <c:pt idx="0">
                  <c:v>2.050243651236459</c:v>
                </c:pt>
                <c:pt idx="1">
                  <c:v>2.6431207489430579</c:v>
                </c:pt>
                <c:pt idx="2">
                  <c:v>0.80408963936067279</c:v>
                </c:pt>
                <c:pt idx="3">
                  <c:v>1.8462343647615989</c:v>
                </c:pt>
                <c:pt idx="4">
                  <c:v>1.3580824457585416</c:v>
                </c:pt>
                <c:pt idx="6">
                  <c:v>7.6185593209475346</c:v>
                </c:pt>
                <c:pt idx="7">
                  <c:v>2.745803550461186</c:v>
                </c:pt>
                <c:pt idx="8">
                  <c:v>2.3488384730952374</c:v>
                </c:pt>
                <c:pt idx="9">
                  <c:v>3.3878252390645738</c:v>
                </c:pt>
                <c:pt idx="11">
                  <c:v>3.6594929340268223</c:v>
                </c:pt>
                <c:pt idx="12">
                  <c:v>5.6726575438635409</c:v>
                </c:pt>
              </c:numCache>
            </c:numRef>
          </c:val>
          <c:extLst>
            <c:ext xmlns:c16="http://schemas.microsoft.com/office/drawing/2014/chart" uri="{C3380CC4-5D6E-409C-BE32-E72D297353CC}">
              <c16:uniqueId val="{00000000-000A-4C4B-843C-563E0D5F97DD}"/>
            </c:ext>
          </c:extLst>
        </c:ser>
        <c:ser>
          <c:idx val="2"/>
          <c:order val="2"/>
          <c:tx>
            <c:strRef>
              <c:f>'Fig 5.15'!$B$7</c:f>
              <c:strCache>
                <c:ptCount val="1"/>
                <c:pt idx="0">
                  <c:v>Système de retraite*</c:v>
                </c:pt>
              </c:strCache>
            </c:strRef>
          </c:tx>
          <c:spPr>
            <a:solidFill>
              <a:schemeClr val="tx2">
                <a:lumMod val="60000"/>
                <a:lumOff val="40000"/>
              </a:schemeClr>
            </a:solidFill>
            <a:ln>
              <a:solidFill>
                <a:schemeClr val="tx2">
                  <a:lumMod val="50000"/>
                </a:schemeClr>
              </a:solidFill>
            </a:ln>
            <a:effectLst/>
          </c:spPr>
          <c:invertIfNegative val="0"/>
          <c:cat>
            <c:strRef>
              <c:f>'Fig 5.15'!$C$4:$O$4</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5.15'!$C$7:$O$7</c:f>
              <c:numCache>
                <c:formatCode>_-* #\ ##0.0\ _€_-;\-* #\ ##0.0\ _€_-;_-* "-"??\ _€_-;_-@_-</c:formatCode>
                <c:ptCount val="13"/>
                <c:pt idx="0">
                  <c:v>0.38897102750709356</c:v>
                </c:pt>
                <c:pt idx="1">
                  <c:v>-1.6139764050110299</c:v>
                </c:pt>
                <c:pt idx="2">
                  <c:v>1.0762717461316949</c:v>
                </c:pt>
                <c:pt idx="3">
                  <c:v>-0.14925168599697197</c:v>
                </c:pt>
                <c:pt idx="4">
                  <c:v>-0.13074200114820342</c:v>
                </c:pt>
                <c:pt idx="6">
                  <c:v>0.34090830280285633</c:v>
                </c:pt>
                <c:pt idx="7">
                  <c:v>-0.37671912808747759</c:v>
                </c:pt>
                <c:pt idx="8">
                  <c:v>2.3883605377194019</c:v>
                </c:pt>
                <c:pt idx="9">
                  <c:v>10.998068657814297</c:v>
                </c:pt>
                <c:pt idx="11">
                  <c:v>2.3275372211310135</c:v>
                </c:pt>
                <c:pt idx="12">
                  <c:v>4.6751615829389586</c:v>
                </c:pt>
              </c:numCache>
            </c:numRef>
          </c:val>
          <c:extLst>
            <c:ext xmlns:c16="http://schemas.microsoft.com/office/drawing/2014/chart" uri="{C3380CC4-5D6E-409C-BE32-E72D297353CC}">
              <c16:uniqueId val="{00000001-000A-4C4B-843C-563E0D5F97DD}"/>
            </c:ext>
          </c:extLst>
        </c:ser>
        <c:ser>
          <c:idx val="3"/>
          <c:order val="3"/>
          <c:tx>
            <c:strRef>
              <c:f>'Fig 5.15'!$B$8</c:f>
              <c:strCache>
                <c:ptCount val="1"/>
                <c:pt idx="0">
                  <c:v>Contexte économique</c:v>
                </c:pt>
              </c:strCache>
            </c:strRef>
          </c:tx>
          <c:spPr>
            <a:solidFill>
              <a:schemeClr val="accent4"/>
            </a:solidFill>
            <a:ln>
              <a:solidFill>
                <a:schemeClr val="accent4">
                  <a:lumMod val="50000"/>
                </a:schemeClr>
              </a:solidFill>
            </a:ln>
            <a:effectLst/>
          </c:spPr>
          <c:invertIfNegative val="0"/>
          <c:cat>
            <c:strRef>
              <c:f>'Fig 5.15'!$C$4:$O$4</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5.15'!$C$8:$O$8</c:f>
              <c:numCache>
                <c:formatCode>_-* #\ ##0.0\ _€_-;\-* #\ ##0.0\ _€_-;_-* "-"??\ _€_-;_-@_-</c:formatCode>
                <c:ptCount val="13"/>
                <c:pt idx="0">
                  <c:v>-0.73821467874355229</c:v>
                </c:pt>
                <c:pt idx="1">
                  <c:v>-1.7571443439320285</c:v>
                </c:pt>
                <c:pt idx="2">
                  <c:v>-1.5043613854923683</c:v>
                </c:pt>
                <c:pt idx="3">
                  <c:v>-0.58698267876462618</c:v>
                </c:pt>
                <c:pt idx="4">
                  <c:v>-0.63134044461033878</c:v>
                </c:pt>
                <c:pt idx="6">
                  <c:v>-2.3314676237503904</c:v>
                </c:pt>
                <c:pt idx="7">
                  <c:v>-2.5520844223737078</c:v>
                </c:pt>
                <c:pt idx="8">
                  <c:v>-3.0181990108146399</c:v>
                </c:pt>
                <c:pt idx="9">
                  <c:v>-9.5238938968788709</c:v>
                </c:pt>
                <c:pt idx="11">
                  <c:v>-1.5960301551578344</c:v>
                </c:pt>
                <c:pt idx="12">
                  <c:v>-3.2438191268024967</c:v>
                </c:pt>
              </c:numCache>
            </c:numRef>
          </c:val>
          <c:extLst>
            <c:ext xmlns:c16="http://schemas.microsoft.com/office/drawing/2014/chart" uri="{C3380CC4-5D6E-409C-BE32-E72D297353CC}">
              <c16:uniqueId val="{00000002-000A-4C4B-843C-563E0D5F97DD}"/>
            </c:ext>
          </c:extLst>
        </c:ser>
        <c:dLbls>
          <c:showLegendKey val="0"/>
          <c:showVal val="0"/>
          <c:showCatName val="0"/>
          <c:showSerName val="0"/>
          <c:showPercent val="0"/>
          <c:showBubbleSize val="0"/>
        </c:dLbls>
        <c:gapWidth val="219"/>
        <c:overlap val="-27"/>
        <c:axId val="852541455"/>
        <c:axId val="852530223"/>
      </c:barChart>
      <c:lineChart>
        <c:grouping val="stacked"/>
        <c:varyColors val="0"/>
        <c:ser>
          <c:idx val="0"/>
          <c:order val="0"/>
          <c:tx>
            <c:strRef>
              <c:f>'Fig 5.15'!$B$5</c:f>
              <c:strCache>
                <c:ptCount val="1"/>
                <c:pt idx="0">
                  <c:v>Dépenses de retraite</c:v>
                </c:pt>
              </c:strCache>
            </c:strRef>
          </c:tx>
          <c:spPr>
            <a:ln w="28575" cap="rnd">
              <a:noFill/>
              <a:round/>
            </a:ln>
            <a:effectLst/>
          </c:spPr>
          <c:marker>
            <c:symbol val="diamond"/>
            <c:size val="13"/>
            <c:spPr>
              <a:noFill/>
              <a:ln w="34925" cmpd="dbl">
                <a:solidFill>
                  <a:schemeClr val="tx2">
                    <a:lumMod val="75000"/>
                  </a:schemeClr>
                </a:solidFill>
              </a:ln>
              <a:effectLst/>
            </c:spPr>
          </c:marker>
          <c:dPt>
            <c:idx val="5"/>
            <c:marker>
              <c:symbol val="none"/>
            </c:marker>
            <c:bubble3D val="0"/>
            <c:extLst>
              <c:ext xmlns:c16="http://schemas.microsoft.com/office/drawing/2014/chart" uri="{C3380CC4-5D6E-409C-BE32-E72D297353CC}">
                <c16:uniqueId val="{00000003-000A-4C4B-843C-563E0D5F97DD}"/>
              </c:ext>
            </c:extLst>
          </c:dPt>
          <c:dPt>
            <c:idx val="6"/>
            <c:marker>
              <c:symbol val="diamond"/>
              <c:size val="13"/>
              <c:spPr>
                <a:noFill/>
                <a:ln w="34925" cmpd="dbl">
                  <a:solidFill>
                    <a:schemeClr val="tx2">
                      <a:lumMod val="75000"/>
                    </a:schemeClr>
                  </a:solidFill>
                </a:ln>
                <a:effectLst/>
              </c:spPr>
            </c:marker>
            <c:bubble3D val="0"/>
            <c:extLst>
              <c:ext xmlns:c16="http://schemas.microsoft.com/office/drawing/2014/chart" uri="{C3380CC4-5D6E-409C-BE32-E72D297353CC}">
                <c16:uniqueId val="{00000004-000A-4C4B-843C-563E0D5F97DD}"/>
              </c:ext>
            </c:extLst>
          </c:dPt>
          <c:dPt>
            <c:idx val="10"/>
            <c:marker>
              <c:symbol val="none"/>
            </c:marker>
            <c:bubble3D val="0"/>
            <c:extLst>
              <c:ext xmlns:c16="http://schemas.microsoft.com/office/drawing/2014/chart" uri="{C3380CC4-5D6E-409C-BE32-E72D297353CC}">
                <c16:uniqueId val="{00000005-000A-4C4B-843C-563E0D5F97DD}"/>
              </c:ext>
            </c:extLst>
          </c:dPt>
          <c:dPt>
            <c:idx val="11"/>
            <c:marker>
              <c:symbol val="diamond"/>
              <c:size val="13"/>
              <c:spPr>
                <a:noFill/>
                <a:ln w="34925" cmpd="dbl">
                  <a:solidFill>
                    <a:schemeClr val="tx2">
                      <a:lumMod val="75000"/>
                    </a:schemeClr>
                  </a:solidFill>
                </a:ln>
                <a:effectLst/>
              </c:spPr>
            </c:marker>
            <c:bubble3D val="0"/>
            <c:extLst>
              <c:ext xmlns:c16="http://schemas.microsoft.com/office/drawing/2014/chart" uri="{C3380CC4-5D6E-409C-BE32-E72D297353CC}">
                <c16:uniqueId val="{00000006-000A-4C4B-843C-563E0D5F97DD}"/>
              </c:ext>
            </c:extLst>
          </c:dPt>
          <c:dPt>
            <c:idx val="12"/>
            <c:marker>
              <c:symbol val="diamond"/>
              <c:size val="13"/>
              <c:spPr>
                <a:noFill/>
                <a:ln w="34925" cmpd="dbl">
                  <a:solidFill>
                    <a:schemeClr val="tx2">
                      <a:lumMod val="75000"/>
                    </a:schemeClr>
                  </a:solidFill>
                </a:ln>
                <a:effectLst/>
              </c:spPr>
            </c:marker>
            <c:bubble3D val="0"/>
            <c:extLst>
              <c:ext xmlns:c16="http://schemas.microsoft.com/office/drawing/2014/chart" uri="{C3380CC4-5D6E-409C-BE32-E72D297353CC}">
                <c16:uniqueId val="{00000007-000A-4C4B-843C-563E0D5F97DD}"/>
              </c:ext>
            </c:extLst>
          </c:dPt>
          <c:cat>
            <c:strRef>
              <c:f>'Fig 5.15'!$C$4:$O$4</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5.15'!$C$5:$O$5</c:f>
              <c:numCache>
                <c:formatCode>_-* #\ ##0.0\ _€_-;\-* #\ ##0.0\ _€_-;_-* "-"??\ _€_-;_-@_-</c:formatCode>
                <c:ptCount val="13"/>
                <c:pt idx="0">
                  <c:v>1.7010000000000005</c:v>
                </c:pt>
                <c:pt idx="1">
                  <c:v>-0.7280000000000002</c:v>
                </c:pt>
                <c:pt idx="2">
                  <c:v>0.37599999999999922</c:v>
                </c:pt>
                <c:pt idx="3">
                  <c:v>1.1100000000000005</c:v>
                </c:pt>
                <c:pt idx="4">
                  <c:v>0.59599999999999931</c:v>
                </c:pt>
                <c:pt idx="6">
                  <c:v>5.628000000000001</c:v>
                </c:pt>
                <c:pt idx="7">
                  <c:v>-0.18299999999999983</c:v>
                </c:pt>
                <c:pt idx="8">
                  <c:v>1.7189999999999996</c:v>
                </c:pt>
                <c:pt idx="9">
                  <c:v>4.8620000000000001</c:v>
                </c:pt>
                <c:pt idx="11">
                  <c:v>4.391</c:v>
                </c:pt>
                <c:pt idx="12">
                  <c:v>7.1040000000000019</c:v>
                </c:pt>
              </c:numCache>
            </c:numRef>
          </c:val>
          <c:smooth val="0"/>
          <c:extLst>
            <c:ext xmlns:c16="http://schemas.microsoft.com/office/drawing/2014/chart" uri="{C3380CC4-5D6E-409C-BE32-E72D297353CC}">
              <c16:uniqueId val="{00000008-000A-4C4B-843C-563E0D5F97DD}"/>
            </c:ext>
          </c:extLst>
        </c:ser>
        <c:dLbls>
          <c:showLegendKey val="0"/>
          <c:showVal val="0"/>
          <c:showCatName val="0"/>
          <c:showSerName val="0"/>
          <c:showPercent val="0"/>
          <c:showBubbleSize val="0"/>
        </c:dLbls>
        <c:marker val="1"/>
        <c:smooth val="0"/>
        <c:axId val="852541455"/>
        <c:axId val="852530223"/>
      </c:lineChart>
      <c:catAx>
        <c:axId val="85254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2530223"/>
        <c:crosses val="autoZero"/>
        <c:auto val="1"/>
        <c:lblAlgn val="ctr"/>
        <c:lblOffset val="100"/>
        <c:noMultiLvlLbl val="0"/>
      </c:catAx>
      <c:valAx>
        <c:axId val="852530223"/>
        <c:scaling>
          <c:orientation val="minMax"/>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254145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5.16'!$B$7</c:f>
              <c:strCache>
                <c:ptCount val="1"/>
                <c:pt idx="0">
                  <c:v>Facteurs démographiques</c:v>
                </c:pt>
              </c:strCache>
            </c:strRef>
          </c:tx>
          <c:spPr>
            <a:solidFill>
              <a:schemeClr val="accent2"/>
            </a:solidFill>
            <a:ln>
              <a:solidFill>
                <a:schemeClr val="accent2">
                  <a:lumMod val="50000"/>
                </a:schemeClr>
              </a:solidFill>
            </a:ln>
            <a:effectLst/>
          </c:spPr>
          <c:invertIfNegative val="0"/>
          <c:cat>
            <c:strRef>
              <c:f>'Fig 5.16'!$C$5:$O$5</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5.16'!$C$7:$O$7</c:f>
              <c:numCache>
                <c:formatCode>_-* #\ ##0.0\ _€_-;\-* #\ ##0.0\ _€_-;_-* "-"??\ _€_-;_-@_-</c:formatCode>
                <c:ptCount val="13"/>
                <c:pt idx="1">
                  <c:v>2.7981943199363268</c:v>
                </c:pt>
                <c:pt idx="2">
                  <c:v>3.3316375165401828</c:v>
                </c:pt>
                <c:pt idx="3">
                  <c:v>0</c:v>
                </c:pt>
                <c:pt idx="4">
                  <c:v>2.1385203379710442</c:v>
                </c:pt>
                <c:pt idx="6">
                  <c:v>0</c:v>
                </c:pt>
                <c:pt idx="7">
                  <c:v>6.3337701832844093</c:v>
                </c:pt>
                <c:pt idx="8">
                  <c:v>5.2411239904478686</c:v>
                </c:pt>
                <c:pt idx="9">
                  <c:v>5.1553616427088178</c:v>
                </c:pt>
                <c:pt idx="11">
                  <c:v>4.3687845596002148</c:v>
                </c:pt>
                <c:pt idx="12">
                  <c:v>8.5246318588517358</c:v>
                </c:pt>
              </c:numCache>
            </c:numRef>
          </c:val>
          <c:extLst>
            <c:ext xmlns:c16="http://schemas.microsoft.com/office/drawing/2014/chart" uri="{C3380CC4-5D6E-409C-BE32-E72D297353CC}">
              <c16:uniqueId val="{00000000-F207-46C0-83E5-9459CA7C3A0D}"/>
            </c:ext>
          </c:extLst>
        </c:ser>
        <c:ser>
          <c:idx val="2"/>
          <c:order val="2"/>
          <c:tx>
            <c:strRef>
              <c:f>'Fig 5.16'!$B$8</c:f>
              <c:strCache>
                <c:ptCount val="1"/>
                <c:pt idx="0">
                  <c:v>Système de retraite*</c:v>
                </c:pt>
              </c:strCache>
            </c:strRef>
          </c:tx>
          <c:spPr>
            <a:solidFill>
              <a:schemeClr val="tx2">
                <a:lumMod val="60000"/>
                <a:lumOff val="40000"/>
              </a:schemeClr>
            </a:solidFill>
            <a:ln>
              <a:solidFill>
                <a:schemeClr val="tx2">
                  <a:lumMod val="50000"/>
                </a:schemeClr>
              </a:solidFill>
            </a:ln>
            <a:effectLst/>
          </c:spPr>
          <c:invertIfNegative val="0"/>
          <c:cat>
            <c:strRef>
              <c:f>'Fig 5.16'!$C$5:$O$5</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5.16'!$C$8:$O$8</c:f>
              <c:numCache>
                <c:formatCode>_-* #\ ##0.0\ _€_-;\-* #\ ##0.0\ _€_-;_-* "-"??\ _€_-;_-@_-</c:formatCode>
                <c:ptCount val="13"/>
                <c:pt idx="1">
                  <c:v>-1.781377418649003</c:v>
                </c:pt>
                <c:pt idx="2">
                  <c:v>-0.56927271242311506</c:v>
                </c:pt>
                <c:pt idx="3">
                  <c:v>0</c:v>
                </c:pt>
                <c:pt idx="4">
                  <c:v>-2.8362210633583969</c:v>
                </c:pt>
                <c:pt idx="6">
                  <c:v>0</c:v>
                </c:pt>
                <c:pt idx="7">
                  <c:v>-3.7323283034829737</c:v>
                </c:pt>
                <c:pt idx="8">
                  <c:v>-1.7571568348306843</c:v>
                </c:pt>
                <c:pt idx="9">
                  <c:v>-4.4093588291208183</c:v>
                </c:pt>
                <c:pt idx="11">
                  <c:v>-6.3032338884106602</c:v>
                </c:pt>
                <c:pt idx="12">
                  <c:v>-7.9813082401415905</c:v>
                </c:pt>
              </c:numCache>
            </c:numRef>
          </c:val>
          <c:extLst>
            <c:ext xmlns:c16="http://schemas.microsoft.com/office/drawing/2014/chart" uri="{C3380CC4-5D6E-409C-BE32-E72D297353CC}">
              <c16:uniqueId val="{00000001-F207-46C0-83E5-9459CA7C3A0D}"/>
            </c:ext>
          </c:extLst>
        </c:ser>
        <c:ser>
          <c:idx val="3"/>
          <c:order val="3"/>
          <c:tx>
            <c:strRef>
              <c:f>'Fig 5.16'!$B$9</c:f>
              <c:strCache>
                <c:ptCount val="1"/>
                <c:pt idx="0">
                  <c:v>Contexte économique</c:v>
                </c:pt>
              </c:strCache>
            </c:strRef>
          </c:tx>
          <c:spPr>
            <a:solidFill>
              <a:schemeClr val="accent4"/>
            </a:solidFill>
            <a:ln>
              <a:solidFill>
                <a:schemeClr val="accent4">
                  <a:lumMod val="50000"/>
                </a:schemeClr>
              </a:solidFill>
            </a:ln>
            <a:effectLst/>
          </c:spPr>
          <c:invertIfNegative val="0"/>
          <c:cat>
            <c:strRef>
              <c:f>'Fig 5.16'!$C$5:$O$5</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5.16'!$C$9:$O$9</c:f>
              <c:numCache>
                <c:formatCode>_-* #\ ##0.0\ _€_-;\-* #\ ##0.0\ _€_-;_-* "-"??\ _€_-;_-@_-</c:formatCode>
                <c:ptCount val="13"/>
                <c:pt idx="1">
                  <c:v>-0.54568651197328699</c:v>
                </c:pt>
                <c:pt idx="2">
                  <c:v>-0.35590465759588835</c:v>
                </c:pt>
                <c:pt idx="3">
                  <c:v>0</c:v>
                </c:pt>
                <c:pt idx="4">
                  <c:v>-4.4080056649578536E-2</c:v>
                </c:pt>
                <c:pt idx="6">
                  <c:v>0</c:v>
                </c:pt>
                <c:pt idx="7">
                  <c:v>-0.28384935171784037</c:v>
                </c:pt>
                <c:pt idx="8">
                  <c:v>-0.72747712845048351</c:v>
                </c:pt>
                <c:pt idx="9">
                  <c:v>-2.1142653997221048</c:v>
                </c:pt>
                <c:pt idx="11">
                  <c:v>-1.0434283395057604</c:v>
                </c:pt>
                <c:pt idx="12">
                  <c:v>-2.3199019881084499</c:v>
                </c:pt>
              </c:numCache>
            </c:numRef>
          </c:val>
          <c:extLst>
            <c:ext xmlns:c16="http://schemas.microsoft.com/office/drawing/2014/chart" uri="{C3380CC4-5D6E-409C-BE32-E72D297353CC}">
              <c16:uniqueId val="{00000002-F207-46C0-83E5-9459CA7C3A0D}"/>
            </c:ext>
          </c:extLst>
        </c:ser>
        <c:dLbls>
          <c:showLegendKey val="0"/>
          <c:showVal val="0"/>
          <c:showCatName val="0"/>
          <c:showSerName val="0"/>
          <c:showPercent val="0"/>
          <c:showBubbleSize val="0"/>
        </c:dLbls>
        <c:gapWidth val="219"/>
        <c:overlap val="-27"/>
        <c:axId val="852541455"/>
        <c:axId val="852530223"/>
      </c:barChart>
      <c:lineChart>
        <c:grouping val="stacked"/>
        <c:varyColors val="0"/>
        <c:ser>
          <c:idx val="0"/>
          <c:order val="0"/>
          <c:tx>
            <c:strRef>
              <c:f>'Fig 5.16'!$B$6</c:f>
              <c:strCache>
                <c:ptCount val="1"/>
                <c:pt idx="0">
                  <c:v>Dépenses de retraite</c:v>
                </c:pt>
              </c:strCache>
            </c:strRef>
          </c:tx>
          <c:spPr>
            <a:ln w="25400" cap="rnd">
              <a:noFill/>
              <a:round/>
            </a:ln>
            <a:effectLst/>
          </c:spPr>
          <c:marker>
            <c:symbol val="diamond"/>
            <c:size val="13"/>
            <c:spPr>
              <a:noFill/>
              <a:ln w="34925" cmpd="dbl">
                <a:solidFill>
                  <a:schemeClr val="tx2">
                    <a:lumMod val="50000"/>
                  </a:schemeClr>
                </a:solidFill>
              </a:ln>
              <a:effectLst/>
            </c:spPr>
          </c:marker>
          <c:dPt>
            <c:idx val="0"/>
            <c:marker>
              <c:symbol val="none"/>
            </c:marker>
            <c:bubble3D val="0"/>
            <c:extLst>
              <c:ext xmlns:c16="http://schemas.microsoft.com/office/drawing/2014/chart" uri="{C3380CC4-5D6E-409C-BE32-E72D297353CC}">
                <c16:uniqueId val="{00000003-F207-46C0-83E5-9459CA7C3A0D}"/>
              </c:ext>
            </c:extLst>
          </c:dPt>
          <c:dPt>
            <c:idx val="3"/>
            <c:marker>
              <c:symbol val="none"/>
            </c:marker>
            <c:bubble3D val="0"/>
            <c:extLst>
              <c:ext xmlns:c16="http://schemas.microsoft.com/office/drawing/2014/chart" uri="{C3380CC4-5D6E-409C-BE32-E72D297353CC}">
                <c16:uniqueId val="{00000004-F207-46C0-83E5-9459CA7C3A0D}"/>
              </c:ext>
            </c:extLst>
          </c:dPt>
          <c:dPt>
            <c:idx val="5"/>
            <c:marker>
              <c:symbol val="none"/>
            </c:marker>
            <c:bubble3D val="0"/>
            <c:extLst>
              <c:ext xmlns:c16="http://schemas.microsoft.com/office/drawing/2014/chart" uri="{C3380CC4-5D6E-409C-BE32-E72D297353CC}">
                <c16:uniqueId val="{00000005-F207-46C0-83E5-9459CA7C3A0D}"/>
              </c:ext>
            </c:extLst>
          </c:dPt>
          <c:dPt>
            <c:idx val="6"/>
            <c:marker>
              <c:symbol val="none"/>
            </c:marker>
            <c:bubble3D val="0"/>
            <c:extLst>
              <c:ext xmlns:c16="http://schemas.microsoft.com/office/drawing/2014/chart" uri="{C3380CC4-5D6E-409C-BE32-E72D297353CC}">
                <c16:uniqueId val="{00000006-F207-46C0-83E5-9459CA7C3A0D}"/>
              </c:ext>
            </c:extLst>
          </c:dPt>
          <c:dPt>
            <c:idx val="7"/>
            <c:marker>
              <c:symbol val="diamond"/>
              <c:size val="13"/>
              <c:spPr>
                <a:noFill/>
                <a:ln w="34925" cmpd="dbl">
                  <a:solidFill>
                    <a:schemeClr val="tx2">
                      <a:lumMod val="50000"/>
                    </a:schemeClr>
                  </a:solidFill>
                </a:ln>
                <a:effectLst/>
              </c:spPr>
            </c:marker>
            <c:bubble3D val="0"/>
            <c:extLst>
              <c:ext xmlns:c16="http://schemas.microsoft.com/office/drawing/2014/chart" uri="{C3380CC4-5D6E-409C-BE32-E72D297353CC}">
                <c16:uniqueId val="{00000007-F207-46C0-83E5-9459CA7C3A0D}"/>
              </c:ext>
            </c:extLst>
          </c:dPt>
          <c:dPt>
            <c:idx val="10"/>
            <c:marker>
              <c:symbol val="none"/>
            </c:marker>
            <c:bubble3D val="0"/>
            <c:extLst>
              <c:ext xmlns:c16="http://schemas.microsoft.com/office/drawing/2014/chart" uri="{C3380CC4-5D6E-409C-BE32-E72D297353CC}">
                <c16:uniqueId val="{00000008-F207-46C0-83E5-9459CA7C3A0D}"/>
              </c:ext>
            </c:extLst>
          </c:dPt>
          <c:dPt>
            <c:idx val="11"/>
            <c:marker>
              <c:symbol val="diamond"/>
              <c:size val="13"/>
              <c:spPr>
                <a:noFill/>
                <a:ln w="34925" cmpd="dbl">
                  <a:solidFill>
                    <a:schemeClr val="tx2">
                      <a:lumMod val="50000"/>
                    </a:schemeClr>
                  </a:solidFill>
                </a:ln>
                <a:effectLst/>
              </c:spPr>
            </c:marker>
            <c:bubble3D val="0"/>
            <c:extLst>
              <c:ext xmlns:c16="http://schemas.microsoft.com/office/drawing/2014/chart" uri="{C3380CC4-5D6E-409C-BE32-E72D297353CC}">
                <c16:uniqueId val="{00000009-F207-46C0-83E5-9459CA7C3A0D}"/>
              </c:ext>
            </c:extLst>
          </c:dPt>
          <c:cat>
            <c:strRef>
              <c:f>'Fig 5.16'!$C$5:$O$5</c:f>
              <c:strCache>
                <c:ptCount val="13"/>
                <c:pt idx="0">
                  <c:v>Canada</c:v>
                </c:pt>
                <c:pt idx="1">
                  <c:v>Pays-Bas</c:v>
                </c:pt>
                <c:pt idx="2">
                  <c:v>Royaume-Uni</c:v>
                </c:pt>
                <c:pt idx="3">
                  <c:v>États-Unis</c:v>
                </c:pt>
                <c:pt idx="4">
                  <c:v>Suède</c:v>
                </c:pt>
                <c:pt idx="6">
                  <c:v>Japon</c:v>
                </c:pt>
                <c:pt idx="7">
                  <c:v>Allemagne</c:v>
                </c:pt>
                <c:pt idx="8">
                  <c:v>Belgique</c:v>
                </c:pt>
                <c:pt idx="9">
                  <c:v>Espagne</c:v>
                </c:pt>
                <c:pt idx="11">
                  <c:v>France</c:v>
                </c:pt>
                <c:pt idx="12">
                  <c:v>Italie</c:v>
                </c:pt>
              </c:strCache>
            </c:strRef>
          </c:cat>
          <c:val>
            <c:numRef>
              <c:f>'Fig 5.16'!$C$6:$O$6</c:f>
              <c:numCache>
                <c:formatCode>_-* #\ ##0.0\ _€_-;\-* #\ ##0.0\ _€_-;_-* "-"??\ _€_-;_-@_-</c:formatCode>
                <c:ptCount val="13"/>
                <c:pt idx="1">
                  <c:v>0.47113038931403672</c:v>
                </c:pt>
                <c:pt idx="2">
                  <c:v>2.4064601465211792</c:v>
                </c:pt>
                <c:pt idx="3">
                  <c:v>0</c:v>
                </c:pt>
                <c:pt idx="4">
                  <c:v>-0.74178078203693132</c:v>
                </c:pt>
                <c:pt idx="6">
                  <c:v>0</c:v>
                </c:pt>
                <c:pt idx="7">
                  <c:v>2.3175925280835949</c:v>
                </c:pt>
                <c:pt idx="8">
                  <c:v>2.7564900271667012</c:v>
                </c:pt>
                <c:pt idx="9">
                  <c:v>-1.3682625861341058</c:v>
                </c:pt>
                <c:pt idx="11">
                  <c:v>-2.9778776683162063</c:v>
                </c:pt>
                <c:pt idx="12">
                  <c:v>-1.7765783693983046</c:v>
                </c:pt>
              </c:numCache>
            </c:numRef>
          </c:val>
          <c:smooth val="0"/>
          <c:extLst>
            <c:ext xmlns:c16="http://schemas.microsoft.com/office/drawing/2014/chart" uri="{C3380CC4-5D6E-409C-BE32-E72D297353CC}">
              <c16:uniqueId val="{0000000A-F207-46C0-83E5-9459CA7C3A0D}"/>
            </c:ext>
          </c:extLst>
        </c:ser>
        <c:dLbls>
          <c:showLegendKey val="0"/>
          <c:showVal val="0"/>
          <c:showCatName val="0"/>
          <c:showSerName val="0"/>
          <c:showPercent val="0"/>
          <c:showBubbleSize val="0"/>
        </c:dLbls>
        <c:marker val="1"/>
        <c:smooth val="0"/>
        <c:axId val="852541455"/>
        <c:axId val="852530223"/>
      </c:lineChart>
      <c:catAx>
        <c:axId val="85254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2530223"/>
        <c:crosses val="autoZero"/>
        <c:auto val="1"/>
        <c:lblAlgn val="ctr"/>
        <c:lblOffset val="100"/>
        <c:noMultiLvlLbl val="0"/>
      </c:catAx>
      <c:valAx>
        <c:axId val="852530223"/>
        <c:scaling>
          <c:orientation val="minMax"/>
        </c:scaling>
        <c:delete val="0"/>
        <c:axPos val="l"/>
        <c:majorGridlines>
          <c:spPr>
            <a:ln w="9525" cap="flat" cmpd="sng" algn="ctr">
              <a:solidFill>
                <a:schemeClr val="tx1">
                  <a:lumMod val="15000"/>
                  <a:lumOff val="85000"/>
                </a:schemeClr>
              </a:solidFill>
              <a:round/>
            </a:ln>
            <a:effectLst/>
          </c:spPr>
        </c:majorGridlines>
        <c:numFmt formatCode="0.0&quot; p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254145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5.A'!$C$10</c:f>
              <c:strCache>
                <c:ptCount val="1"/>
                <c:pt idx="0">
                  <c:v>Allemagne</c:v>
                </c:pt>
              </c:strCache>
            </c:strRef>
          </c:tx>
          <c:spPr>
            <a:solidFill>
              <a:schemeClr val="accent4"/>
            </a:solidFill>
            <a:ln>
              <a:noFill/>
            </a:ln>
            <a:effectLst/>
          </c:spPr>
          <c:invertIfNegative val="0"/>
          <c:cat>
            <c:strRef>
              <c:f>'Fig 5.A'!$G$11:$G$15</c:f>
              <c:strCache>
                <c:ptCount val="5"/>
                <c:pt idx="0">
                  <c:v>Démo</c:v>
                </c:pt>
                <c:pt idx="1">
                  <c:v>Tx retraités</c:v>
                </c:pt>
                <c:pt idx="2">
                  <c:v>Pension rel</c:v>
                </c:pt>
                <c:pt idx="4">
                  <c:v>Tx emploi</c:v>
                </c:pt>
              </c:strCache>
            </c:strRef>
          </c:cat>
          <c:val>
            <c:numRef>
              <c:f>'Fig 5.A'!$C$11:$C$15</c:f>
              <c:numCache>
                <c:formatCode>_-* #\ ##0.0\ _€_-;\-* #\ ##0.0\ _€_-;_-* "-"??\ _€_-;_-@_-</c:formatCode>
                <c:ptCount val="5"/>
                <c:pt idx="0">
                  <c:v>-0.2131415631571737</c:v>
                </c:pt>
                <c:pt idx="1">
                  <c:v>0.63593557785011501</c:v>
                </c:pt>
                <c:pt idx="2">
                  <c:v>2.2644915504761833</c:v>
                </c:pt>
                <c:pt idx="3">
                  <c:v>-1.2446962605713277</c:v>
                </c:pt>
                <c:pt idx="4">
                  <c:v>2.0217232349870216</c:v>
                </c:pt>
              </c:numCache>
            </c:numRef>
          </c:val>
          <c:extLst>
            <c:ext xmlns:c16="http://schemas.microsoft.com/office/drawing/2014/chart" uri="{C3380CC4-5D6E-409C-BE32-E72D297353CC}">
              <c16:uniqueId val="{00000000-E46F-4323-9D5C-5D23664071F7}"/>
            </c:ext>
          </c:extLst>
        </c:ser>
        <c:ser>
          <c:idx val="1"/>
          <c:order val="1"/>
          <c:tx>
            <c:strRef>
              <c:f>'Fig 5.A'!$D$10</c:f>
              <c:strCache>
                <c:ptCount val="1"/>
                <c:pt idx="0">
                  <c:v>France</c:v>
                </c:pt>
              </c:strCache>
            </c:strRef>
          </c:tx>
          <c:spPr>
            <a:solidFill>
              <a:schemeClr val="tx2"/>
            </a:solidFill>
            <a:ln>
              <a:noFill/>
            </a:ln>
            <a:effectLst/>
          </c:spPr>
          <c:invertIfNegative val="0"/>
          <c:cat>
            <c:strRef>
              <c:f>'Fig 5.A'!$G$11:$G$15</c:f>
              <c:strCache>
                <c:ptCount val="5"/>
                <c:pt idx="0">
                  <c:v>Démo</c:v>
                </c:pt>
                <c:pt idx="1">
                  <c:v>Tx retraités</c:v>
                </c:pt>
                <c:pt idx="2">
                  <c:v>Pension rel</c:v>
                </c:pt>
                <c:pt idx="4">
                  <c:v>Tx emploi</c:v>
                </c:pt>
              </c:strCache>
            </c:strRef>
          </c:cat>
          <c:val>
            <c:numRef>
              <c:f>'Fig 5.A'!$D$11:$D$15</c:f>
              <c:numCache>
                <c:formatCode>_-* #\ ##0.0\ _€_-;\-* #\ ##0.0\ _€_-;_-* "-"??\ _€_-;_-@_-</c:formatCode>
                <c:ptCount val="5"/>
                <c:pt idx="0">
                  <c:v>0.29107070518124833</c:v>
                </c:pt>
                <c:pt idx="1">
                  <c:v>-0.80041047937597365</c:v>
                </c:pt>
                <c:pt idx="2">
                  <c:v>-2.4778366157658231</c:v>
                </c:pt>
                <c:pt idx="3">
                  <c:v>1.8955371159130734</c:v>
                </c:pt>
                <c:pt idx="4">
                  <c:v>-2.2561314676515369</c:v>
                </c:pt>
              </c:numCache>
            </c:numRef>
          </c:val>
          <c:extLst>
            <c:ext xmlns:c16="http://schemas.microsoft.com/office/drawing/2014/chart" uri="{C3380CC4-5D6E-409C-BE32-E72D297353CC}">
              <c16:uniqueId val="{00000001-E46F-4323-9D5C-5D23664071F7}"/>
            </c:ext>
          </c:extLst>
        </c:ser>
        <c:dLbls>
          <c:showLegendKey val="0"/>
          <c:showVal val="0"/>
          <c:showCatName val="0"/>
          <c:showSerName val="0"/>
          <c:showPercent val="0"/>
          <c:showBubbleSize val="0"/>
        </c:dLbls>
        <c:gapWidth val="219"/>
        <c:overlap val="-27"/>
        <c:axId val="1373656560"/>
        <c:axId val="1373657808"/>
      </c:barChart>
      <c:catAx>
        <c:axId val="13736565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7808"/>
        <c:crosses val="autoZero"/>
        <c:auto val="1"/>
        <c:lblAlgn val="ctr"/>
        <c:lblOffset val="100"/>
        <c:noMultiLvlLbl val="0"/>
      </c:catAx>
      <c:valAx>
        <c:axId val="1373657808"/>
        <c:scaling>
          <c:orientation val="minMax"/>
        </c:scaling>
        <c:delete val="0"/>
        <c:axPos val="l"/>
        <c:majorGridlines>
          <c:spPr>
            <a:ln w="9525" cap="flat" cmpd="sng" algn="ctr">
              <a:solidFill>
                <a:schemeClr val="tx1">
                  <a:lumMod val="15000"/>
                  <a:lumOff val="85000"/>
                </a:schemeClr>
              </a:solidFill>
              <a:round/>
            </a:ln>
            <a:effectLst/>
          </c:spPr>
        </c:majorGridlines>
        <c:numFmt formatCode="0.0&quot; p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47510822510822"/>
          <c:y val="6.3473905723905738E-2"/>
          <c:w val="0.77912806637806642"/>
          <c:h val="0.81252861952861954"/>
        </c:manualLayout>
      </c:layout>
      <c:barChart>
        <c:barDir val="col"/>
        <c:grouping val="clustered"/>
        <c:varyColors val="0"/>
        <c:ser>
          <c:idx val="0"/>
          <c:order val="0"/>
          <c:tx>
            <c:strRef>
              <c:f>'Fig 5.A'!$C$4</c:f>
              <c:strCache>
                <c:ptCount val="1"/>
                <c:pt idx="0">
                  <c:v>Allemagne</c:v>
                </c:pt>
              </c:strCache>
            </c:strRef>
          </c:tx>
          <c:spPr>
            <a:solidFill>
              <a:schemeClr val="accent4"/>
            </a:solidFill>
            <a:ln>
              <a:noFill/>
            </a:ln>
            <a:effectLst/>
          </c:spPr>
          <c:invertIfNegative val="0"/>
          <c:dPt>
            <c:idx val="3"/>
            <c:invertIfNegative val="0"/>
            <c:bubble3D val="0"/>
            <c:spPr>
              <a:pattFill prst="pct40">
                <a:fgClr>
                  <a:schemeClr val="accent4"/>
                </a:fgClr>
                <a:bgClr>
                  <a:schemeClr val="bg1"/>
                </a:bgClr>
              </a:pattFill>
              <a:ln>
                <a:noFill/>
              </a:ln>
              <a:effectLst/>
            </c:spPr>
            <c:extLst>
              <c:ext xmlns:c16="http://schemas.microsoft.com/office/drawing/2014/chart" uri="{C3380CC4-5D6E-409C-BE32-E72D297353CC}">
                <c16:uniqueId val="{00000001-243B-4A3C-8CAC-662AF675245C}"/>
              </c:ext>
            </c:extLst>
          </c:dPt>
          <c:cat>
            <c:numRef>
              <c:f>'Fig 5.A'!$B$5:$B$8</c:f>
              <c:numCache>
                <c:formatCode>General</c:formatCode>
                <c:ptCount val="4"/>
                <c:pt idx="0">
                  <c:v>1980</c:v>
                </c:pt>
                <c:pt idx="1">
                  <c:v>1995</c:v>
                </c:pt>
                <c:pt idx="2">
                  <c:v>2017</c:v>
                </c:pt>
                <c:pt idx="3">
                  <c:v>2070</c:v>
                </c:pt>
              </c:numCache>
            </c:numRef>
          </c:cat>
          <c:val>
            <c:numRef>
              <c:f>'Fig 5.A'!$C$5:$C$8</c:f>
              <c:numCache>
                <c:formatCode>0.0%</c:formatCode>
                <c:ptCount val="4"/>
                <c:pt idx="0">
                  <c:v>0.10385</c:v>
                </c:pt>
                <c:pt idx="1">
                  <c:v>0.10336000000000001</c:v>
                </c:pt>
                <c:pt idx="2">
                  <c:v>0.10202</c:v>
                </c:pt>
                <c:pt idx="3">
                  <c:v>0.12632607299494023</c:v>
                </c:pt>
              </c:numCache>
            </c:numRef>
          </c:val>
          <c:extLst>
            <c:ext xmlns:c16="http://schemas.microsoft.com/office/drawing/2014/chart" uri="{C3380CC4-5D6E-409C-BE32-E72D297353CC}">
              <c16:uniqueId val="{00000002-243B-4A3C-8CAC-662AF675245C}"/>
            </c:ext>
          </c:extLst>
        </c:ser>
        <c:ser>
          <c:idx val="1"/>
          <c:order val="1"/>
          <c:tx>
            <c:strRef>
              <c:f>'Fig 5.A'!$D$4</c:f>
              <c:strCache>
                <c:ptCount val="1"/>
                <c:pt idx="0">
                  <c:v>France</c:v>
                </c:pt>
              </c:strCache>
            </c:strRef>
          </c:tx>
          <c:spPr>
            <a:solidFill>
              <a:schemeClr val="tx2"/>
            </a:solidFill>
            <a:ln>
              <a:noFill/>
            </a:ln>
            <a:effectLst/>
          </c:spPr>
          <c:invertIfNegative val="0"/>
          <c:dPt>
            <c:idx val="3"/>
            <c:invertIfNegative val="0"/>
            <c:bubble3D val="0"/>
            <c:spPr>
              <a:pattFill prst="pct40">
                <a:fgClr>
                  <a:schemeClr val="tx2"/>
                </a:fgClr>
                <a:bgClr>
                  <a:schemeClr val="bg1"/>
                </a:bgClr>
              </a:pattFill>
              <a:ln>
                <a:noFill/>
              </a:ln>
              <a:effectLst/>
            </c:spPr>
            <c:extLst>
              <c:ext xmlns:c16="http://schemas.microsoft.com/office/drawing/2014/chart" uri="{C3380CC4-5D6E-409C-BE32-E72D297353CC}">
                <c16:uniqueId val="{00000004-243B-4A3C-8CAC-662AF675245C}"/>
              </c:ext>
            </c:extLst>
          </c:dPt>
          <c:cat>
            <c:numRef>
              <c:f>'Fig 5.A'!$B$5:$B$8</c:f>
              <c:numCache>
                <c:formatCode>General</c:formatCode>
                <c:ptCount val="4"/>
                <c:pt idx="0">
                  <c:v>1980</c:v>
                </c:pt>
                <c:pt idx="1">
                  <c:v>1995</c:v>
                </c:pt>
                <c:pt idx="2">
                  <c:v>2017</c:v>
                </c:pt>
                <c:pt idx="3">
                  <c:v>2070</c:v>
                </c:pt>
              </c:numCache>
            </c:numRef>
          </c:cat>
          <c:val>
            <c:numRef>
              <c:f>'Fig 5.A'!$D$5:$D$8</c:f>
              <c:numCache>
                <c:formatCode>0.0%</c:formatCode>
                <c:ptCount val="4"/>
                <c:pt idx="0">
                  <c:v>9.2499999999999999E-2</c:v>
                </c:pt>
                <c:pt idx="1">
                  <c:v>0.11801</c:v>
                </c:pt>
                <c:pt idx="2">
                  <c:v>0.13641</c:v>
                </c:pt>
                <c:pt idx="3">
                  <c:v>0.10809457950899709</c:v>
                </c:pt>
              </c:numCache>
            </c:numRef>
          </c:val>
          <c:extLst>
            <c:ext xmlns:c16="http://schemas.microsoft.com/office/drawing/2014/chart" uri="{C3380CC4-5D6E-409C-BE32-E72D297353CC}">
              <c16:uniqueId val="{00000005-243B-4A3C-8CAC-662AF675245C}"/>
            </c:ext>
          </c:extLst>
        </c:ser>
        <c:dLbls>
          <c:showLegendKey val="0"/>
          <c:showVal val="0"/>
          <c:showCatName val="0"/>
          <c:showSerName val="0"/>
          <c:showPercent val="0"/>
          <c:showBubbleSize val="0"/>
        </c:dLbls>
        <c:gapWidth val="219"/>
        <c:overlap val="-27"/>
        <c:axId val="1174329535"/>
        <c:axId val="1174327871"/>
      </c:barChart>
      <c:catAx>
        <c:axId val="117432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4327871"/>
        <c:crosses val="autoZero"/>
        <c:auto val="1"/>
        <c:lblAlgn val="ctr"/>
        <c:lblOffset val="100"/>
        <c:noMultiLvlLbl val="0"/>
      </c:catAx>
      <c:valAx>
        <c:axId val="117432787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74329535"/>
        <c:crosses val="autoZero"/>
        <c:crossBetween val="between"/>
      </c:valAx>
      <c:spPr>
        <a:noFill/>
        <a:ln>
          <a:noFill/>
        </a:ln>
        <a:effectLst/>
      </c:spPr>
    </c:plotArea>
    <c:legend>
      <c:legendPos val="t"/>
      <c:layout>
        <c:manualLayout>
          <c:xMode val="edge"/>
          <c:yMode val="edge"/>
          <c:x val="0.19357359307359306"/>
          <c:y val="8.017676767676768E-2"/>
          <c:w val="0.45708044733044734"/>
          <c:h val="0.11906333333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15838417548806E-2"/>
          <c:y val="5.0738636363636361E-2"/>
          <c:w val="0.89789991482852727"/>
          <c:h val="0.83884132996632998"/>
        </c:manualLayout>
      </c:layout>
      <c:barChart>
        <c:barDir val="col"/>
        <c:grouping val="clustered"/>
        <c:varyColors val="0"/>
        <c:ser>
          <c:idx val="1"/>
          <c:order val="1"/>
          <c:tx>
            <c:strRef>
              <c:f>'Fig 5.B'!$B$7</c:f>
              <c:strCache>
                <c:ptCount val="1"/>
                <c:pt idx="0">
                  <c:v>  -des facteurs démographiques</c:v>
                </c:pt>
              </c:strCache>
            </c:strRef>
          </c:tx>
          <c:spPr>
            <a:solidFill>
              <a:schemeClr val="accent2"/>
            </a:solidFill>
            <a:ln>
              <a:solidFill>
                <a:schemeClr val="accent2">
                  <a:lumMod val="50000"/>
                </a:schemeClr>
              </a:solidFill>
            </a:ln>
            <a:effectLst/>
          </c:spPr>
          <c:invertIfNegative val="0"/>
          <c:cat>
            <c:strRef>
              <c:f>'Fig 5.B'!$C$4:$D$4</c:f>
              <c:strCache>
                <c:ptCount val="2"/>
                <c:pt idx="0">
                  <c:v>Allemagne</c:v>
                </c:pt>
                <c:pt idx="1">
                  <c:v>France</c:v>
                </c:pt>
              </c:strCache>
            </c:strRef>
          </c:cat>
          <c:val>
            <c:numRef>
              <c:f>'Fig 5.B'!$C$7:$D$7</c:f>
              <c:numCache>
                <c:formatCode>_-* #\ ##0.0\ _€_-;\-* #\ ##0.0\ _€_-;_-* "-"??\ _€_-;_-@_-</c:formatCode>
                <c:ptCount val="2"/>
                <c:pt idx="0">
                  <c:v>2.745803550461186</c:v>
                </c:pt>
                <c:pt idx="1">
                  <c:v>3.6594929340268223</c:v>
                </c:pt>
              </c:numCache>
            </c:numRef>
          </c:val>
          <c:extLst>
            <c:ext xmlns:c16="http://schemas.microsoft.com/office/drawing/2014/chart" uri="{C3380CC4-5D6E-409C-BE32-E72D297353CC}">
              <c16:uniqueId val="{00000000-2763-4914-AAB5-0480B5EF8CB8}"/>
            </c:ext>
          </c:extLst>
        </c:ser>
        <c:ser>
          <c:idx val="2"/>
          <c:order val="2"/>
          <c:tx>
            <c:strRef>
              <c:f>'Fig 5.B'!$B$8</c:f>
              <c:strCache>
                <c:ptCount val="1"/>
                <c:pt idx="0">
                  <c:v>  - du système de retraite</c:v>
                </c:pt>
              </c:strCache>
            </c:strRef>
          </c:tx>
          <c:spPr>
            <a:solidFill>
              <a:schemeClr val="tx2">
                <a:lumMod val="60000"/>
                <a:lumOff val="40000"/>
              </a:schemeClr>
            </a:solidFill>
            <a:ln>
              <a:solidFill>
                <a:schemeClr val="tx2"/>
              </a:solidFill>
            </a:ln>
            <a:effectLst/>
          </c:spPr>
          <c:invertIfNegative val="0"/>
          <c:cat>
            <c:strRef>
              <c:f>'Fig 5.B'!$C$4:$D$4</c:f>
              <c:strCache>
                <c:ptCount val="2"/>
                <c:pt idx="0">
                  <c:v>Allemagne</c:v>
                </c:pt>
                <c:pt idx="1">
                  <c:v>France</c:v>
                </c:pt>
              </c:strCache>
            </c:strRef>
          </c:cat>
          <c:val>
            <c:numRef>
              <c:f>'Fig 5.B'!$C$8:$D$8</c:f>
              <c:numCache>
                <c:formatCode>_-* #\ ##0.0\ _€_-;\-* #\ ##0.0\ _€_-;_-* "-"??\ _€_-;_-@_-</c:formatCode>
                <c:ptCount val="2"/>
                <c:pt idx="0">
                  <c:v>-0.37671912808747759</c:v>
                </c:pt>
                <c:pt idx="1">
                  <c:v>2.3275372211310135</c:v>
                </c:pt>
              </c:numCache>
            </c:numRef>
          </c:val>
          <c:extLst>
            <c:ext xmlns:c16="http://schemas.microsoft.com/office/drawing/2014/chart" uri="{C3380CC4-5D6E-409C-BE32-E72D297353CC}">
              <c16:uniqueId val="{00000001-2763-4914-AAB5-0480B5EF8CB8}"/>
            </c:ext>
          </c:extLst>
        </c:ser>
        <c:ser>
          <c:idx val="3"/>
          <c:order val="3"/>
          <c:tx>
            <c:strRef>
              <c:f>'Fig 5.B'!$B$9</c:f>
              <c:strCache>
                <c:ptCount val="1"/>
                <c:pt idx="0">
                  <c:v>  - du contexte économique</c:v>
                </c:pt>
              </c:strCache>
            </c:strRef>
          </c:tx>
          <c:spPr>
            <a:solidFill>
              <a:schemeClr val="accent4"/>
            </a:solidFill>
            <a:ln>
              <a:solidFill>
                <a:schemeClr val="accent4">
                  <a:lumMod val="50000"/>
                </a:schemeClr>
              </a:solidFill>
            </a:ln>
            <a:effectLst/>
          </c:spPr>
          <c:invertIfNegative val="0"/>
          <c:cat>
            <c:strRef>
              <c:f>'Fig 5.B'!$C$4:$D$4</c:f>
              <c:strCache>
                <c:ptCount val="2"/>
                <c:pt idx="0">
                  <c:v>Allemagne</c:v>
                </c:pt>
                <c:pt idx="1">
                  <c:v>France</c:v>
                </c:pt>
              </c:strCache>
            </c:strRef>
          </c:cat>
          <c:val>
            <c:numRef>
              <c:f>'Fig 5.B'!$C$9:$D$9</c:f>
              <c:numCache>
                <c:formatCode>_-* #\ ##0.0\ _€_-;\-* #\ ##0.0\ _€_-;_-* "-"??\ _€_-;_-@_-</c:formatCode>
                <c:ptCount val="2"/>
                <c:pt idx="0">
                  <c:v>-2.5520844223737078</c:v>
                </c:pt>
                <c:pt idx="1">
                  <c:v>-1.5960301551578344</c:v>
                </c:pt>
              </c:numCache>
            </c:numRef>
          </c:val>
          <c:extLst>
            <c:ext xmlns:c16="http://schemas.microsoft.com/office/drawing/2014/chart" uri="{C3380CC4-5D6E-409C-BE32-E72D297353CC}">
              <c16:uniqueId val="{00000002-2763-4914-AAB5-0480B5EF8CB8}"/>
            </c:ext>
          </c:extLst>
        </c:ser>
        <c:dLbls>
          <c:showLegendKey val="0"/>
          <c:showVal val="0"/>
          <c:showCatName val="0"/>
          <c:showSerName val="0"/>
          <c:showPercent val="0"/>
          <c:showBubbleSize val="0"/>
        </c:dLbls>
        <c:gapWidth val="219"/>
        <c:overlap val="-27"/>
        <c:axId val="1373656560"/>
        <c:axId val="1373657808"/>
      </c:barChart>
      <c:lineChart>
        <c:grouping val="standard"/>
        <c:varyColors val="0"/>
        <c:ser>
          <c:idx val="0"/>
          <c:order val="0"/>
          <c:tx>
            <c:strRef>
              <c:f>'Fig 5.B'!$B$5</c:f>
              <c:strCache>
                <c:ptCount val="1"/>
                <c:pt idx="0">
                  <c:v>Évolution de la part des dépenses de retraite (en point de PIB)</c:v>
                </c:pt>
              </c:strCache>
            </c:strRef>
          </c:tx>
          <c:spPr>
            <a:ln w="28575" cap="rnd">
              <a:noFill/>
              <a:round/>
            </a:ln>
            <a:effectLst/>
          </c:spPr>
          <c:marker>
            <c:symbol val="diamond"/>
            <c:size val="12"/>
            <c:spPr>
              <a:noFill/>
              <a:ln w="19050" cmpd="dbl">
                <a:solidFill>
                  <a:schemeClr val="tx2"/>
                </a:solidFill>
              </a:ln>
              <a:effectLst/>
            </c:spPr>
          </c:marker>
          <c:cat>
            <c:strRef>
              <c:f>'Fig 5.B'!$C$4:$D$4</c:f>
              <c:strCache>
                <c:ptCount val="2"/>
                <c:pt idx="0">
                  <c:v>Allemagne</c:v>
                </c:pt>
                <c:pt idx="1">
                  <c:v>France</c:v>
                </c:pt>
              </c:strCache>
            </c:strRef>
          </c:cat>
          <c:val>
            <c:numRef>
              <c:f>'Fig 5.B'!$C$5:$D$5</c:f>
              <c:numCache>
                <c:formatCode>_-* #\ ##0.0\ _€_-;\-* #\ ##0.0\ _€_-;_-* "-"??\ _€_-;_-@_-</c:formatCode>
                <c:ptCount val="2"/>
                <c:pt idx="0">
                  <c:v>-0.18299999999999983</c:v>
                </c:pt>
                <c:pt idx="1">
                  <c:v>4.391</c:v>
                </c:pt>
              </c:numCache>
            </c:numRef>
          </c:val>
          <c:smooth val="0"/>
          <c:extLst>
            <c:ext xmlns:c16="http://schemas.microsoft.com/office/drawing/2014/chart" uri="{C3380CC4-5D6E-409C-BE32-E72D297353CC}">
              <c16:uniqueId val="{00000003-2763-4914-AAB5-0480B5EF8CB8}"/>
            </c:ext>
          </c:extLst>
        </c:ser>
        <c:dLbls>
          <c:showLegendKey val="0"/>
          <c:showVal val="0"/>
          <c:showCatName val="0"/>
          <c:showSerName val="0"/>
          <c:showPercent val="0"/>
          <c:showBubbleSize val="0"/>
        </c:dLbls>
        <c:marker val="1"/>
        <c:smooth val="0"/>
        <c:axId val="1373656560"/>
        <c:axId val="1373657808"/>
      </c:lineChart>
      <c:catAx>
        <c:axId val="13736565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7808"/>
        <c:crosses val="autoZero"/>
        <c:auto val="1"/>
        <c:lblAlgn val="ctr"/>
        <c:lblOffset val="100"/>
        <c:noMultiLvlLbl val="0"/>
      </c:catAx>
      <c:valAx>
        <c:axId val="1373657808"/>
        <c:scaling>
          <c:orientation val="minMax"/>
        </c:scaling>
        <c:delete val="0"/>
        <c:axPos val="l"/>
        <c:majorGridlines>
          <c:spPr>
            <a:ln w="9525" cap="flat" cmpd="sng" algn="ctr">
              <a:solidFill>
                <a:schemeClr val="tx1">
                  <a:lumMod val="15000"/>
                  <a:lumOff val="85000"/>
                </a:schemeClr>
              </a:solidFill>
              <a:round/>
            </a:ln>
            <a:effectLst/>
          </c:spPr>
        </c:majorGridlines>
        <c:numFmt formatCode="0.0&quot; p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stacked"/>
        <c:varyColors val="0"/>
        <c:ser>
          <c:idx val="0"/>
          <c:order val="0"/>
          <c:tx>
            <c:strRef>
              <c:f>'Fig 4.3'!$C$4</c:f>
              <c:strCache>
                <c:ptCount val="1"/>
                <c:pt idx="0">
                  <c:v>Professionnels à prestations définies</c:v>
                </c:pt>
              </c:strCache>
            </c:strRef>
          </c:tx>
          <c:spPr>
            <a:solidFill>
              <a:schemeClr val="accent1">
                <a:lumMod val="50000"/>
              </a:schemeClr>
            </a:solidFill>
            <a:ln>
              <a:noFill/>
            </a:ln>
            <a:effectLst/>
          </c:spPr>
          <c:invertIfNegative val="0"/>
          <c:cat>
            <c:strRef>
              <c:f>'Fig 4.3'!$B$5:$B$9</c:f>
              <c:strCache>
                <c:ptCount val="5"/>
                <c:pt idx="0">
                  <c:v>Canada (2015)</c:v>
                </c:pt>
                <c:pt idx="1">
                  <c:v>Espagne</c:v>
                </c:pt>
                <c:pt idx="2">
                  <c:v>Etats-Unis</c:v>
                </c:pt>
                <c:pt idx="3">
                  <c:v>France (2018)</c:v>
                </c:pt>
                <c:pt idx="4">
                  <c:v>Italie</c:v>
                </c:pt>
              </c:strCache>
            </c:strRef>
          </c:cat>
          <c:val>
            <c:numRef>
              <c:f>'Fig 4.3'!$C$5:$C$9</c:f>
              <c:numCache>
                <c:formatCode>0%</c:formatCode>
                <c:ptCount val="5"/>
                <c:pt idx="0">
                  <c:v>0.60139516941397142</c:v>
                </c:pt>
                <c:pt idx="1">
                  <c:v>0.37497264253863394</c:v>
                </c:pt>
                <c:pt idx="2">
                  <c:v>0.30645881934607344</c:v>
                </c:pt>
                <c:pt idx="3">
                  <c:v>0.2260418346535123</c:v>
                </c:pt>
                <c:pt idx="4">
                  <c:v>3.4945006350365342E-2</c:v>
                </c:pt>
              </c:numCache>
            </c:numRef>
          </c:val>
          <c:extLst>
            <c:ext xmlns:c16="http://schemas.microsoft.com/office/drawing/2014/chart" uri="{C3380CC4-5D6E-409C-BE32-E72D297353CC}">
              <c16:uniqueId val="{00000000-05FD-4EB9-BA68-501595244256}"/>
            </c:ext>
          </c:extLst>
        </c:ser>
        <c:ser>
          <c:idx val="1"/>
          <c:order val="1"/>
          <c:tx>
            <c:strRef>
              <c:f>'Fig 4.3'!$D$4</c:f>
              <c:strCache>
                <c:ptCount val="1"/>
                <c:pt idx="0">
                  <c:v>Professionnels à cotisations définies</c:v>
                </c:pt>
              </c:strCache>
            </c:strRef>
          </c:tx>
          <c:spPr>
            <a:solidFill>
              <a:schemeClr val="accent1"/>
            </a:solidFill>
            <a:ln>
              <a:noFill/>
            </a:ln>
            <a:effectLst/>
          </c:spPr>
          <c:invertIfNegative val="0"/>
          <c:cat>
            <c:strRef>
              <c:f>'Fig 4.3'!$B$5:$B$9</c:f>
              <c:strCache>
                <c:ptCount val="5"/>
                <c:pt idx="0">
                  <c:v>Canada (2015)</c:v>
                </c:pt>
                <c:pt idx="1">
                  <c:v>Espagne</c:v>
                </c:pt>
                <c:pt idx="2">
                  <c:v>Etats-Unis</c:v>
                </c:pt>
                <c:pt idx="3">
                  <c:v>France (2018)</c:v>
                </c:pt>
                <c:pt idx="4">
                  <c:v>Italie</c:v>
                </c:pt>
              </c:strCache>
            </c:strRef>
          </c:cat>
          <c:val>
            <c:numRef>
              <c:f>'Fig 4.3'!$D$5:$D$9</c:f>
              <c:numCache>
                <c:formatCode>0%</c:formatCode>
                <c:ptCount val="5"/>
                <c:pt idx="0">
                  <c:v>3.693352232314303E-2</c:v>
                </c:pt>
                <c:pt idx="1">
                  <c:v>6.4964587176946656E-2</c:v>
                </c:pt>
                <c:pt idx="2">
                  <c:v>0.26421573019292061</c:v>
                </c:pt>
                <c:pt idx="3">
                  <c:v>0.6716430299293269</c:v>
                </c:pt>
                <c:pt idx="4">
                  <c:v>0.63359427027103465</c:v>
                </c:pt>
              </c:numCache>
            </c:numRef>
          </c:val>
          <c:extLst>
            <c:ext xmlns:c16="http://schemas.microsoft.com/office/drawing/2014/chart" uri="{C3380CC4-5D6E-409C-BE32-E72D297353CC}">
              <c16:uniqueId val="{00000001-05FD-4EB9-BA68-501595244256}"/>
            </c:ext>
          </c:extLst>
        </c:ser>
        <c:ser>
          <c:idx val="2"/>
          <c:order val="2"/>
          <c:tx>
            <c:strRef>
              <c:f>'Fig 4.3'!$E$4</c:f>
              <c:strCache>
                <c:ptCount val="1"/>
                <c:pt idx="0">
                  <c:v>Individuels</c:v>
                </c:pt>
              </c:strCache>
            </c:strRef>
          </c:tx>
          <c:spPr>
            <a:solidFill>
              <a:schemeClr val="accent1">
                <a:tint val="65000"/>
              </a:schemeClr>
            </a:solidFill>
            <a:ln>
              <a:noFill/>
            </a:ln>
            <a:effectLst/>
          </c:spPr>
          <c:invertIfNegative val="0"/>
          <c:cat>
            <c:strRef>
              <c:f>'Fig 4.3'!$B$5:$B$9</c:f>
              <c:strCache>
                <c:ptCount val="5"/>
                <c:pt idx="0">
                  <c:v>Canada (2015)</c:v>
                </c:pt>
                <c:pt idx="1">
                  <c:v>Espagne</c:v>
                </c:pt>
                <c:pt idx="2">
                  <c:v>Etats-Unis</c:v>
                </c:pt>
                <c:pt idx="3">
                  <c:v>France (2018)</c:v>
                </c:pt>
                <c:pt idx="4">
                  <c:v>Italie</c:v>
                </c:pt>
              </c:strCache>
            </c:strRef>
          </c:cat>
          <c:val>
            <c:numRef>
              <c:f>'Fig 4.3'!$E$5:$E$9</c:f>
              <c:numCache>
                <c:formatCode>0%</c:formatCode>
                <c:ptCount val="5"/>
                <c:pt idx="0">
                  <c:v>0.36167130836027506</c:v>
                </c:pt>
                <c:pt idx="1">
                  <c:v>0.56006277028441942</c:v>
                </c:pt>
                <c:pt idx="2">
                  <c:v>0.42932545046100606</c:v>
                </c:pt>
                <c:pt idx="3">
                  <c:v>0.10231526750225299</c:v>
                </c:pt>
                <c:pt idx="4">
                  <c:v>0.33146072337860005</c:v>
                </c:pt>
              </c:numCache>
            </c:numRef>
          </c:val>
          <c:extLst>
            <c:ext xmlns:c16="http://schemas.microsoft.com/office/drawing/2014/chart" uri="{C3380CC4-5D6E-409C-BE32-E72D297353CC}">
              <c16:uniqueId val="{00000002-05FD-4EB9-BA68-501595244256}"/>
            </c:ext>
          </c:extLst>
        </c:ser>
        <c:dLbls>
          <c:showLegendKey val="0"/>
          <c:showVal val="0"/>
          <c:showCatName val="0"/>
          <c:showSerName val="0"/>
          <c:showPercent val="0"/>
          <c:showBubbleSize val="0"/>
        </c:dLbls>
        <c:gapWidth val="75"/>
        <c:overlap val="100"/>
        <c:axId val="302394368"/>
        <c:axId val="302400256"/>
      </c:barChart>
      <c:catAx>
        <c:axId val="302394368"/>
        <c:scaling>
          <c:orientation val="maxMin"/>
        </c:scaling>
        <c:delete val="0"/>
        <c:axPos val="l"/>
        <c:numFmt formatCode="General" sourceLinked="0"/>
        <c:majorTickMark val="none"/>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fr-FR"/>
          </a:p>
        </c:txPr>
        <c:crossAx val="302400256"/>
        <c:crosses val="autoZero"/>
        <c:auto val="1"/>
        <c:lblAlgn val="ctr"/>
        <c:lblOffset val="0"/>
        <c:tickLblSkip val="1"/>
        <c:noMultiLvlLbl val="0"/>
      </c:catAx>
      <c:valAx>
        <c:axId val="302400256"/>
        <c:scaling>
          <c:orientation val="minMax"/>
          <c:max val="1"/>
        </c:scaling>
        <c:delete val="0"/>
        <c:axPos val="b"/>
        <c:majorGridlines>
          <c:spPr>
            <a:ln w="9525" cap="flat" cmpd="sng" algn="ctr">
              <a:solidFill>
                <a:srgbClr val="FFFFFF"/>
              </a:solidFill>
              <a:prstDash val="solid"/>
              <a:round/>
            </a:ln>
            <a:effectLst/>
          </c:spPr>
        </c:majorGridlines>
        <c:numFmt formatCode="0%" sourceLinked="1"/>
        <c:majorTickMark val="none"/>
        <c:minorTickMark val="none"/>
        <c:tickLblPos val="nextTo"/>
        <c:spPr>
          <a:noFill/>
          <a:ln w="25400" cap="flat" cmpd="sng" algn="ctr">
            <a:no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1100" b="0" i="0" u="none" strike="noStrike" kern="1200" baseline="0">
                <a:solidFill>
                  <a:srgbClr val="000000"/>
                </a:solidFill>
                <a:latin typeface="+mn-lt"/>
                <a:ea typeface="Arial Narrow"/>
                <a:cs typeface="Arial Narrow"/>
              </a:defRPr>
            </a:pPr>
            <a:endParaRPr lang="fr-FR"/>
          </a:p>
        </c:txPr>
        <c:crossAx val="302394368"/>
        <c:crosses val="max"/>
        <c:crossBetween val="between"/>
      </c:valAx>
      <c:spPr>
        <a:solidFill>
          <a:srgbClr val="F4FFFF"/>
        </a:solidFill>
        <a:ln w="9525">
          <a:solidFill>
            <a:srgbClr val="000000"/>
          </a:solid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fr-FR"/>
        </a:p>
      </c:txPr>
    </c:legend>
    <c:plotVisOnly val="1"/>
    <c:dispBlanksAs val="gap"/>
    <c:showDLblsOverMax val="1"/>
  </c:chart>
  <c:spPr>
    <a:solidFill>
      <a:sysClr val="window" lastClr="FFFFFF"/>
    </a:solidFill>
    <a:ln w="9525" cap="flat" cmpd="sng" algn="ctr">
      <a:solidFill>
        <a:sysClr val="windowText" lastClr="000000">
          <a:tint val="75000"/>
          <a:shade val="95000"/>
          <a:satMod val="105000"/>
        </a:sysClr>
      </a:solidFill>
      <a:prstDash val="solid"/>
      <a:round/>
    </a:ln>
    <a:effectLst/>
    <a:ex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15838417548806E-2"/>
          <c:y val="4.5393518518518514E-2"/>
          <c:w val="0.89789991482852727"/>
          <c:h val="0.84418644781144769"/>
        </c:manualLayout>
      </c:layout>
      <c:barChart>
        <c:barDir val="col"/>
        <c:grouping val="clustered"/>
        <c:varyColors val="0"/>
        <c:ser>
          <c:idx val="1"/>
          <c:order val="1"/>
          <c:tx>
            <c:strRef>
              <c:f>'Fig 5.B'!$B$14</c:f>
              <c:strCache>
                <c:ptCount val="1"/>
                <c:pt idx="0">
                  <c:v>  -des facteurs démographiques</c:v>
                </c:pt>
              </c:strCache>
            </c:strRef>
          </c:tx>
          <c:spPr>
            <a:solidFill>
              <a:schemeClr val="accent2"/>
            </a:solidFill>
            <a:ln>
              <a:solidFill>
                <a:schemeClr val="accent2">
                  <a:lumMod val="50000"/>
                </a:schemeClr>
              </a:solidFill>
            </a:ln>
            <a:effectLst/>
          </c:spPr>
          <c:invertIfNegative val="0"/>
          <c:cat>
            <c:strRef>
              <c:f>'Fig 5.B'!$C$4:$D$4</c:f>
              <c:strCache>
                <c:ptCount val="2"/>
                <c:pt idx="0">
                  <c:v>Allemagne</c:v>
                </c:pt>
                <c:pt idx="1">
                  <c:v>France</c:v>
                </c:pt>
              </c:strCache>
            </c:strRef>
          </c:cat>
          <c:val>
            <c:numRef>
              <c:f>'Fig 5.B'!$C$14:$D$14</c:f>
              <c:numCache>
                <c:formatCode>_-* #\ ##0.0\ _€_-;\-* #\ ##0.0\ _€_-;_-* "-"??\ _€_-;_-@_-</c:formatCode>
                <c:ptCount val="2"/>
                <c:pt idx="0">
                  <c:v>6.3337701832844093</c:v>
                </c:pt>
                <c:pt idx="1">
                  <c:v>4.3687845596002148</c:v>
                </c:pt>
              </c:numCache>
            </c:numRef>
          </c:val>
          <c:extLst>
            <c:ext xmlns:c16="http://schemas.microsoft.com/office/drawing/2014/chart" uri="{C3380CC4-5D6E-409C-BE32-E72D297353CC}">
              <c16:uniqueId val="{00000000-4D7F-4C9C-B573-7CCF9C1A94F5}"/>
            </c:ext>
          </c:extLst>
        </c:ser>
        <c:ser>
          <c:idx val="2"/>
          <c:order val="2"/>
          <c:tx>
            <c:strRef>
              <c:f>'Fig 5.B'!$B$15</c:f>
              <c:strCache>
                <c:ptCount val="1"/>
                <c:pt idx="0">
                  <c:v>  - du système de retraite</c:v>
                </c:pt>
              </c:strCache>
            </c:strRef>
          </c:tx>
          <c:spPr>
            <a:solidFill>
              <a:schemeClr val="tx2">
                <a:lumMod val="60000"/>
                <a:lumOff val="40000"/>
              </a:schemeClr>
            </a:solidFill>
            <a:ln>
              <a:solidFill>
                <a:schemeClr val="tx2"/>
              </a:solidFill>
            </a:ln>
            <a:effectLst/>
          </c:spPr>
          <c:invertIfNegative val="0"/>
          <c:cat>
            <c:strRef>
              <c:f>'Fig 5.B'!$C$4:$D$4</c:f>
              <c:strCache>
                <c:ptCount val="2"/>
                <c:pt idx="0">
                  <c:v>Allemagne</c:v>
                </c:pt>
                <c:pt idx="1">
                  <c:v>France</c:v>
                </c:pt>
              </c:strCache>
            </c:strRef>
          </c:cat>
          <c:val>
            <c:numRef>
              <c:f>'Fig 5.B'!$C$15:$D$15</c:f>
              <c:numCache>
                <c:formatCode>_-* #\ ##0.0\ _€_-;\-* #\ ##0.0\ _€_-;_-* "-"??\ _€_-;_-@_-</c:formatCode>
                <c:ptCount val="2"/>
                <c:pt idx="0">
                  <c:v>-3.7323283034829737</c:v>
                </c:pt>
                <c:pt idx="1">
                  <c:v>-6.3032338884106602</c:v>
                </c:pt>
              </c:numCache>
            </c:numRef>
          </c:val>
          <c:extLst>
            <c:ext xmlns:c16="http://schemas.microsoft.com/office/drawing/2014/chart" uri="{C3380CC4-5D6E-409C-BE32-E72D297353CC}">
              <c16:uniqueId val="{00000001-4D7F-4C9C-B573-7CCF9C1A94F5}"/>
            </c:ext>
          </c:extLst>
        </c:ser>
        <c:ser>
          <c:idx val="3"/>
          <c:order val="3"/>
          <c:tx>
            <c:strRef>
              <c:f>'Fig 5.B'!$B$16</c:f>
              <c:strCache>
                <c:ptCount val="1"/>
                <c:pt idx="0">
                  <c:v>  - du contexte économique</c:v>
                </c:pt>
              </c:strCache>
            </c:strRef>
          </c:tx>
          <c:spPr>
            <a:solidFill>
              <a:schemeClr val="accent4"/>
            </a:solidFill>
            <a:ln>
              <a:solidFill>
                <a:schemeClr val="accent4">
                  <a:lumMod val="50000"/>
                </a:schemeClr>
              </a:solidFill>
            </a:ln>
            <a:effectLst/>
          </c:spPr>
          <c:invertIfNegative val="0"/>
          <c:cat>
            <c:strRef>
              <c:f>'Fig 5.B'!$C$4:$D$4</c:f>
              <c:strCache>
                <c:ptCount val="2"/>
                <c:pt idx="0">
                  <c:v>Allemagne</c:v>
                </c:pt>
                <c:pt idx="1">
                  <c:v>France</c:v>
                </c:pt>
              </c:strCache>
            </c:strRef>
          </c:cat>
          <c:val>
            <c:numRef>
              <c:f>'Fig 5.B'!$C$16:$D$16</c:f>
              <c:numCache>
                <c:formatCode>_-* #\ ##0.0\ _€_-;\-* #\ ##0.0\ _€_-;_-* "-"??\ _€_-;_-@_-</c:formatCode>
                <c:ptCount val="2"/>
                <c:pt idx="0">
                  <c:v>-0.28384935171784037</c:v>
                </c:pt>
                <c:pt idx="1">
                  <c:v>-1.0434283395057604</c:v>
                </c:pt>
              </c:numCache>
            </c:numRef>
          </c:val>
          <c:extLst>
            <c:ext xmlns:c16="http://schemas.microsoft.com/office/drawing/2014/chart" uri="{C3380CC4-5D6E-409C-BE32-E72D297353CC}">
              <c16:uniqueId val="{00000002-4D7F-4C9C-B573-7CCF9C1A94F5}"/>
            </c:ext>
          </c:extLst>
        </c:ser>
        <c:dLbls>
          <c:showLegendKey val="0"/>
          <c:showVal val="0"/>
          <c:showCatName val="0"/>
          <c:showSerName val="0"/>
          <c:showPercent val="0"/>
          <c:showBubbleSize val="0"/>
        </c:dLbls>
        <c:gapWidth val="219"/>
        <c:overlap val="-27"/>
        <c:axId val="1373656560"/>
        <c:axId val="1373657808"/>
      </c:barChart>
      <c:lineChart>
        <c:grouping val="standard"/>
        <c:varyColors val="0"/>
        <c:ser>
          <c:idx val="0"/>
          <c:order val="0"/>
          <c:tx>
            <c:strRef>
              <c:f>'Fig 5.B'!$B$12</c:f>
              <c:strCache>
                <c:ptCount val="1"/>
                <c:pt idx="0">
                  <c:v>Évolution de la part des dépenses de retraite (en point de PIB)</c:v>
                </c:pt>
              </c:strCache>
            </c:strRef>
          </c:tx>
          <c:spPr>
            <a:ln w="25400" cap="rnd">
              <a:noFill/>
              <a:round/>
            </a:ln>
            <a:effectLst/>
          </c:spPr>
          <c:marker>
            <c:symbol val="diamond"/>
            <c:size val="12"/>
            <c:spPr>
              <a:noFill/>
              <a:ln w="19050" cmpd="dbl">
                <a:solidFill>
                  <a:schemeClr val="tx2"/>
                </a:solidFill>
              </a:ln>
              <a:effectLst/>
            </c:spPr>
          </c:marker>
          <c:cat>
            <c:strRef>
              <c:f>'Fig 5.B'!$C$4:$D$4</c:f>
              <c:strCache>
                <c:ptCount val="2"/>
                <c:pt idx="0">
                  <c:v>Allemagne</c:v>
                </c:pt>
                <c:pt idx="1">
                  <c:v>France</c:v>
                </c:pt>
              </c:strCache>
            </c:strRef>
          </c:cat>
          <c:val>
            <c:numRef>
              <c:f>'Fig 5.B'!$C$12:$D$12</c:f>
              <c:numCache>
                <c:formatCode>_-* #\ ##0.0\ _€_-;\-* #\ ##0.0\ _€_-;_-* "-"??\ _€_-;_-@_-</c:formatCode>
                <c:ptCount val="2"/>
                <c:pt idx="0">
                  <c:v>2.3175925280835949</c:v>
                </c:pt>
                <c:pt idx="1">
                  <c:v>-2.9778776683162063</c:v>
                </c:pt>
              </c:numCache>
            </c:numRef>
          </c:val>
          <c:smooth val="0"/>
          <c:extLst>
            <c:ext xmlns:c16="http://schemas.microsoft.com/office/drawing/2014/chart" uri="{C3380CC4-5D6E-409C-BE32-E72D297353CC}">
              <c16:uniqueId val="{00000003-4D7F-4C9C-B573-7CCF9C1A94F5}"/>
            </c:ext>
          </c:extLst>
        </c:ser>
        <c:dLbls>
          <c:showLegendKey val="0"/>
          <c:showVal val="0"/>
          <c:showCatName val="0"/>
          <c:showSerName val="0"/>
          <c:showPercent val="0"/>
          <c:showBubbleSize val="0"/>
        </c:dLbls>
        <c:marker val="1"/>
        <c:smooth val="0"/>
        <c:axId val="1373656560"/>
        <c:axId val="1373657808"/>
      </c:lineChart>
      <c:catAx>
        <c:axId val="13736565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7808"/>
        <c:crosses val="autoZero"/>
        <c:auto val="1"/>
        <c:lblAlgn val="ctr"/>
        <c:lblOffset val="100"/>
        <c:noMultiLvlLbl val="0"/>
      </c:catAx>
      <c:valAx>
        <c:axId val="1373657808"/>
        <c:scaling>
          <c:orientation val="minMax"/>
        </c:scaling>
        <c:delete val="0"/>
        <c:axPos val="l"/>
        <c:majorGridlines>
          <c:spPr>
            <a:ln w="9525" cap="flat" cmpd="sng" algn="ctr">
              <a:solidFill>
                <a:schemeClr val="tx1">
                  <a:lumMod val="15000"/>
                  <a:lumOff val="85000"/>
                </a:schemeClr>
              </a:solidFill>
              <a:round/>
            </a:ln>
            <a:effectLst/>
          </c:spPr>
        </c:majorGridlines>
        <c:numFmt formatCode="0.0&quot; pt&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1373656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19069069069066E-2"/>
          <c:y val="5.7778472222222224E-2"/>
          <c:w val="0.92960495495495499"/>
          <c:h val="0.67923368055555555"/>
        </c:manualLayout>
      </c:layout>
      <c:lineChart>
        <c:grouping val="standard"/>
        <c:varyColors val="0"/>
        <c:ser>
          <c:idx val="0"/>
          <c:order val="0"/>
          <c:tx>
            <c:strRef>
              <c:f>'Fig 6.1'!$C$4</c:f>
              <c:strCache>
                <c:ptCount val="1"/>
                <c:pt idx="0">
                  <c:v>En 2021</c:v>
                </c:pt>
              </c:strCache>
            </c:strRef>
          </c:tx>
          <c:spPr>
            <a:ln>
              <a:noFill/>
            </a:ln>
          </c:spPr>
          <c:cat>
            <c:strRef>
              <c:f>'Fig 6.1'!$B$5:$B$15</c:f>
              <c:strCache>
                <c:ptCount val="11"/>
                <c:pt idx="0">
                  <c:v>Canada</c:v>
                </c:pt>
                <c:pt idx="1">
                  <c:v>Suède</c:v>
                </c:pt>
                <c:pt idx="2">
                  <c:v>États-Unis</c:v>
                </c:pt>
                <c:pt idx="3">
                  <c:v>France</c:v>
                </c:pt>
                <c:pt idx="4">
                  <c:v>Japon</c:v>
                </c:pt>
                <c:pt idx="5">
                  <c:v>Belgique</c:v>
                </c:pt>
                <c:pt idx="6">
                  <c:v>Espagne</c:v>
                </c:pt>
                <c:pt idx="7">
                  <c:v>Allemagne</c:v>
                </c:pt>
                <c:pt idx="8">
                  <c:v>Royaume-Uni</c:v>
                </c:pt>
                <c:pt idx="9">
                  <c:v>Pays-Bas</c:v>
                </c:pt>
                <c:pt idx="10">
                  <c:v>Italie</c:v>
                </c:pt>
              </c:strCache>
            </c:strRef>
          </c:cat>
          <c:val>
            <c:numRef>
              <c:f>'Fig 6.1'!$C$5:$C$15</c:f>
              <c:numCache>
                <c:formatCode>General" ans"</c:formatCode>
                <c:ptCount val="11"/>
                <c:pt idx="0">
                  <c:v>60</c:v>
                </c:pt>
                <c:pt idx="1">
                  <c:v>62</c:v>
                </c:pt>
                <c:pt idx="2">
                  <c:v>62</c:v>
                </c:pt>
                <c:pt idx="3">
                  <c:v>62</c:v>
                </c:pt>
                <c:pt idx="4">
                  <c:v>63</c:v>
                </c:pt>
                <c:pt idx="5">
                  <c:v>65</c:v>
                </c:pt>
                <c:pt idx="6">
                  <c:v>65</c:v>
                </c:pt>
                <c:pt idx="7">
                  <c:v>65.75</c:v>
                </c:pt>
                <c:pt idx="8">
                  <c:v>66</c:v>
                </c:pt>
                <c:pt idx="9">
                  <c:v>66.25</c:v>
                </c:pt>
                <c:pt idx="10">
                  <c:v>67</c:v>
                </c:pt>
              </c:numCache>
            </c:numRef>
          </c:val>
          <c:smooth val="0"/>
          <c:extLst>
            <c:ext xmlns:c16="http://schemas.microsoft.com/office/drawing/2014/chart" uri="{C3380CC4-5D6E-409C-BE32-E72D297353CC}">
              <c16:uniqueId val="{00000000-8C66-407E-A3EE-ED3B4A5E3DDE}"/>
            </c:ext>
          </c:extLst>
        </c:ser>
        <c:ser>
          <c:idx val="1"/>
          <c:order val="1"/>
          <c:tx>
            <c:strRef>
              <c:f>'Fig 6.1'!$D$4</c:f>
              <c:strCache>
                <c:ptCount val="1"/>
                <c:pt idx="0">
                  <c:v>À terme</c:v>
                </c:pt>
              </c:strCache>
            </c:strRef>
          </c:tx>
          <c:spPr>
            <a:ln>
              <a:noFill/>
            </a:ln>
          </c:spPr>
          <c:marker>
            <c:symbol val="square"/>
            <c:size val="6"/>
            <c:spPr>
              <a:ln>
                <a:solidFill>
                  <a:schemeClr val="accent2">
                    <a:lumMod val="50000"/>
                  </a:schemeClr>
                </a:solidFill>
              </a:ln>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66-407E-A3EE-ED3B4A5E3DDE}"/>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66-407E-A3EE-ED3B4A5E3DDE}"/>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66-407E-A3EE-ED3B4A5E3DDE}"/>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66-407E-A3EE-ED3B4A5E3DDE}"/>
                </c:ext>
              </c:extLst>
            </c:dLbl>
            <c:dLbl>
              <c:idx val="4"/>
              <c:layout>
                <c:manualLayout>
                  <c:x val="-4.9190017448936203E-2"/>
                  <c:y val="-8.999985657530514E-2"/>
                </c:manualLayout>
              </c:layout>
              <c:tx>
                <c:rich>
                  <a:bodyPr/>
                  <a:lstStyle/>
                  <a:p>
                    <a:fld id="{DBF43E39-5947-4C3E-83F2-7A5459B4A88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8C66-407E-A3EE-ED3B4A5E3DDE}"/>
                </c:ext>
              </c:extLst>
            </c:dLbl>
            <c:dLbl>
              <c:idx val="5"/>
              <c:layout>
                <c:manualLayout>
                  <c:x val="-3.564245810055873E-2"/>
                  <c:y val="-6.7768742022001352E-2"/>
                </c:manualLayout>
              </c:layout>
              <c:tx>
                <c:rich>
                  <a:bodyPr/>
                  <a:lstStyle/>
                  <a:p>
                    <a:fld id="{104023F9-299D-46CC-8309-F9E526E7BE0E}"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8C66-407E-A3EE-ED3B4A5E3DDE}"/>
                </c:ext>
              </c:extLst>
            </c:dLbl>
            <c:dLbl>
              <c:idx val="6"/>
              <c:layout>
                <c:manualLayout>
                  <c:x val="-3.564245810055866E-2"/>
                  <c:y val="-7.8697703770635258E-2"/>
                </c:manualLayout>
              </c:layout>
              <c:tx>
                <c:rich>
                  <a:bodyPr/>
                  <a:lstStyle/>
                  <a:p>
                    <a:fld id="{3286BBA4-2870-4330-8B80-2E289EEA10D5}"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8C66-407E-A3EE-ED3B4A5E3DDE}"/>
                </c:ext>
              </c:extLst>
            </c:dLbl>
            <c:dLbl>
              <c:idx val="7"/>
              <c:layout>
                <c:manualLayout>
                  <c:x val="-3.9366852886405956E-2"/>
                  <c:y val="-8.2340691020179893E-2"/>
                </c:manualLayout>
              </c:layout>
              <c:tx>
                <c:rich>
                  <a:bodyPr/>
                  <a:lstStyle/>
                  <a:p>
                    <a:fld id="{84EEB267-8748-406D-9753-C5D7C8823016}"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8C66-407E-A3EE-ED3B4A5E3DDE}"/>
                </c:ext>
              </c:extLst>
            </c:dLbl>
            <c:dLbl>
              <c:idx val="8"/>
              <c:tx>
                <c:rich>
                  <a:bodyPr/>
                  <a:lstStyle/>
                  <a:p>
                    <a:fld id="{B9081E91-E689-4AC6-A573-0CFAEF76D6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8C66-407E-A3EE-ED3B4A5E3DDE}"/>
                </c:ext>
              </c:extLst>
            </c:dLbl>
            <c:dLbl>
              <c:idx val="9"/>
              <c:tx>
                <c:rich>
                  <a:bodyPr/>
                  <a:lstStyle/>
                  <a:p>
                    <a:fld id="{A77214AB-8438-49F5-A752-BFC9A48AB1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66-407E-A3EE-ED3B4A5E3DDE}"/>
                </c:ext>
              </c:extLst>
            </c:dLbl>
            <c:dLbl>
              <c:idx val="10"/>
              <c:tx>
                <c:rich>
                  <a:bodyPr/>
                  <a:lstStyle/>
                  <a:p>
                    <a:fld id="{981FF70D-F691-4AF9-9130-A7E0D6530CF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66-407E-A3EE-ED3B4A5E3DDE}"/>
                </c:ext>
              </c:extLst>
            </c:dLbl>
            <c:spPr>
              <a:noFill/>
              <a:ln>
                <a:noFill/>
              </a:ln>
              <a:effectLst/>
            </c:spPr>
            <c:txPr>
              <a:bodyPr wrap="square" lIns="38100" tIns="19050" rIns="38100" bIns="19050" anchor="ctr">
                <a:spAutoFit/>
              </a:bodyPr>
              <a:lstStyle/>
              <a:p>
                <a:pPr>
                  <a:defRPr sz="1000" b="1"/>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'Fig 6.1'!$B$5:$B$15</c:f>
              <c:strCache>
                <c:ptCount val="11"/>
                <c:pt idx="0">
                  <c:v>Canada</c:v>
                </c:pt>
                <c:pt idx="1">
                  <c:v>Suède</c:v>
                </c:pt>
                <c:pt idx="2">
                  <c:v>États-Unis</c:v>
                </c:pt>
                <c:pt idx="3">
                  <c:v>France</c:v>
                </c:pt>
                <c:pt idx="4">
                  <c:v>Japon</c:v>
                </c:pt>
                <c:pt idx="5">
                  <c:v>Belgique</c:v>
                </c:pt>
                <c:pt idx="6">
                  <c:v>Espagne</c:v>
                </c:pt>
                <c:pt idx="7">
                  <c:v>Allemagne</c:v>
                </c:pt>
                <c:pt idx="8">
                  <c:v>Royaume-Uni</c:v>
                </c:pt>
                <c:pt idx="9">
                  <c:v>Pays-Bas</c:v>
                </c:pt>
                <c:pt idx="10">
                  <c:v>Italie</c:v>
                </c:pt>
              </c:strCache>
            </c:strRef>
          </c:cat>
          <c:val>
            <c:numRef>
              <c:f>'Fig 6.1'!$D$5:$D$15</c:f>
              <c:numCache>
                <c:formatCode>General" ans"</c:formatCode>
                <c:ptCount val="11"/>
                <c:pt idx="4">
                  <c:v>65</c:v>
                </c:pt>
                <c:pt idx="5">
                  <c:v>67</c:v>
                </c:pt>
                <c:pt idx="6">
                  <c:v>67</c:v>
                </c:pt>
                <c:pt idx="7">
                  <c:v>67</c:v>
                </c:pt>
                <c:pt idx="8">
                  <c:v>68</c:v>
                </c:pt>
                <c:pt idx="9">
                  <c:v>67.25</c:v>
                </c:pt>
                <c:pt idx="10">
                  <c:v>69.75</c:v>
                </c:pt>
              </c:numCache>
            </c:numRef>
          </c:val>
          <c:smooth val="0"/>
          <c:extLst>
            <c:ext xmlns:c15="http://schemas.microsoft.com/office/drawing/2012/chart" uri="{02D57815-91ED-43cb-92C2-25804820EDAC}">
              <c15:datalabelsRange>
                <c15:f>'Fig 6.1'!$F$5:$F$15</c15:f>
                <c15:dlblRangeCache>
                  <c:ptCount val="11"/>
                </c15:dlblRangeCache>
              </c15:datalabelsRange>
            </c:ext>
            <c:ext xmlns:c16="http://schemas.microsoft.com/office/drawing/2014/chart" uri="{C3380CC4-5D6E-409C-BE32-E72D297353CC}">
              <c16:uniqueId val="{0000000C-8C66-407E-A3EE-ED3B4A5E3DDE}"/>
            </c:ext>
          </c:extLst>
        </c:ser>
        <c:ser>
          <c:idx val="2"/>
          <c:order val="2"/>
          <c:tx>
            <c:strRef>
              <c:f>'Fig 6.1'!$E$4</c:f>
              <c:strCache>
                <c:ptCount val="1"/>
                <c:pt idx="0">
                  <c:v>Programmé</c:v>
                </c:pt>
              </c:strCache>
            </c:strRef>
          </c:tx>
          <c:spPr>
            <a:ln w="19050">
              <a:noFill/>
            </a:ln>
          </c:spPr>
          <c:marker>
            <c:symbol val="triangle"/>
            <c:size val="6"/>
            <c:spPr>
              <a:solidFill>
                <a:schemeClr val="accent2">
                  <a:lumMod val="60000"/>
                  <a:lumOff val="40000"/>
                </a:schemeClr>
              </a:solidFill>
              <a:ln>
                <a:solidFill>
                  <a:schemeClr val="accent2">
                    <a:lumMod val="50000"/>
                  </a:schemeClr>
                </a:solidFill>
              </a:ln>
            </c:spPr>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66-407E-A3EE-ED3B4A5E3DDE}"/>
                </c:ext>
              </c:extLst>
            </c:dLbl>
            <c:dLbl>
              <c:idx val="1"/>
              <c:layout/>
              <c:tx>
                <c:rich>
                  <a:bodyPr/>
                  <a:lstStyle/>
                  <a:p>
                    <a:fld id="{E5C99DE8-ADD1-4550-8C85-140433AEF3F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E-8C66-407E-A3EE-ED3B4A5E3DDE}"/>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C66-407E-A3EE-ED3B4A5E3DDE}"/>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C66-407E-A3EE-ED3B4A5E3DDE}"/>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C66-407E-A3EE-ED3B4A5E3DDE}"/>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C66-407E-A3EE-ED3B4A5E3DDE}"/>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C66-407E-A3EE-ED3B4A5E3DDE}"/>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C66-407E-A3EE-ED3B4A5E3DDE}"/>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C66-407E-A3EE-ED3B4A5E3DDE}"/>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C66-407E-A3EE-ED3B4A5E3DDE}"/>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C66-407E-A3EE-ED3B4A5E3DDE}"/>
                </c:ext>
              </c:extLst>
            </c:dLbl>
            <c:spPr>
              <a:noFill/>
              <a:ln>
                <a:noFill/>
              </a:ln>
              <a:effectLst/>
            </c:spPr>
            <c:txPr>
              <a:bodyPr wrap="square" lIns="38100" tIns="19050" rIns="38100" bIns="19050" anchor="ctr">
                <a:spAutoFit/>
              </a:bodyPr>
              <a:lstStyle/>
              <a:p>
                <a:pPr>
                  <a:defRPr sz="1000" b="1"/>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'Fig 6.1'!$E$5:$E$15</c:f>
              <c:numCache>
                <c:formatCode>General" ans"</c:formatCode>
                <c:ptCount val="11"/>
                <c:pt idx="1">
                  <c:v>64</c:v>
                </c:pt>
              </c:numCache>
            </c:numRef>
          </c:val>
          <c:smooth val="0"/>
          <c:extLst>
            <c:ext xmlns:c15="http://schemas.microsoft.com/office/drawing/2012/chart" uri="{02D57815-91ED-43cb-92C2-25804820EDAC}">
              <c15:datalabelsRange>
                <c15:f>'Fig 6.1'!$G$5:$G$15</c15:f>
                <c15:dlblRangeCache>
                  <c:ptCount val="11"/>
                  <c:pt idx="4">
                    <c:v>2025 (H)
2030 (F)</c:v>
                  </c:pt>
                  <c:pt idx="5">
                    <c:v>2030</c:v>
                  </c:pt>
                  <c:pt idx="6">
                    <c:v>2027</c:v>
                  </c:pt>
                  <c:pt idx="7">
                    <c:v>2030</c:v>
                  </c:pt>
                  <c:pt idx="8">
                    <c:v>2044-2046</c:v>
                  </c:pt>
                  <c:pt idx="9">
                    <c:v>2025</c:v>
                  </c:pt>
                  <c:pt idx="10">
                    <c:v>2050</c:v>
                  </c:pt>
                </c15:dlblRangeCache>
              </c15:datalabelsRange>
            </c:ext>
            <c:ext xmlns:c16="http://schemas.microsoft.com/office/drawing/2014/chart" uri="{C3380CC4-5D6E-409C-BE32-E72D297353CC}">
              <c16:uniqueId val="{00000018-8C66-407E-A3EE-ED3B4A5E3DDE}"/>
            </c:ext>
          </c:extLst>
        </c:ser>
        <c:dLbls>
          <c:showLegendKey val="0"/>
          <c:showVal val="0"/>
          <c:showCatName val="0"/>
          <c:showSerName val="0"/>
          <c:showPercent val="0"/>
          <c:showBubbleSize val="0"/>
        </c:dLbls>
        <c:marker val="1"/>
        <c:smooth val="0"/>
        <c:axId val="133561344"/>
        <c:axId val="135983872"/>
      </c:lineChart>
      <c:catAx>
        <c:axId val="133561344"/>
        <c:scaling>
          <c:orientation val="minMax"/>
        </c:scaling>
        <c:delete val="0"/>
        <c:axPos val="b"/>
        <c:numFmt formatCode="General" sourceLinked="0"/>
        <c:majorTickMark val="none"/>
        <c:minorTickMark val="none"/>
        <c:tickLblPos val="nextTo"/>
        <c:crossAx val="135983872"/>
        <c:crosses val="autoZero"/>
        <c:auto val="1"/>
        <c:lblAlgn val="ctr"/>
        <c:lblOffset val="100"/>
        <c:noMultiLvlLbl val="0"/>
      </c:catAx>
      <c:valAx>
        <c:axId val="135983872"/>
        <c:scaling>
          <c:orientation val="minMax"/>
          <c:min val="58"/>
        </c:scaling>
        <c:delete val="0"/>
        <c:axPos val="l"/>
        <c:majorGridlines/>
        <c:numFmt formatCode="General&quot; ans&quot;" sourceLinked="1"/>
        <c:majorTickMark val="none"/>
        <c:minorTickMark val="none"/>
        <c:tickLblPos val="nextTo"/>
        <c:spPr>
          <a:ln w="9525">
            <a:noFill/>
          </a:ln>
        </c:spPr>
        <c:crossAx val="133561344"/>
        <c:crosses val="autoZero"/>
        <c:crossBetween val="between"/>
      </c:valAx>
      <c:spPr>
        <a:ln>
          <a:noFill/>
        </a:ln>
      </c:spPr>
    </c:plotArea>
    <c:legend>
      <c:legendPos val="b"/>
      <c:layout>
        <c:manualLayout>
          <c:xMode val="edge"/>
          <c:yMode val="edge"/>
          <c:x val="5.6638888888888871E-2"/>
          <c:y val="8.2412152777777761E-2"/>
          <c:w val="0.33480840840840842"/>
          <c:h val="7.9740624999999996E-2"/>
        </c:manualLayout>
      </c:layout>
      <c:overlay val="0"/>
    </c:legend>
    <c:plotVisOnly val="1"/>
    <c:dispBlanksAs val="gap"/>
    <c:showDLblsOverMax val="0"/>
  </c:chart>
  <c:txPr>
    <a:bodyPr/>
    <a:lstStyle/>
    <a:p>
      <a:pPr>
        <a:defRPr>
          <a:latin typeface="+mn-lt"/>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99033974919802E-2"/>
          <c:y val="5.2426864631665598E-2"/>
          <c:w val="0.92194335083114609"/>
          <c:h val="0.82927749740750978"/>
        </c:manualLayout>
      </c:layout>
      <c:lineChart>
        <c:grouping val="standard"/>
        <c:varyColors val="0"/>
        <c:ser>
          <c:idx val="0"/>
          <c:order val="0"/>
          <c:tx>
            <c:strRef>
              <c:f>'Fig 6.2'!$C$4</c:f>
              <c:strCache>
                <c:ptCount val="1"/>
                <c:pt idx="0">
                  <c:v>En 2021</c:v>
                </c:pt>
              </c:strCache>
            </c:strRef>
          </c:tx>
          <c:spPr>
            <a:ln>
              <a:noFill/>
            </a:ln>
          </c:spPr>
          <c:marker>
            <c:symbol val="diamond"/>
            <c:size val="9"/>
          </c:marker>
          <c:cat>
            <c:strRef>
              <c:f>'Fig 6.2'!$B$5:$B$10</c:f>
              <c:strCache>
                <c:ptCount val="6"/>
                <c:pt idx="0">
                  <c:v>Japon</c:v>
                </c:pt>
                <c:pt idx="1">
                  <c:v>Canada</c:v>
                </c:pt>
                <c:pt idx="2">
                  <c:v>Espagne</c:v>
                </c:pt>
                <c:pt idx="3">
                  <c:v>États-Unis</c:v>
                </c:pt>
                <c:pt idx="4">
                  <c:v>Allemagne</c:v>
                </c:pt>
                <c:pt idx="5">
                  <c:v>France</c:v>
                </c:pt>
              </c:strCache>
            </c:strRef>
          </c:cat>
          <c:val>
            <c:numRef>
              <c:f>'Fig 6.2'!$C$5:$C$10</c:f>
              <c:numCache>
                <c:formatCode>General" ans"</c:formatCode>
                <c:ptCount val="6"/>
                <c:pt idx="0">
                  <c:v>65</c:v>
                </c:pt>
                <c:pt idx="1">
                  <c:v>65</c:v>
                </c:pt>
                <c:pt idx="2">
                  <c:v>66</c:v>
                </c:pt>
                <c:pt idx="3">
                  <c:v>66</c:v>
                </c:pt>
                <c:pt idx="4">
                  <c:v>66.75</c:v>
                </c:pt>
                <c:pt idx="5">
                  <c:v>67</c:v>
                </c:pt>
              </c:numCache>
            </c:numRef>
          </c:val>
          <c:smooth val="0"/>
          <c:extLst>
            <c:ext xmlns:c16="http://schemas.microsoft.com/office/drawing/2014/chart" uri="{C3380CC4-5D6E-409C-BE32-E72D297353CC}">
              <c16:uniqueId val="{00000000-BC06-4F64-8A9C-1348C914AB46}"/>
            </c:ext>
          </c:extLst>
        </c:ser>
        <c:ser>
          <c:idx val="2"/>
          <c:order val="1"/>
          <c:tx>
            <c:strRef>
              <c:f>'Fig 6.2'!$E$4</c:f>
              <c:strCache>
                <c:ptCount val="1"/>
                <c:pt idx="0">
                  <c:v>En 2030</c:v>
                </c:pt>
              </c:strCache>
            </c:strRef>
          </c:tx>
          <c:spPr>
            <a:ln w="28575">
              <a:noFill/>
            </a:ln>
          </c:spPr>
          <c:marker>
            <c:symbol val="triangle"/>
            <c:size val="8"/>
            <c:spPr>
              <a:solidFill>
                <a:schemeClr val="accent2"/>
              </a:solidFill>
              <a:ln>
                <a:solidFill>
                  <a:schemeClr val="accent2"/>
                </a:solidFill>
              </a:ln>
            </c:spPr>
          </c:marker>
          <c:val>
            <c:numRef>
              <c:f>'Fig 6.2'!$E$5:$E$10</c:f>
              <c:numCache>
                <c:formatCode>General" ans"</c:formatCode>
                <c:ptCount val="6"/>
                <c:pt idx="3">
                  <c:v>67</c:v>
                </c:pt>
              </c:numCache>
            </c:numRef>
          </c:val>
          <c:smooth val="0"/>
          <c:extLst>
            <c:ext xmlns:c16="http://schemas.microsoft.com/office/drawing/2014/chart" uri="{C3380CC4-5D6E-409C-BE32-E72D297353CC}">
              <c16:uniqueId val="{00000001-BC06-4F64-8A9C-1348C914AB46}"/>
            </c:ext>
          </c:extLst>
        </c:ser>
        <c:ser>
          <c:idx val="1"/>
          <c:order val="2"/>
          <c:tx>
            <c:strRef>
              <c:f>'Fig 6.2'!$D$4</c:f>
              <c:strCache>
                <c:ptCount val="1"/>
                <c:pt idx="0">
                  <c:v>En 2029</c:v>
                </c:pt>
              </c:strCache>
            </c:strRef>
          </c:tx>
          <c:spPr>
            <a:ln>
              <a:noFill/>
            </a:ln>
          </c:spPr>
          <c:cat>
            <c:strRef>
              <c:f>'Fig 6.2'!$B$5:$B$10</c:f>
              <c:strCache>
                <c:ptCount val="6"/>
                <c:pt idx="0">
                  <c:v>Japon</c:v>
                </c:pt>
                <c:pt idx="1">
                  <c:v>Canada</c:v>
                </c:pt>
                <c:pt idx="2">
                  <c:v>Espagne</c:v>
                </c:pt>
                <c:pt idx="3">
                  <c:v>États-Unis</c:v>
                </c:pt>
                <c:pt idx="4">
                  <c:v>Allemagne</c:v>
                </c:pt>
                <c:pt idx="5">
                  <c:v>France</c:v>
                </c:pt>
              </c:strCache>
            </c:strRef>
          </c:cat>
          <c:val>
            <c:numRef>
              <c:f>'Fig 6.2'!$D$5:$D$10</c:f>
              <c:numCache>
                <c:formatCode>General" ans"</c:formatCode>
                <c:ptCount val="6"/>
                <c:pt idx="4">
                  <c:v>67</c:v>
                </c:pt>
              </c:numCache>
            </c:numRef>
          </c:val>
          <c:smooth val="0"/>
          <c:extLst>
            <c:ext xmlns:c16="http://schemas.microsoft.com/office/drawing/2014/chart" uri="{C3380CC4-5D6E-409C-BE32-E72D297353CC}">
              <c16:uniqueId val="{00000002-BC06-4F64-8A9C-1348C914AB46}"/>
            </c:ext>
          </c:extLst>
        </c:ser>
        <c:dLbls>
          <c:showLegendKey val="0"/>
          <c:showVal val="0"/>
          <c:showCatName val="0"/>
          <c:showSerName val="0"/>
          <c:showPercent val="0"/>
          <c:showBubbleSize val="0"/>
        </c:dLbls>
        <c:marker val="1"/>
        <c:smooth val="0"/>
        <c:axId val="138510720"/>
        <c:axId val="138512256"/>
      </c:lineChart>
      <c:catAx>
        <c:axId val="138510720"/>
        <c:scaling>
          <c:orientation val="minMax"/>
        </c:scaling>
        <c:delete val="0"/>
        <c:axPos val="b"/>
        <c:numFmt formatCode="General" sourceLinked="0"/>
        <c:majorTickMark val="out"/>
        <c:minorTickMark val="none"/>
        <c:tickLblPos val="nextTo"/>
        <c:crossAx val="138512256"/>
        <c:crosses val="autoZero"/>
        <c:auto val="1"/>
        <c:lblAlgn val="ctr"/>
        <c:lblOffset val="100"/>
        <c:noMultiLvlLbl val="1"/>
      </c:catAx>
      <c:valAx>
        <c:axId val="138512256"/>
        <c:scaling>
          <c:orientation val="minMax"/>
        </c:scaling>
        <c:delete val="0"/>
        <c:axPos val="l"/>
        <c:majorGridlines/>
        <c:numFmt formatCode="General&quot; ans&quot;" sourceLinked="1"/>
        <c:majorTickMark val="out"/>
        <c:minorTickMark val="none"/>
        <c:tickLblPos val="nextTo"/>
        <c:crossAx val="138510720"/>
        <c:crosses val="autoZero"/>
        <c:crossBetween val="between"/>
      </c:valAx>
    </c:plotArea>
    <c:legend>
      <c:legendPos val="r"/>
      <c:layout>
        <c:manualLayout>
          <c:xMode val="edge"/>
          <c:yMode val="edge"/>
          <c:x val="6.5267023913677433E-2"/>
          <c:y val="6.0455869290154042E-2"/>
          <c:w val="0.40663094196558763"/>
          <c:h val="0.14283663983515146"/>
        </c:manualLayout>
      </c:layout>
      <c:overlay val="0"/>
    </c:legend>
    <c:plotVisOnly val="1"/>
    <c:dispBlanksAs val="gap"/>
    <c:showDLblsOverMax val="0"/>
  </c:chart>
  <c:txPr>
    <a:bodyPr/>
    <a:lstStyle/>
    <a:p>
      <a:pPr>
        <a:defRPr>
          <a:latin typeface="+mn-lt"/>
        </a:defRPr>
      </a:pPr>
      <a:endParaRPr lang="fr-FR"/>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891001298182E-2"/>
          <c:y val="5.6991114062549413E-2"/>
          <c:w val="0.90790984717049039"/>
          <c:h val="0.66928469784650413"/>
        </c:manualLayout>
      </c:layout>
      <c:lineChart>
        <c:grouping val="standard"/>
        <c:varyColors val="0"/>
        <c:ser>
          <c:idx val="0"/>
          <c:order val="0"/>
          <c:tx>
            <c:v>Ensemble</c:v>
          </c:tx>
          <c:spPr>
            <a:ln>
              <a:noFill/>
            </a:ln>
          </c:spPr>
          <c:marker>
            <c:symbol val="diamond"/>
            <c:size val="6"/>
            <c:spPr>
              <a:solidFill>
                <a:srgbClr val="77933C"/>
              </a:solidFill>
              <a:ln>
                <a:solidFill>
                  <a:srgbClr val="77933C"/>
                </a:solidFill>
              </a:ln>
            </c:spPr>
          </c:marker>
          <c:cat>
            <c:strRef>
              <c:f>'Fig 6.3'!$B$5:$B$13</c:f>
              <c:strCache>
                <c:ptCount val="9"/>
                <c:pt idx="0">
                  <c:v>Belgique</c:v>
                </c:pt>
                <c:pt idx="1">
                  <c:v>France</c:v>
                </c:pt>
                <c:pt idx="2">
                  <c:v>UE27</c:v>
                </c:pt>
                <c:pt idx="3">
                  <c:v>Italie</c:v>
                </c:pt>
                <c:pt idx="4">
                  <c:v>Espagne</c:v>
                </c:pt>
                <c:pt idx="5">
                  <c:v>Allemagne</c:v>
                </c:pt>
                <c:pt idx="6">
                  <c:v>Royaume-Uni</c:v>
                </c:pt>
                <c:pt idx="7">
                  <c:v>Pays-Bas</c:v>
                </c:pt>
                <c:pt idx="8">
                  <c:v>Suède</c:v>
                </c:pt>
              </c:strCache>
            </c:strRef>
          </c:cat>
          <c:val>
            <c:numRef>
              <c:f>'Fig 6.3'!$C$5:$C$13</c:f>
              <c:numCache>
                <c:formatCode>0.0" ans"</c:formatCode>
                <c:ptCount val="9"/>
                <c:pt idx="0">
                  <c:v>61.796247255513961</c:v>
                </c:pt>
                <c:pt idx="1">
                  <c:v>61.888685331476701</c:v>
                </c:pt>
                <c:pt idx="2">
                  <c:v>63.309836118425601</c:v>
                </c:pt>
                <c:pt idx="3">
                  <c:v>63.806509048197171</c:v>
                </c:pt>
                <c:pt idx="4">
                  <c:v>63.954041110536743</c:v>
                </c:pt>
                <c:pt idx="5">
                  <c:v>64.29619260746486</c:v>
                </c:pt>
                <c:pt idx="6">
                  <c:v>64.402480691336692</c:v>
                </c:pt>
                <c:pt idx="7">
                  <c:v>64.55577432929789</c:v>
                </c:pt>
                <c:pt idx="8">
                  <c:v>65.337431923066305</c:v>
                </c:pt>
              </c:numCache>
            </c:numRef>
          </c:val>
          <c:smooth val="0"/>
          <c:extLst>
            <c:ext xmlns:c16="http://schemas.microsoft.com/office/drawing/2014/chart" uri="{C3380CC4-5D6E-409C-BE32-E72D297353CC}">
              <c16:uniqueId val="{00000000-0369-40AB-9D97-0BE630729F76}"/>
            </c:ext>
          </c:extLst>
        </c:ser>
        <c:ser>
          <c:idx val="1"/>
          <c:order val="1"/>
          <c:tx>
            <c:v>Hommes</c:v>
          </c:tx>
          <c:spPr>
            <a:ln>
              <a:noFill/>
            </a:ln>
          </c:spPr>
          <c:marker>
            <c:symbol val="square"/>
            <c:size val="6"/>
            <c:spPr>
              <a:solidFill>
                <a:schemeClr val="accent2">
                  <a:lumMod val="75000"/>
                </a:schemeClr>
              </a:solidFill>
              <a:ln>
                <a:solidFill>
                  <a:schemeClr val="accent2">
                    <a:lumMod val="75000"/>
                  </a:schemeClr>
                </a:solidFill>
              </a:ln>
            </c:spPr>
          </c:marker>
          <c:cat>
            <c:strRef>
              <c:f>'Fig 6.3'!$B$5:$B$13</c:f>
              <c:strCache>
                <c:ptCount val="9"/>
                <c:pt idx="0">
                  <c:v>Belgique</c:v>
                </c:pt>
                <c:pt idx="1">
                  <c:v>France</c:v>
                </c:pt>
                <c:pt idx="2">
                  <c:v>UE27</c:v>
                </c:pt>
                <c:pt idx="3">
                  <c:v>Italie</c:v>
                </c:pt>
                <c:pt idx="4">
                  <c:v>Espagne</c:v>
                </c:pt>
                <c:pt idx="5">
                  <c:v>Allemagne</c:v>
                </c:pt>
                <c:pt idx="6">
                  <c:v>Royaume-Uni</c:v>
                </c:pt>
                <c:pt idx="7">
                  <c:v>Pays-Bas</c:v>
                </c:pt>
                <c:pt idx="8">
                  <c:v>Suède</c:v>
                </c:pt>
              </c:strCache>
            </c:strRef>
          </c:cat>
          <c:val>
            <c:numRef>
              <c:f>'Fig 6.3'!$D$5:$D$13</c:f>
              <c:numCache>
                <c:formatCode>0.0" ans"</c:formatCode>
                <c:ptCount val="9"/>
                <c:pt idx="0">
                  <c:v>61.793482056052518</c:v>
                </c:pt>
                <c:pt idx="1">
                  <c:v>61.941616378845779</c:v>
                </c:pt>
                <c:pt idx="2">
                  <c:v>63.674771587870403</c:v>
                </c:pt>
                <c:pt idx="3">
                  <c:v>63.929206187712403</c:v>
                </c:pt>
                <c:pt idx="4">
                  <c:v>63.399759081057013</c:v>
                </c:pt>
                <c:pt idx="5">
                  <c:v>64.638289032913931</c:v>
                </c:pt>
                <c:pt idx="6">
                  <c:v>65.039470714599531</c:v>
                </c:pt>
                <c:pt idx="7">
                  <c:v>65.432518620863291</c:v>
                </c:pt>
                <c:pt idx="8">
                  <c:v>65.924780811440854</c:v>
                </c:pt>
              </c:numCache>
            </c:numRef>
          </c:val>
          <c:smooth val="0"/>
          <c:extLst>
            <c:ext xmlns:c16="http://schemas.microsoft.com/office/drawing/2014/chart" uri="{C3380CC4-5D6E-409C-BE32-E72D297353CC}">
              <c16:uniqueId val="{00000001-0369-40AB-9D97-0BE630729F76}"/>
            </c:ext>
          </c:extLst>
        </c:ser>
        <c:ser>
          <c:idx val="2"/>
          <c:order val="2"/>
          <c:tx>
            <c:v>Femmes</c:v>
          </c:tx>
          <c:spPr>
            <a:ln>
              <a:noFill/>
            </a:ln>
          </c:spPr>
          <c:marker>
            <c:symbol val="triangle"/>
            <c:size val="6"/>
            <c:spPr>
              <a:solidFill>
                <a:srgbClr val="604A7B"/>
              </a:solidFill>
              <a:ln>
                <a:solidFill>
                  <a:srgbClr val="604A7B"/>
                </a:solidFill>
              </a:ln>
            </c:spPr>
          </c:marker>
          <c:cat>
            <c:strRef>
              <c:f>'Fig 6.3'!$B$5:$B$13</c:f>
              <c:strCache>
                <c:ptCount val="9"/>
                <c:pt idx="0">
                  <c:v>Belgique</c:v>
                </c:pt>
                <c:pt idx="1">
                  <c:v>France</c:v>
                </c:pt>
                <c:pt idx="2">
                  <c:v>UE27</c:v>
                </c:pt>
                <c:pt idx="3">
                  <c:v>Italie</c:v>
                </c:pt>
                <c:pt idx="4">
                  <c:v>Espagne</c:v>
                </c:pt>
                <c:pt idx="5">
                  <c:v>Allemagne</c:v>
                </c:pt>
                <c:pt idx="6">
                  <c:v>Royaume-Uni</c:v>
                </c:pt>
                <c:pt idx="7">
                  <c:v>Pays-Bas</c:v>
                </c:pt>
                <c:pt idx="8">
                  <c:v>Suède</c:v>
                </c:pt>
              </c:strCache>
            </c:strRef>
          </c:cat>
          <c:val>
            <c:numRef>
              <c:f>'Fig 6.3'!$E$5:$E$13</c:f>
              <c:numCache>
                <c:formatCode>0.0" ans"</c:formatCode>
                <c:ptCount val="9"/>
                <c:pt idx="0">
                  <c:v>61.798924501430164</c:v>
                </c:pt>
                <c:pt idx="1">
                  <c:v>61.838833174638388</c:v>
                </c:pt>
                <c:pt idx="2">
                  <c:v>62.962023107909125</c:v>
                </c:pt>
                <c:pt idx="3">
                  <c:v>63.690519274864798</c:v>
                </c:pt>
                <c:pt idx="4">
                  <c:v>64.490019358712331</c:v>
                </c:pt>
                <c:pt idx="5">
                  <c:v>63.965667953562033</c:v>
                </c:pt>
                <c:pt idx="6">
                  <c:v>63.78261963464891</c:v>
                </c:pt>
                <c:pt idx="7">
                  <c:v>63.692550472530527</c:v>
                </c:pt>
                <c:pt idx="8">
                  <c:v>64.749041582874526</c:v>
                </c:pt>
              </c:numCache>
            </c:numRef>
          </c:val>
          <c:smooth val="0"/>
          <c:extLst>
            <c:ext xmlns:c16="http://schemas.microsoft.com/office/drawing/2014/chart" uri="{C3380CC4-5D6E-409C-BE32-E72D297353CC}">
              <c16:uniqueId val="{00000002-0369-40AB-9D97-0BE630729F76}"/>
            </c:ext>
          </c:extLst>
        </c:ser>
        <c:dLbls>
          <c:showLegendKey val="0"/>
          <c:showVal val="0"/>
          <c:showCatName val="0"/>
          <c:showSerName val="0"/>
          <c:showPercent val="0"/>
          <c:showBubbleSize val="0"/>
        </c:dLbls>
        <c:marker val="1"/>
        <c:smooth val="0"/>
        <c:axId val="127399040"/>
        <c:axId val="128759296"/>
      </c:lineChart>
      <c:catAx>
        <c:axId val="127399040"/>
        <c:scaling>
          <c:orientation val="minMax"/>
        </c:scaling>
        <c:delete val="0"/>
        <c:axPos val="b"/>
        <c:numFmt formatCode="General" sourceLinked="0"/>
        <c:majorTickMark val="none"/>
        <c:minorTickMark val="none"/>
        <c:tickLblPos val="nextTo"/>
        <c:crossAx val="128759296"/>
        <c:crosses val="autoZero"/>
        <c:auto val="1"/>
        <c:lblAlgn val="ctr"/>
        <c:lblOffset val="100"/>
        <c:noMultiLvlLbl val="0"/>
      </c:catAx>
      <c:valAx>
        <c:axId val="128759296"/>
        <c:scaling>
          <c:orientation val="minMax"/>
          <c:max val="67"/>
          <c:min val="61"/>
        </c:scaling>
        <c:delete val="0"/>
        <c:axPos val="l"/>
        <c:majorGridlines/>
        <c:numFmt formatCode="0" sourceLinked="0"/>
        <c:majorTickMark val="none"/>
        <c:minorTickMark val="none"/>
        <c:tickLblPos val="nextTo"/>
        <c:spPr>
          <a:ln w="9525">
            <a:noFill/>
          </a:ln>
        </c:spPr>
        <c:crossAx val="127399040"/>
        <c:crosses val="autoZero"/>
        <c:crossBetween val="between"/>
      </c:valAx>
    </c:plotArea>
    <c:legend>
      <c:legendPos val="b"/>
      <c:layout>
        <c:manualLayout>
          <c:xMode val="edge"/>
          <c:yMode val="edge"/>
          <c:x val="0.24135694444444442"/>
          <c:y val="0.92025937499999999"/>
          <c:w val="0.50552662037037033"/>
          <c:h val="7.9740624999999996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6.4'!$B$7</c:f>
              <c:strCache>
                <c:ptCount val="1"/>
                <c:pt idx="0">
                  <c:v>Allemagne</c:v>
                </c:pt>
              </c:strCache>
            </c:strRef>
          </c:tx>
          <c:spPr>
            <a:ln w="22225"/>
          </c:spPr>
          <c:marker>
            <c:symbol val="diamond"/>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6.4'!$C$7:$N$7</c:f>
              <c:numCache>
                <c:formatCode>0.0</c:formatCode>
                <c:ptCount val="12"/>
                <c:pt idx="0">
                  <c:v>64.29619260746486</c:v>
                </c:pt>
                <c:pt idx="1">
                  <c:v>64.489631353285105</c:v>
                </c:pt>
                <c:pt idx="2">
                  <c:v>64.877955481447472</c:v>
                </c:pt>
                <c:pt idx="3">
                  <c:v>65.403439492086136</c:v>
                </c:pt>
                <c:pt idx="4">
                  <c:v>65.469177701586801</c:v>
                </c:pt>
                <c:pt idx="5">
                  <c:v>65.46921689223656</c:v>
                </c:pt>
                <c:pt idx="6">
                  <c:v>65.469203593177639</c:v>
                </c:pt>
                <c:pt idx="7">
                  <c:v>65.469283814301463</c:v>
                </c:pt>
                <c:pt idx="8">
                  <c:v>65.469533526144005</c:v>
                </c:pt>
                <c:pt idx="9">
                  <c:v>65.469934462976298</c:v>
                </c:pt>
                <c:pt idx="10">
                  <c:v>65.470357167434003</c:v>
                </c:pt>
                <c:pt idx="11">
                  <c:v>65.470624154516969</c:v>
                </c:pt>
              </c:numCache>
            </c:numRef>
          </c:val>
          <c:smooth val="0"/>
          <c:extLst>
            <c:ext xmlns:c16="http://schemas.microsoft.com/office/drawing/2014/chart" uri="{C3380CC4-5D6E-409C-BE32-E72D297353CC}">
              <c16:uniqueId val="{00000000-B76A-4DAE-9775-02E8F82C9D84}"/>
            </c:ext>
          </c:extLst>
        </c:ser>
        <c:ser>
          <c:idx val="1"/>
          <c:order val="1"/>
          <c:tx>
            <c:strRef>
              <c:f>'Fig 6.4'!$B$8</c:f>
              <c:strCache>
                <c:ptCount val="1"/>
                <c:pt idx="0">
                  <c:v>Belgique</c:v>
                </c:pt>
              </c:strCache>
            </c:strRef>
          </c:tx>
          <c:spPr>
            <a:ln w="22225"/>
          </c:spPr>
          <c:marker>
            <c:symbol val="square"/>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6.4'!$C$8:$N$8</c:f>
              <c:numCache>
                <c:formatCode>0.0</c:formatCode>
                <c:ptCount val="12"/>
                <c:pt idx="0">
                  <c:v>61.796247255513961</c:v>
                </c:pt>
                <c:pt idx="1">
                  <c:v>63.409505264883705</c:v>
                </c:pt>
                <c:pt idx="2">
                  <c:v>63.862237524186234</c:v>
                </c:pt>
                <c:pt idx="3">
                  <c:v>64.321084312921641</c:v>
                </c:pt>
                <c:pt idx="4">
                  <c:v>64.32107389124954</c:v>
                </c:pt>
                <c:pt idx="5">
                  <c:v>64.321068366050653</c:v>
                </c:pt>
                <c:pt idx="6">
                  <c:v>64.321058522442584</c:v>
                </c:pt>
                <c:pt idx="7">
                  <c:v>64.321043475251997</c:v>
                </c:pt>
                <c:pt idx="8">
                  <c:v>64.321023462562124</c:v>
                </c:pt>
                <c:pt idx="9">
                  <c:v>64.320999432890972</c:v>
                </c:pt>
                <c:pt idx="10">
                  <c:v>64.320975316705429</c:v>
                </c:pt>
                <c:pt idx="11">
                  <c:v>64.320953783940269</c:v>
                </c:pt>
              </c:numCache>
            </c:numRef>
          </c:val>
          <c:smooth val="0"/>
          <c:extLst>
            <c:ext xmlns:c16="http://schemas.microsoft.com/office/drawing/2014/chart" uri="{C3380CC4-5D6E-409C-BE32-E72D297353CC}">
              <c16:uniqueId val="{00000001-B76A-4DAE-9775-02E8F82C9D84}"/>
            </c:ext>
          </c:extLst>
        </c:ser>
        <c:ser>
          <c:idx val="2"/>
          <c:order val="2"/>
          <c:tx>
            <c:strRef>
              <c:f>'Fig 6.4'!$B$9</c:f>
              <c:strCache>
                <c:ptCount val="1"/>
                <c:pt idx="0">
                  <c:v>Espagne</c:v>
                </c:pt>
              </c:strCache>
            </c:strRef>
          </c:tx>
          <c:spPr>
            <a:ln w="22225"/>
          </c:spPr>
          <c:marker>
            <c:symbol val="triangle"/>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6.4'!$C$9:$N$9</c:f>
              <c:numCache>
                <c:formatCode>0.0</c:formatCode>
                <c:ptCount val="12"/>
                <c:pt idx="0">
                  <c:v>63.954041110536743</c:v>
                </c:pt>
                <c:pt idx="1">
                  <c:v>65.334029849486342</c:v>
                </c:pt>
                <c:pt idx="2">
                  <c:v>65.99529485517499</c:v>
                </c:pt>
                <c:pt idx="3">
                  <c:v>66.267620847409702</c:v>
                </c:pt>
                <c:pt idx="4">
                  <c:v>66.288089649603876</c:v>
                </c:pt>
                <c:pt idx="5">
                  <c:v>66.308437176319501</c:v>
                </c:pt>
                <c:pt idx="6">
                  <c:v>66.328628882629474</c:v>
                </c:pt>
                <c:pt idx="7">
                  <c:v>66.348633805911533</c:v>
                </c:pt>
                <c:pt idx="8">
                  <c:v>66.368357996809891</c:v>
                </c:pt>
                <c:pt idx="9">
                  <c:v>66.387758730838016</c:v>
                </c:pt>
                <c:pt idx="10">
                  <c:v>66.406802392979358</c:v>
                </c:pt>
                <c:pt idx="11">
                  <c:v>66.425474876502534</c:v>
                </c:pt>
              </c:numCache>
            </c:numRef>
          </c:val>
          <c:smooth val="0"/>
          <c:extLst>
            <c:ext xmlns:c16="http://schemas.microsoft.com/office/drawing/2014/chart" uri="{C3380CC4-5D6E-409C-BE32-E72D297353CC}">
              <c16:uniqueId val="{00000002-B76A-4DAE-9775-02E8F82C9D84}"/>
            </c:ext>
          </c:extLst>
        </c:ser>
        <c:ser>
          <c:idx val="3"/>
          <c:order val="3"/>
          <c:tx>
            <c:strRef>
              <c:f>'Fig 6.4'!$B$10</c:f>
              <c:strCache>
                <c:ptCount val="1"/>
                <c:pt idx="0">
                  <c:v>France</c:v>
                </c:pt>
              </c:strCache>
            </c:strRef>
          </c:tx>
          <c:spPr>
            <a:ln w="22225"/>
          </c:spPr>
          <c:marker>
            <c:symbol val="x"/>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6.4'!$C$10:$N$10</c:f>
              <c:numCache>
                <c:formatCode>0.0</c:formatCode>
                <c:ptCount val="12"/>
                <c:pt idx="0">
                  <c:v>61.888685331476701</c:v>
                </c:pt>
                <c:pt idx="1">
                  <c:v>62.639548412510713</c:v>
                </c:pt>
                <c:pt idx="2">
                  <c:v>63.152578371516881</c:v>
                </c:pt>
                <c:pt idx="3">
                  <c:v>63.45942634027594</c:v>
                </c:pt>
                <c:pt idx="4">
                  <c:v>63.788736043508955</c:v>
                </c:pt>
                <c:pt idx="5">
                  <c:v>64.295744015563955</c:v>
                </c:pt>
                <c:pt idx="6">
                  <c:v>64.513705562622548</c:v>
                </c:pt>
                <c:pt idx="7">
                  <c:v>64.514248772594556</c:v>
                </c:pt>
                <c:pt idx="8">
                  <c:v>64.514839268440127</c:v>
                </c:pt>
                <c:pt idx="9">
                  <c:v>64.515461171293978</c:v>
                </c:pt>
                <c:pt idx="10">
                  <c:v>64.516110484117704</c:v>
                </c:pt>
                <c:pt idx="11">
                  <c:v>64.516761821247059</c:v>
                </c:pt>
              </c:numCache>
            </c:numRef>
          </c:val>
          <c:smooth val="0"/>
          <c:extLst>
            <c:ext xmlns:c16="http://schemas.microsoft.com/office/drawing/2014/chart" uri="{C3380CC4-5D6E-409C-BE32-E72D297353CC}">
              <c16:uniqueId val="{00000003-B76A-4DAE-9775-02E8F82C9D84}"/>
            </c:ext>
          </c:extLst>
        </c:ser>
        <c:ser>
          <c:idx val="4"/>
          <c:order val="4"/>
          <c:tx>
            <c:strRef>
              <c:f>'Fig 6.4'!$B$11</c:f>
              <c:strCache>
                <c:ptCount val="1"/>
                <c:pt idx="0">
                  <c:v>Italie</c:v>
                </c:pt>
              </c:strCache>
            </c:strRef>
          </c:tx>
          <c:spPr>
            <a:ln w="22225"/>
          </c:spPr>
          <c:marker>
            <c:symbol val="star"/>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6.4'!$C$11:$N$11</c:f>
              <c:numCache>
                <c:formatCode>0.0</c:formatCode>
                <c:ptCount val="12"/>
                <c:pt idx="0">
                  <c:v>63.806509048197171</c:v>
                </c:pt>
                <c:pt idx="1">
                  <c:v>66.224658660467227</c:v>
                </c:pt>
                <c:pt idx="2">
                  <c:v>66.215221837773925</c:v>
                </c:pt>
                <c:pt idx="3">
                  <c:v>66.503056702185162</c:v>
                </c:pt>
                <c:pt idx="4">
                  <c:v>66.784026037729845</c:v>
                </c:pt>
                <c:pt idx="5">
                  <c:v>66.99753199366134</c:v>
                </c:pt>
                <c:pt idx="6">
                  <c:v>67.450672892195584</c:v>
                </c:pt>
                <c:pt idx="7">
                  <c:v>67.564218228667301</c:v>
                </c:pt>
                <c:pt idx="8">
                  <c:v>68.279681151085938</c:v>
                </c:pt>
                <c:pt idx="9">
                  <c:v>68.113501777489603</c:v>
                </c:pt>
                <c:pt idx="10">
                  <c:v>68.455496772081148</c:v>
                </c:pt>
                <c:pt idx="11">
                  <c:v>68.435081361763878</c:v>
                </c:pt>
              </c:numCache>
            </c:numRef>
          </c:val>
          <c:smooth val="0"/>
          <c:extLst>
            <c:ext xmlns:c16="http://schemas.microsoft.com/office/drawing/2014/chart" uri="{C3380CC4-5D6E-409C-BE32-E72D297353CC}">
              <c16:uniqueId val="{00000004-B76A-4DAE-9775-02E8F82C9D84}"/>
            </c:ext>
          </c:extLst>
        </c:ser>
        <c:ser>
          <c:idx val="5"/>
          <c:order val="5"/>
          <c:tx>
            <c:strRef>
              <c:f>'Fig 6.4'!$B$12</c:f>
              <c:strCache>
                <c:ptCount val="1"/>
                <c:pt idx="0">
                  <c:v>Pays-Bas</c:v>
                </c:pt>
              </c:strCache>
            </c:strRef>
          </c:tx>
          <c:spPr>
            <a:ln w="22225"/>
          </c:spPr>
          <c:marker>
            <c:symbol val="circle"/>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6.4'!$C$12:$N$12</c:f>
              <c:numCache>
                <c:formatCode>0.0</c:formatCode>
                <c:ptCount val="12"/>
                <c:pt idx="0">
                  <c:v>64.55577432929789</c:v>
                </c:pt>
                <c:pt idx="1">
                  <c:v>65.200702155242851</c:v>
                </c:pt>
                <c:pt idx="2">
                  <c:v>65.908247289669745</c:v>
                </c:pt>
                <c:pt idx="3">
                  <c:v>66.175011434567907</c:v>
                </c:pt>
                <c:pt idx="4">
                  <c:v>66.451108886835939</c:v>
                </c:pt>
                <c:pt idx="5">
                  <c:v>66.73743470491425</c:v>
                </c:pt>
                <c:pt idx="6">
                  <c:v>67.03456172390851</c:v>
                </c:pt>
                <c:pt idx="7">
                  <c:v>67.331662277177401</c:v>
                </c:pt>
                <c:pt idx="8">
                  <c:v>67.636545870770902</c:v>
                </c:pt>
                <c:pt idx="9">
                  <c:v>67.952653957076166</c:v>
                </c:pt>
                <c:pt idx="10">
                  <c:v>68.119240337680395</c:v>
                </c:pt>
                <c:pt idx="11">
                  <c:v>68.282900396756929</c:v>
                </c:pt>
              </c:numCache>
            </c:numRef>
          </c:val>
          <c:smooth val="0"/>
          <c:extLst>
            <c:ext xmlns:c16="http://schemas.microsoft.com/office/drawing/2014/chart" uri="{C3380CC4-5D6E-409C-BE32-E72D297353CC}">
              <c16:uniqueId val="{00000005-B76A-4DAE-9775-02E8F82C9D84}"/>
            </c:ext>
          </c:extLst>
        </c:ser>
        <c:ser>
          <c:idx val="6"/>
          <c:order val="6"/>
          <c:tx>
            <c:strRef>
              <c:f>'Fig 6.4'!$B$13</c:f>
              <c:strCache>
                <c:ptCount val="1"/>
                <c:pt idx="0">
                  <c:v>Royaume-Uni</c:v>
                </c:pt>
              </c:strCache>
            </c:strRef>
          </c:tx>
          <c:spPr>
            <a:ln w="22225"/>
          </c:spPr>
          <c:marker>
            <c:symbol val="plus"/>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6.4'!$C$13:$N$13</c:f>
              <c:numCache>
                <c:formatCode>0.0</c:formatCode>
                <c:ptCount val="12"/>
                <c:pt idx="0">
                  <c:v>64.402480691336692</c:v>
                </c:pt>
                <c:pt idx="1">
                  <c:v>64.65090305661019</c:v>
                </c:pt>
                <c:pt idx="2">
                  <c:v>64.651127747248836</c:v>
                </c:pt>
                <c:pt idx="3">
                  <c:v>65.058696076585747</c:v>
                </c:pt>
                <c:pt idx="4">
                  <c:v>65.058691820773419</c:v>
                </c:pt>
                <c:pt idx="5">
                  <c:v>65.058687317752188</c:v>
                </c:pt>
                <c:pt idx="6">
                  <c:v>65.429177964942966</c:v>
                </c:pt>
                <c:pt idx="7">
                  <c:v>65.787813018314438</c:v>
                </c:pt>
                <c:pt idx="8">
                  <c:v>65.787847210918216</c:v>
                </c:pt>
                <c:pt idx="9">
                  <c:v>65.787890203856833</c:v>
                </c:pt>
                <c:pt idx="10">
                  <c:v>65.787935644282712</c:v>
                </c:pt>
                <c:pt idx="11">
                  <c:v>65.787971920043418</c:v>
                </c:pt>
              </c:numCache>
            </c:numRef>
          </c:val>
          <c:smooth val="0"/>
          <c:extLst>
            <c:ext xmlns:c16="http://schemas.microsoft.com/office/drawing/2014/chart" uri="{C3380CC4-5D6E-409C-BE32-E72D297353CC}">
              <c16:uniqueId val="{00000006-B76A-4DAE-9775-02E8F82C9D84}"/>
            </c:ext>
          </c:extLst>
        </c:ser>
        <c:ser>
          <c:idx val="7"/>
          <c:order val="7"/>
          <c:tx>
            <c:strRef>
              <c:f>'Fig 6.4'!$B$14</c:f>
              <c:strCache>
                <c:ptCount val="1"/>
                <c:pt idx="0">
                  <c:v>Suède</c:v>
                </c:pt>
              </c:strCache>
            </c:strRef>
          </c:tx>
          <c:spPr>
            <a:ln w="22225"/>
          </c:spPr>
          <c:marker>
            <c:symbol val="dot"/>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6.4'!$C$14:$N$14</c:f>
              <c:numCache>
                <c:formatCode>0.0</c:formatCode>
                <c:ptCount val="12"/>
                <c:pt idx="0">
                  <c:v>65.337431923066305</c:v>
                </c:pt>
                <c:pt idx="1">
                  <c:v>65.031303384500433</c:v>
                </c:pt>
                <c:pt idx="2">
                  <c:v>65.031770958535944</c:v>
                </c:pt>
                <c:pt idx="3">
                  <c:v>65.031743744736104</c:v>
                </c:pt>
                <c:pt idx="4">
                  <c:v>65.031635121756963</c:v>
                </c:pt>
                <c:pt idx="5">
                  <c:v>65.031769979238049</c:v>
                </c:pt>
                <c:pt idx="6">
                  <c:v>65.032080980896708</c:v>
                </c:pt>
                <c:pt idx="7">
                  <c:v>65.032299385461258</c:v>
                </c:pt>
                <c:pt idx="8">
                  <c:v>65.032403115162538</c:v>
                </c:pt>
                <c:pt idx="9">
                  <c:v>65.032541225956194</c:v>
                </c:pt>
                <c:pt idx="10">
                  <c:v>65.032771929123086</c:v>
                </c:pt>
                <c:pt idx="11">
                  <c:v>65.032967861445101</c:v>
                </c:pt>
              </c:numCache>
            </c:numRef>
          </c:val>
          <c:smooth val="0"/>
          <c:extLst>
            <c:ext xmlns:c16="http://schemas.microsoft.com/office/drawing/2014/chart" uri="{C3380CC4-5D6E-409C-BE32-E72D297353CC}">
              <c16:uniqueId val="{00000007-B76A-4DAE-9775-02E8F82C9D84}"/>
            </c:ext>
          </c:extLst>
        </c:ser>
        <c:ser>
          <c:idx val="8"/>
          <c:order val="8"/>
          <c:tx>
            <c:strRef>
              <c:f>'Fig 6.4'!$B$15</c:f>
              <c:strCache>
                <c:ptCount val="1"/>
                <c:pt idx="0">
                  <c:v>UE27</c:v>
                </c:pt>
              </c:strCache>
            </c:strRef>
          </c:tx>
          <c:marker>
            <c:symbol val="dash"/>
            <c:size val="4"/>
          </c:marker>
          <c:cat>
            <c:numRef>
              <c:f>'Fig 6.4'!$C$6:$N$6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6.4'!$C$15:$N$15</c:f>
              <c:numCache>
                <c:formatCode>0.0</c:formatCode>
                <c:ptCount val="12"/>
                <c:pt idx="0">
                  <c:v>63.309836118425601</c:v>
                </c:pt>
                <c:pt idx="1">
                  <c:v>64.110343371171126</c:v>
                </c:pt>
                <c:pt idx="2">
                  <c:v>64.503979227036723</c:v>
                </c:pt>
                <c:pt idx="3">
                  <c:v>64.821186906517269</c:v>
                </c:pt>
                <c:pt idx="4">
                  <c:v>64.999686973813098</c:v>
                </c:pt>
                <c:pt idx="5">
                  <c:v>65.164417161005872</c:v>
                </c:pt>
                <c:pt idx="6">
                  <c:v>65.30835145089128</c:v>
                </c:pt>
                <c:pt idx="7">
                  <c:v>65.365613567484985</c:v>
                </c:pt>
                <c:pt idx="8">
                  <c:v>65.498569236427741</c:v>
                </c:pt>
                <c:pt idx="9">
                  <c:v>65.516916709333529</c:v>
                </c:pt>
                <c:pt idx="10">
                  <c:v>65.58566306847564</c:v>
                </c:pt>
                <c:pt idx="11">
                  <c:v>65.611196598121197</c:v>
                </c:pt>
              </c:numCache>
            </c:numRef>
          </c:val>
          <c:smooth val="0"/>
          <c:extLst>
            <c:ext xmlns:c16="http://schemas.microsoft.com/office/drawing/2014/chart" uri="{C3380CC4-5D6E-409C-BE32-E72D297353CC}">
              <c16:uniqueId val="{00000008-B76A-4DAE-9775-02E8F82C9D84}"/>
            </c:ext>
          </c:extLst>
        </c:ser>
        <c:dLbls>
          <c:showLegendKey val="0"/>
          <c:showVal val="0"/>
          <c:showCatName val="0"/>
          <c:showSerName val="0"/>
          <c:showPercent val="0"/>
          <c:showBubbleSize val="0"/>
        </c:dLbls>
        <c:marker val="1"/>
        <c:smooth val="0"/>
        <c:axId val="117347456"/>
        <c:axId val="117348992"/>
      </c:lineChart>
      <c:catAx>
        <c:axId val="117347456"/>
        <c:scaling>
          <c:orientation val="minMax"/>
        </c:scaling>
        <c:delete val="0"/>
        <c:axPos val="b"/>
        <c:numFmt formatCode="General" sourceLinked="1"/>
        <c:majorTickMark val="out"/>
        <c:minorTickMark val="none"/>
        <c:tickLblPos val="nextTo"/>
        <c:crossAx val="117348992"/>
        <c:crosses val="autoZero"/>
        <c:auto val="1"/>
        <c:lblAlgn val="ctr"/>
        <c:lblOffset val="100"/>
        <c:noMultiLvlLbl val="0"/>
      </c:catAx>
      <c:valAx>
        <c:axId val="117348992"/>
        <c:scaling>
          <c:orientation val="minMax"/>
          <c:min val="61"/>
        </c:scaling>
        <c:delete val="0"/>
        <c:axPos val="l"/>
        <c:majorGridlines/>
        <c:numFmt formatCode="0" sourceLinked="0"/>
        <c:majorTickMark val="out"/>
        <c:minorTickMark val="none"/>
        <c:tickLblPos val="nextTo"/>
        <c:crossAx val="117347456"/>
        <c:crosses val="autoZero"/>
        <c:crossBetween val="between"/>
      </c:valAx>
      <c:spPr>
        <a:ln w="22225"/>
      </c:spPr>
    </c:plotArea>
    <c:legend>
      <c:legendPos val="r"/>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44894894894894E-2"/>
          <c:y val="4.8959027777777775E-2"/>
          <c:w val="0.91517912912912913"/>
          <c:h val="0.76023257509477982"/>
        </c:manualLayout>
      </c:layout>
      <c:lineChart>
        <c:grouping val="standard"/>
        <c:varyColors val="0"/>
        <c:ser>
          <c:idx val="0"/>
          <c:order val="0"/>
          <c:tx>
            <c:v>Hommes</c:v>
          </c:tx>
          <c:spPr>
            <a:ln>
              <a:noFill/>
            </a:ln>
          </c:spPr>
          <c:marker>
            <c:symbol val="square"/>
            <c:size val="7"/>
            <c:spPr>
              <a:solidFill>
                <a:schemeClr val="accent6">
                  <a:lumMod val="75000"/>
                </a:schemeClr>
              </a:solidFill>
              <a:ln>
                <a:noFill/>
              </a:ln>
            </c:spPr>
          </c:marker>
          <c:cat>
            <c:strLit>
              <c:ptCount val="3"/>
              <c:pt idx="0">
                <c:v>Canada</c:v>
              </c:pt>
              <c:pt idx="1">
                <c:v>États-Unis</c:v>
              </c:pt>
              <c:pt idx="2">
                <c:v>Japon</c:v>
              </c:pt>
            </c:strLit>
          </c:cat>
          <c:val>
            <c:numLit>
              <c:formatCode>General</c:formatCode>
              <c:ptCount val="3"/>
              <c:pt idx="0">
                <c:v>66.032477515155577</c:v>
              </c:pt>
              <c:pt idx="1">
                <c:v>67.559116524704379</c:v>
              </c:pt>
              <c:pt idx="2">
                <c:v>70.616050282014541</c:v>
              </c:pt>
            </c:numLit>
          </c:val>
          <c:smooth val="0"/>
          <c:extLst>
            <c:ext xmlns:c16="http://schemas.microsoft.com/office/drawing/2014/chart" uri="{C3380CC4-5D6E-409C-BE32-E72D297353CC}">
              <c16:uniqueId val="{00000000-F18F-4EA3-A1D5-266AF9259788}"/>
            </c:ext>
          </c:extLst>
        </c:ser>
        <c:ser>
          <c:idx val="1"/>
          <c:order val="1"/>
          <c:tx>
            <c:v>Femmes</c:v>
          </c:tx>
          <c:spPr>
            <a:ln>
              <a:noFill/>
            </a:ln>
          </c:spPr>
          <c:marker>
            <c:symbol val="triangle"/>
            <c:size val="7"/>
            <c:spPr>
              <a:solidFill>
                <a:srgbClr val="7030A0"/>
              </a:solidFill>
              <a:ln>
                <a:noFill/>
              </a:ln>
            </c:spPr>
          </c:marker>
          <c:cat>
            <c:strLit>
              <c:ptCount val="3"/>
              <c:pt idx="0">
                <c:v>Canada</c:v>
              </c:pt>
              <c:pt idx="1">
                <c:v>États-Unis</c:v>
              </c:pt>
              <c:pt idx="2">
                <c:v>Japon</c:v>
              </c:pt>
            </c:strLit>
          </c:cat>
          <c:val>
            <c:numLit>
              <c:formatCode>General</c:formatCode>
              <c:ptCount val="3"/>
              <c:pt idx="0">
                <c:v>63.466226762576767</c:v>
              </c:pt>
              <c:pt idx="1">
                <c:v>66.073821227398369</c:v>
              </c:pt>
              <c:pt idx="2">
                <c:v>69.344203393056247</c:v>
              </c:pt>
            </c:numLit>
          </c:val>
          <c:smooth val="0"/>
          <c:extLst>
            <c:ext xmlns:c16="http://schemas.microsoft.com/office/drawing/2014/chart" uri="{C3380CC4-5D6E-409C-BE32-E72D297353CC}">
              <c16:uniqueId val="{00000001-F18F-4EA3-A1D5-266AF9259788}"/>
            </c:ext>
          </c:extLst>
        </c:ser>
        <c:dLbls>
          <c:showLegendKey val="0"/>
          <c:showVal val="0"/>
          <c:showCatName val="0"/>
          <c:showSerName val="0"/>
          <c:showPercent val="0"/>
          <c:showBubbleSize val="0"/>
        </c:dLbls>
        <c:marker val="1"/>
        <c:smooth val="0"/>
        <c:axId val="117933568"/>
        <c:axId val="117935488"/>
      </c:lineChart>
      <c:catAx>
        <c:axId val="117933568"/>
        <c:scaling>
          <c:orientation val="minMax"/>
        </c:scaling>
        <c:delete val="0"/>
        <c:axPos val="b"/>
        <c:numFmt formatCode="General" sourceLinked="0"/>
        <c:majorTickMark val="none"/>
        <c:minorTickMark val="none"/>
        <c:tickLblPos val="nextTo"/>
        <c:txPr>
          <a:bodyPr/>
          <a:lstStyle/>
          <a:p>
            <a:pPr>
              <a:defRPr sz="900"/>
            </a:pPr>
            <a:endParaRPr lang="fr-FR"/>
          </a:p>
        </c:txPr>
        <c:crossAx val="117935488"/>
        <c:crosses val="autoZero"/>
        <c:auto val="1"/>
        <c:lblAlgn val="ctr"/>
        <c:lblOffset val="100"/>
        <c:noMultiLvlLbl val="0"/>
      </c:catAx>
      <c:valAx>
        <c:axId val="117935488"/>
        <c:scaling>
          <c:orientation val="minMax"/>
          <c:max val="71"/>
          <c:min val="61"/>
        </c:scaling>
        <c:delete val="0"/>
        <c:axPos val="l"/>
        <c:majorGridlines/>
        <c:numFmt formatCode="0" sourceLinked="0"/>
        <c:majorTickMark val="none"/>
        <c:minorTickMark val="none"/>
        <c:tickLblPos val="nextTo"/>
        <c:spPr>
          <a:ln w="9525">
            <a:noFill/>
          </a:ln>
        </c:spPr>
        <c:crossAx val="117933568"/>
        <c:crosses val="autoZero"/>
        <c:crossBetween val="between"/>
      </c:valAx>
    </c:plotArea>
    <c:legend>
      <c:legendPos val="b"/>
      <c:layout>
        <c:manualLayout>
          <c:xMode val="edge"/>
          <c:yMode val="edge"/>
          <c:x val="4.6982883120471183E-3"/>
          <c:y val="0.92025937499999999"/>
          <c:w val="0.99530171168795278"/>
          <c:h val="7.9740624999999996E-2"/>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6.4'!$O$7</c:f>
              <c:strCache>
                <c:ptCount val="1"/>
                <c:pt idx="0">
                  <c:v>Allemagne</c:v>
                </c:pt>
              </c:strCache>
            </c:strRef>
          </c:tx>
          <c:spPr>
            <a:ln w="19050"/>
          </c:spPr>
          <c:marker>
            <c:symbol val="diamond"/>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6.4'!$P$7:$AA$7</c:f>
              <c:numCache>
                <c:formatCode>0.0</c:formatCode>
                <c:ptCount val="12"/>
                <c:pt idx="0">
                  <c:v>64.638289032913931</c:v>
                </c:pt>
                <c:pt idx="1">
                  <c:v>64.707141263460798</c:v>
                </c:pt>
                <c:pt idx="2">
                  <c:v>64.999742698146761</c:v>
                </c:pt>
                <c:pt idx="3">
                  <c:v>65.611193175433243</c:v>
                </c:pt>
                <c:pt idx="4">
                  <c:v>65.687555473438849</c:v>
                </c:pt>
                <c:pt idx="5">
                  <c:v>65.687555473438849</c:v>
                </c:pt>
                <c:pt idx="6">
                  <c:v>65.687555473438863</c:v>
                </c:pt>
                <c:pt idx="7">
                  <c:v>65.687555473438863</c:v>
                </c:pt>
                <c:pt idx="8">
                  <c:v>65.687555473438849</c:v>
                </c:pt>
                <c:pt idx="9">
                  <c:v>65.687555473438849</c:v>
                </c:pt>
                <c:pt idx="10">
                  <c:v>65.687555473438849</c:v>
                </c:pt>
                <c:pt idx="11">
                  <c:v>65.687555473438849</c:v>
                </c:pt>
              </c:numCache>
            </c:numRef>
          </c:val>
          <c:smooth val="0"/>
          <c:extLst>
            <c:ext xmlns:c16="http://schemas.microsoft.com/office/drawing/2014/chart" uri="{C3380CC4-5D6E-409C-BE32-E72D297353CC}">
              <c16:uniqueId val="{00000000-EF29-4372-98E3-7F4F949B7614}"/>
            </c:ext>
          </c:extLst>
        </c:ser>
        <c:ser>
          <c:idx val="1"/>
          <c:order val="1"/>
          <c:tx>
            <c:strRef>
              <c:f>'Fig 6.4'!$O$8</c:f>
              <c:strCache>
                <c:ptCount val="1"/>
                <c:pt idx="0">
                  <c:v>Belgique</c:v>
                </c:pt>
              </c:strCache>
            </c:strRef>
          </c:tx>
          <c:spPr>
            <a:ln w="19050"/>
          </c:spPr>
          <c:marker>
            <c:symbol val="square"/>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6.4'!$P$8:$AA$8</c:f>
              <c:numCache>
                <c:formatCode>0.0</c:formatCode>
                <c:ptCount val="12"/>
                <c:pt idx="0">
                  <c:v>61.793482056052518</c:v>
                </c:pt>
                <c:pt idx="1">
                  <c:v>63.309905503629629</c:v>
                </c:pt>
                <c:pt idx="2">
                  <c:v>63.816939110883503</c:v>
                </c:pt>
                <c:pt idx="3">
                  <c:v>64.29877648774513</c:v>
                </c:pt>
                <c:pt idx="4">
                  <c:v>64.298776487745101</c:v>
                </c:pt>
                <c:pt idx="5">
                  <c:v>64.298776487745116</c:v>
                </c:pt>
                <c:pt idx="6">
                  <c:v>64.298776487745116</c:v>
                </c:pt>
                <c:pt idx="7">
                  <c:v>64.298776487745116</c:v>
                </c:pt>
                <c:pt idx="8">
                  <c:v>64.298776487745116</c:v>
                </c:pt>
                <c:pt idx="9">
                  <c:v>64.298776487745116</c:v>
                </c:pt>
                <c:pt idx="10">
                  <c:v>64.298776487745116</c:v>
                </c:pt>
                <c:pt idx="11">
                  <c:v>64.298776487745116</c:v>
                </c:pt>
              </c:numCache>
            </c:numRef>
          </c:val>
          <c:smooth val="0"/>
          <c:extLst>
            <c:ext xmlns:c16="http://schemas.microsoft.com/office/drawing/2014/chart" uri="{C3380CC4-5D6E-409C-BE32-E72D297353CC}">
              <c16:uniqueId val="{00000001-EF29-4372-98E3-7F4F949B7614}"/>
            </c:ext>
          </c:extLst>
        </c:ser>
        <c:ser>
          <c:idx val="2"/>
          <c:order val="2"/>
          <c:tx>
            <c:strRef>
              <c:f>'Fig 6.4'!$O$9</c:f>
              <c:strCache>
                <c:ptCount val="1"/>
                <c:pt idx="0">
                  <c:v>Espagne</c:v>
                </c:pt>
              </c:strCache>
            </c:strRef>
          </c:tx>
          <c:spPr>
            <a:ln w="19050"/>
          </c:spPr>
          <c:marker>
            <c:symbol val="triangle"/>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6.4'!$P$9:$AA$9</c:f>
              <c:numCache>
                <c:formatCode>0.0</c:formatCode>
                <c:ptCount val="12"/>
                <c:pt idx="0">
                  <c:v>63.399759081057013</c:v>
                </c:pt>
                <c:pt idx="1">
                  <c:v>64.818309005974413</c:v>
                </c:pt>
                <c:pt idx="2">
                  <c:v>65.651126146849705</c:v>
                </c:pt>
                <c:pt idx="3">
                  <c:v>66.010157890587706</c:v>
                </c:pt>
                <c:pt idx="4">
                  <c:v>66.03192638166712</c:v>
                </c:pt>
                <c:pt idx="5">
                  <c:v>66.053633609929705</c:v>
                </c:pt>
                <c:pt idx="6">
                  <c:v>66.07527766463582</c:v>
                </c:pt>
                <c:pt idx="7">
                  <c:v>66.096856635045853</c:v>
                </c:pt>
                <c:pt idx="8">
                  <c:v>66.118368610420106</c:v>
                </c:pt>
                <c:pt idx="9">
                  <c:v>66.139811680018937</c:v>
                </c:pt>
                <c:pt idx="10">
                  <c:v>66.161183933102691</c:v>
                </c:pt>
                <c:pt idx="11">
                  <c:v>66.182483458931713</c:v>
                </c:pt>
              </c:numCache>
            </c:numRef>
          </c:val>
          <c:smooth val="0"/>
          <c:extLst>
            <c:ext xmlns:c16="http://schemas.microsoft.com/office/drawing/2014/chart" uri="{C3380CC4-5D6E-409C-BE32-E72D297353CC}">
              <c16:uniqueId val="{00000002-EF29-4372-98E3-7F4F949B7614}"/>
            </c:ext>
          </c:extLst>
        </c:ser>
        <c:ser>
          <c:idx val="3"/>
          <c:order val="3"/>
          <c:tx>
            <c:strRef>
              <c:f>'Fig 6.4'!$O$10</c:f>
              <c:strCache>
                <c:ptCount val="1"/>
                <c:pt idx="0">
                  <c:v>France</c:v>
                </c:pt>
              </c:strCache>
            </c:strRef>
          </c:tx>
          <c:spPr>
            <a:ln w="19050"/>
          </c:spPr>
          <c:marker>
            <c:symbol val="x"/>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6.4'!$P$10:$AA$10</c:f>
              <c:numCache>
                <c:formatCode>0.0</c:formatCode>
                <c:ptCount val="12"/>
                <c:pt idx="0">
                  <c:v>61.941616378845779</c:v>
                </c:pt>
                <c:pt idx="1">
                  <c:v>62.768092423061425</c:v>
                </c:pt>
                <c:pt idx="2">
                  <c:v>63.327665837293829</c:v>
                </c:pt>
                <c:pt idx="3">
                  <c:v>63.602363225247821</c:v>
                </c:pt>
                <c:pt idx="4">
                  <c:v>63.894349477910772</c:v>
                </c:pt>
                <c:pt idx="5">
                  <c:v>64.474776966620126</c:v>
                </c:pt>
                <c:pt idx="6">
                  <c:v>64.724175911641396</c:v>
                </c:pt>
                <c:pt idx="7">
                  <c:v>64.72417591164141</c:v>
                </c:pt>
                <c:pt idx="8">
                  <c:v>64.724175911641396</c:v>
                </c:pt>
                <c:pt idx="9">
                  <c:v>64.724175911641396</c:v>
                </c:pt>
                <c:pt idx="10">
                  <c:v>64.724175911641396</c:v>
                </c:pt>
                <c:pt idx="11">
                  <c:v>64.724175911641396</c:v>
                </c:pt>
              </c:numCache>
            </c:numRef>
          </c:val>
          <c:smooth val="0"/>
          <c:extLst>
            <c:ext xmlns:c16="http://schemas.microsoft.com/office/drawing/2014/chart" uri="{C3380CC4-5D6E-409C-BE32-E72D297353CC}">
              <c16:uniqueId val="{00000003-EF29-4372-98E3-7F4F949B7614}"/>
            </c:ext>
          </c:extLst>
        </c:ser>
        <c:ser>
          <c:idx val="4"/>
          <c:order val="4"/>
          <c:tx>
            <c:strRef>
              <c:f>'Fig 6.4'!$O$11</c:f>
              <c:strCache>
                <c:ptCount val="1"/>
                <c:pt idx="0">
                  <c:v>Italie</c:v>
                </c:pt>
              </c:strCache>
            </c:strRef>
          </c:tx>
          <c:spPr>
            <a:ln w="19050"/>
          </c:spPr>
          <c:marker>
            <c:symbol val="star"/>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6.4'!$P$11:$AA$11</c:f>
              <c:numCache>
                <c:formatCode>0.0</c:formatCode>
                <c:ptCount val="12"/>
                <c:pt idx="0">
                  <c:v>63.929206187712403</c:v>
                </c:pt>
                <c:pt idx="1">
                  <c:v>65.861866436495276</c:v>
                </c:pt>
                <c:pt idx="2">
                  <c:v>65.678829812475001</c:v>
                </c:pt>
                <c:pt idx="3">
                  <c:v>66.143080491443953</c:v>
                </c:pt>
                <c:pt idx="4">
                  <c:v>66.236198415198956</c:v>
                </c:pt>
                <c:pt idx="5">
                  <c:v>66.251887429975554</c:v>
                </c:pt>
                <c:pt idx="6">
                  <c:v>66.931945084744285</c:v>
                </c:pt>
                <c:pt idx="7">
                  <c:v>66.896168233380806</c:v>
                </c:pt>
                <c:pt idx="8">
                  <c:v>67.733314080476958</c:v>
                </c:pt>
                <c:pt idx="9">
                  <c:v>67.59315937085114</c:v>
                </c:pt>
                <c:pt idx="10">
                  <c:v>67.851762698434399</c:v>
                </c:pt>
                <c:pt idx="11">
                  <c:v>67.787108902513395</c:v>
                </c:pt>
              </c:numCache>
            </c:numRef>
          </c:val>
          <c:smooth val="0"/>
          <c:extLst>
            <c:ext xmlns:c16="http://schemas.microsoft.com/office/drawing/2014/chart" uri="{C3380CC4-5D6E-409C-BE32-E72D297353CC}">
              <c16:uniqueId val="{00000004-EF29-4372-98E3-7F4F949B7614}"/>
            </c:ext>
          </c:extLst>
        </c:ser>
        <c:ser>
          <c:idx val="5"/>
          <c:order val="5"/>
          <c:tx>
            <c:strRef>
              <c:f>'Fig 6.4'!$O$12</c:f>
              <c:strCache>
                <c:ptCount val="1"/>
                <c:pt idx="0">
                  <c:v>Pays-Bas</c:v>
                </c:pt>
              </c:strCache>
            </c:strRef>
          </c:tx>
          <c:spPr>
            <a:ln w="19050"/>
          </c:spPr>
          <c:marker>
            <c:symbol val="circle"/>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6.4'!$P$12:$AA$12</c:f>
              <c:numCache>
                <c:formatCode>0.0</c:formatCode>
                <c:ptCount val="12"/>
                <c:pt idx="0">
                  <c:v>65.432518620863291</c:v>
                </c:pt>
                <c:pt idx="1">
                  <c:v>66.120912371900417</c:v>
                </c:pt>
                <c:pt idx="2">
                  <c:v>66.826082033476055</c:v>
                </c:pt>
                <c:pt idx="3">
                  <c:v>67.08904587208653</c:v>
                </c:pt>
                <c:pt idx="4">
                  <c:v>67.360311998714792</c:v>
                </c:pt>
                <c:pt idx="5">
                  <c:v>67.640099738731791</c:v>
                </c:pt>
                <c:pt idx="6">
                  <c:v>67.928632189515554</c:v>
                </c:pt>
                <c:pt idx="7">
                  <c:v>68.203846932247075</c:v>
                </c:pt>
                <c:pt idx="8">
                  <c:v>68.480913669672333</c:v>
                </c:pt>
                <c:pt idx="9">
                  <c:v>68.766112767120305</c:v>
                </c:pt>
                <c:pt idx="10">
                  <c:v>68.902363903348757</c:v>
                </c:pt>
                <c:pt idx="11">
                  <c:v>69.040629813248813</c:v>
                </c:pt>
              </c:numCache>
            </c:numRef>
          </c:val>
          <c:smooth val="0"/>
          <c:extLst>
            <c:ext xmlns:c16="http://schemas.microsoft.com/office/drawing/2014/chart" uri="{C3380CC4-5D6E-409C-BE32-E72D297353CC}">
              <c16:uniqueId val="{00000005-EF29-4372-98E3-7F4F949B7614}"/>
            </c:ext>
          </c:extLst>
        </c:ser>
        <c:ser>
          <c:idx val="6"/>
          <c:order val="6"/>
          <c:tx>
            <c:strRef>
              <c:f>'Fig 6.4'!$O$13</c:f>
              <c:strCache>
                <c:ptCount val="1"/>
                <c:pt idx="0">
                  <c:v>Royaume-Uni</c:v>
                </c:pt>
              </c:strCache>
            </c:strRef>
          </c:tx>
          <c:spPr>
            <a:ln w="19050"/>
          </c:spPr>
          <c:marker>
            <c:symbol val="plus"/>
            <c:size val="4"/>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6.4'!$P$13:$AA$13</c:f>
              <c:numCache>
                <c:formatCode>0.0</c:formatCode>
                <c:ptCount val="12"/>
                <c:pt idx="0">
                  <c:v>65.039470714599531</c:v>
                </c:pt>
                <c:pt idx="1">
                  <c:v>64.789441566752217</c:v>
                </c:pt>
                <c:pt idx="2">
                  <c:v>64.789441566752203</c:v>
                </c:pt>
                <c:pt idx="3">
                  <c:v>65.053000097549841</c:v>
                </c:pt>
                <c:pt idx="4">
                  <c:v>65.053000097549841</c:v>
                </c:pt>
                <c:pt idx="5">
                  <c:v>65.053000097549841</c:v>
                </c:pt>
                <c:pt idx="6">
                  <c:v>65.448451523264595</c:v>
                </c:pt>
                <c:pt idx="7">
                  <c:v>65.818370519414941</c:v>
                </c:pt>
                <c:pt idx="8">
                  <c:v>65.818370519414941</c:v>
                </c:pt>
                <c:pt idx="9">
                  <c:v>65.818370519414927</c:v>
                </c:pt>
                <c:pt idx="10">
                  <c:v>65.818370519414941</c:v>
                </c:pt>
                <c:pt idx="11">
                  <c:v>65.818370519414941</c:v>
                </c:pt>
              </c:numCache>
            </c:numRef>
          </c:val>
          <c:smooth val="0"/>
          <c:extLst>
            <c:ext xmlns:c16="http://schemas.microsoft.com/office/drawing/2014/chart" uri="{C3380CC4-5D6E-409C-BE32-E72D297353CC}">
              <c16:uniqueId val="{00000006-EF29-4372-98E3-7F4F949B7614}"/>
            </c:ext>
          </c:extLst>
        </c:ser>
        <c:ser>
          <c:idx val="7"/>
          <c:order val="7"/>
          <c:tx>
            <c:strRef>
              <c:f>'Fig 6.4'!$O$14</c:f>
              <c:strCache>
                <c:ptCount val="1"/>
                <c:pt idx="0">
                  <c:v>Suède</c:v>
                </c:pt>
              </c:strCache>
            </c:strRef>
          </c:tx>
          <c:spPr>
            <a:ln w="19050"/>
          </c:spP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6.4'!$P$14:$AA$14</c:f>
              <c:numCache>
                <c:formatCode>0.0</c:formatCode>
                <c:ptCount val="12"/>
                <c:pt idx="0">
                  <c:v>65.924780811440854</c:v>
                </c:pt>
                <c:pt idx="1">
                  <c:v>65.635757854252873</c:v>
                </c:pt>
                <c:pt idx="2">
                  <c:v>65.635757854252873</c:v>
                </c:pt>
                <c:pt idx="3">
                  <c:v>65.635757854252887</c:v>
                </c:pt>
                <c:pt idx="4">
                  <c:v>65.635757854252873</c:v>
                </c:pt>
                <c:pt idx="5">
                  <c:v>65.635757854252887</c:v>
                </c:pt>
                <c:pt idx="6">
                  <c:v>65.635757854252873</c:v>
                </c:pt>
                <c:pt idx="7">
                  <c:v>65.635757854252887</c:v>
                </c:pt>
                <c:pt idx="8">
                  <c:v>65.635757854252887</c:v>
                </c:pt>
                <c:pt idx="9">
                  <c:v>65.635757854252887</c:v>
                </c:pt>
                <c:pt idx="10">
                  <c:v>65.635757854252887</c:v>
                </c:pt>
                <c:pt idx="11">
                  <c:v>65.635757854252887</c:v>
                </c:pt>
              </c:numCache>
            </c:numRef>
          </c:val>
          <c:smooth val="0"/>
          <c:extLst>
            <c:ext xmlns:c16="http://schemas.microsoft.com/office/drawing/2014/chart" uri="{C3380CC4-5D6E-409C-BE32-E72D297353CC}">
              <c16:uniqueId val="{00000007-EF29-4372-98E3-7F4F949B7614}"/>
            </c:ext>
          </c:extLst>
        </c:ser>
        <c:ser>
          <c:idx val="8"/>
          <c:order val="8"/>
          <c:tx>
            <c:strRef>
              <c:f>'Fig 6.4'!$O$15</c:f>
              <c:strCache>
                <c:ptCount val="1"/>
                <c:pt idx="0">
                  <c:v>UE27</c:v>
                </c:pt>
              </c:strCache>
            </c:strRef>
          </c:tx>
          <c:marker>
            <c:symbol val="dash"/>
            <c:size val="5"/>
          </c:marker>
          <c:cat>
            <c:numRef>
              <c:f>'Fig 6.4'!$P$6:$AA$6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6.4'!$P$15:$AA$15</c:f>
              <c:numCache>
                <c:formatCode>0.0</c:formatCode>
                <c:ptCount val="12"/>
                <c:pt idx="0">
                  <c:v>63.674771587870403</c:v>
                </c:pt>
                <c:pt idx="1">
                  <c:v>64.391872286483192</c:v>
                </c:pt>
                <c:pt idx="2">
                  <c:v>64.765005107133717</c:v>
                </c:pt>
                <c:pt idx="3">
                  <c:v>65.103693364146466</c:v>
                </c:pt>
                <c:pt idx="4">
                  <c:v>65.231669098388153</c:v>
                </c:pt>
                <c:pt idx="5">
                  <c:v>65.375816329165261</c:v>
                </c:pt>
                <c:pt idx="6">
                  <c:v>65.55070556996462</c:v>
                </c:pt>
                <c:pt idx="7">
                  <c:v>65.581667528659807</c:v>
                </c:pt>
                <c:pt idx="8">
                  <c:v>65.722234765306965</c:v>
                </c:pt>
                <c:pt idx="9">
                  <c:v>65.734835381471811</c:v>
                </c:pt>
                <c:pt idx="10">
                  <c:v>65.788917212839934</c:v>
                </c:pt>
                <c:pt idx="11">
                  <c:v>65.806959700042242</c:v>
                </c:pt>
              </c:numCache>
            </c:numRef>
          </c:val>
          <c:smooth val="0"/>
          <c:extLst>
            <c:ext xmlns:c16="http://schemas.microsoft.com/office/drawing/2014/chart" uri="{C3380CC4-5D6E-409C-BE32-E72D297353CC}">
              <c16:uniqueId val="{00000008-EF29-4372-98E3-7F4F949B7614}"/>
            </c:ext>
          </c:extLst>
        </c:ser>
        <c:dLbls>
          <c:showLegendKey val="0"/>
          <c:showVal val="0"/>
          <c:showCatName val="0"/>
          <c:showSerName val="0"/>
          <c:showPercent val="0"/>
          <c:showBubbleSize val="0"/>
        </c:dLbls>
        <c:marker val="1"/>
        <c:smooth val="0"/>
        <c:axId val="139343744"/>
        <c:axId val="139345280"/>
      </c:lineChart>
      <c:catAx>
        <c:axId val="139343744"/>
        <c:scaling>
          <c:orientation val="minMax"/>
        </c:scaling>
        <c:delete val="0"/>
        <c:axPos val="b"/>
        <c:numFmt formatCode="General" sourceLinked="1"/>
        <c:majorTickMark val="out"/>
        <c:minorTickMark val="none"/>
        <c:tickLblPos val="nextTo"/>
        <c:crossAx val="139345280"/>
        <c:crosses val="autoZero"/>
        <c:auto val="1"/>
        <c:lblAlgn val="ctr"/>
        <c:lblOffset val="100"/>
        <c:noMultiLvlLbl val="0"/>
      </c:catAx>
      <c:valAx>
        <c:axId val="139345280"/>
        <c:scaling>
          <c:orientation val="minMax"/>
          <c:min val="61"/>
        </c:scaling>
        <c:delete val="0"/>
        <c:axPos val="l"/>
        <c:majorGridlines/>
        <c:numFmt formatCode="0" sourceLinked="0"/>
        <c:majorTickMark val="out"/>
        <c:minorTickMark val="none"/>
        <c:tickLblPos val="nextTo"/>
        <c:crossAx val="13934374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6.4'!$AB$7</c:f>
              <c:strCache>
                <c:ptCount val="1"/>
                <c:pt idx="0">
                  <c:v>Allemagne</c:v>
                </c:pt>
              </c:strCache>
            </c:strRef>
          </c:tx>
          <c:spPr>
            <a:ln w="19050"/>
          </c:spPr>
          <c:marker>
            <c:symbol val="diamond"/>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6.4'!$AC$7:$AN$7</c:f>
              <c:numCache>
                <c:formatCode>0.0</c:formatCode>
                <c:ptCount val="12"/>
                <c:pt idx="0">
                  <c:v>63.965667953562033</c:v>
                </c:pt>
                <c:pt idx="1">
                  <c:v>64.278980549485482</c:v>
                </c:pt>
                <c:pt idx="2">
                  <c:v>64.75971843449075</c:v>
                </c:pt>
                <c:pt idx="3">
                  <c:v>65.201361564486604</c:v>
                </c:pt>
                <c:pt idx="4">
                  <c:v>65.256475562718592</c:v>
                </c:pt>
                <c:pt idx="5">
                  <c:v>65.256475562718563</c:v>
                </c:pt>
                <c:pt idx="6">
                  <c:v>65.256475562718563</c:v>
                </c:pt>
                <c:pt idx="7">
                  <c:v>65.256475562718563</c:v>
                </c:pt>
                <c:pt idx="8">
                  <c:v>65.256475562718592</c:v>
                </c:pt>
                <c:pt idx="9">
                  <c:v>65.256475562718578</c:v>
                </c:pt>
                <c:pt idx="10">
                  <c:v>65.256475562718578</c:v>
                </c:pt>
                <c:pt idx="11">
                  <c:v>65.256475562718578</c:v>
                </c:pt>
              </c:numCache>
            </c:numRef>
          </c:val>
          <c:smooth val="0"/>
          <c:extLst>
            <c:ext xmlns:c16="http://schemas.microsoft.com/office/drawing/2014/chart" uri="{C3380CC4-5D6E-409C-BE32-E72D297353CC}">
              <c16:uniqueId val="{00000000-C221-4783-A17B-CDD5539F6426}"/>
            </c:ext>
          </c:extLst>
        </c:ser>
        <c:ser>
          <c:idx val="1"/>
          <c:order val="1"/>
          <c:tx>
            <c:strRef>
              <c:f>'Fig 6.4'!$AB$8</c:f>
              <c:strCache>
                <c:ptCount val="1"/>
                <c:pt idx="0">
                  <c:v>Belgique</c:v>
                </c:pt>
              </c:strCache>
            </c:strRef>
          </c:tx>
          <c:spPr>
            <a:ln w="19050"/>
          </c:spPr>
          <c:marker>
            <c:symbol val="square"/>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6.4'!$AC$8:$AN$8</c:f>
              <c:numCache>
                <c:formatCode>0.0</c:formatCode>
                <c:ptCount val="12"/>
                <c:pt idx="0">
                  <c:v>61.798924501430164</c:v>
                </c:pt>
                <c:pt idx="1">
                  <c:v>63.506232564312086</c:v>
                </c:pt>
                <c:pt idx="2">
                  <c:v>63.906406185395802</c:v>
                </c:pt>
                <c:pt idx="3">
                  <c:v>64.342886695018819</c:v>
                </c:pt>
                <c:pt idx="4">
                  <c:v>64.342886695018819</c:v>
                </c:pt>
                <c:pt idx="5">
                  <c:v>64.342886695018819</c:v>
                </c:pt>
                <c:pt idx="6">
                  <c:v>64.342886695018819</c:v>
                </c:pt>
                <c:pt idx="7">
                  <c:v>64.342886695018819</c:v>
                </c:pt>
                <c:pt idx="8">
                  <c:v>64.342886695018819</c:v>
                </c:pt>
                <c:pt idx="9">
                  <c:v>64.342886695018819</c:v>
                </c:pt>
                <c:pt idx="10">
                  <c:v>64.342886695018819</c:v>
                </c:pt>
                <c:pt idx="11">
                  <c:v>64.342886695018819</c:v>
                </c:pt>
              </c:numCache>
            </c:numRef>
          </c:val>
          <c:smooth val="0"/>
          <c:extLst>
            <c:ext xmlns:c16="http://schemas.microsoft.com/office/drawing/2014/chart" uri="{C3380CC4-5D6E-409C-BE32-E72D297353CC}">
              <c16:uniqueId val="{00000001-C221-4783-A17B-CDD5539F6426}"/>
            </c:ext>
          </c:extLst>
        </c:ser>
        <c:ser>
          <c:idx val="2"/>
          <c:order val="2"/>
          <c:tx>
            <c:strRef>
              <c:f>'Fig 6.4'!$AB$9</c:f>
              <c:strCache>
                <c:ptCount val="1"/>
                <c:pt idx="0">
                  <c:v>Espagne</c:v>
                </c:pt>
              </c:strCache>
            </c:strRef>
          </c:tx>
          <c:spPr>
            <a:ln w="19050"/>
          </c:spPr>
          <c:marker>
            <c:symbol val="triangle"/>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6.4'!$AC$9:$AN$9</c:f>
              <c:numCache>
                <c:formatCode>0.0</c:formatCode>
                <c:ptCount val="12"/>
                <c:pt idx="0">
                  <c:v>64.490019358712331</c:v>
                </c:pt>
                <c:pt idx="1">
                  <c:v>65.833224631823128</c:v>
                </c:pt>
                <c:pt idx="2">
                  <c:v>66.328878803911877</c:v>
                </c:pt>
                <c:pt idx="3">
                  <c:v>66.5173291891753</c:v>
                </c:pt>
                <c:pt idx="4">
                  <c:v>66.536537225156039</c:v>
                </c:pt>
                <c:pt idx="5">
                  <c:v>66.555535746906457</c:v>
                </c:pt>
                <c:pt idx="6">
                  <c:v>66.574321995694206</c:v>
                </c:pt>
                <c:pt idx="7">
                  <c:v>66.592893212786876</c:v>
                </c:pt>
                <c:pt idx="8">
                  <c:v>66.611246639452148</c:v>
                </c:pt>
                <c:pt idx="9">
                  <c:v>66.629379516957584</c:v>
                </c:pt>
                <c:pt idx="10">
                  <c:v>66.647289086570879</c:v>
                </c:pt>
                <c:pt idx="11">
                  <c:v>66.664972589559611</c:v>
                </c:pt>
              </c:numCache>
            </c:numRef>
          </c:val>
          <c:smooth val="0"/>
          <c:extLst>
            <c:ext xmlns:c16="http://schemas.microsoft.com/office/drawing/2014/chart" uri="{C3380CC4-5D6E-409C-BE32-E72D297353CC}">
              <c16:uniqueId val="{00000002-C221-4783-A17B-CDD5539F6426}"/>
            </c:ext>
          </c:extLst>
        </c:ser>
        <c:ser>
          <c:idx val="3"/>
          <c:order val="3"/>
          <c:tx>
            <c:strRef>
              <c:f>'Fig 6.4'!$AB$10</c:f>
              <c:strCache>
                <c:ptCount val="1"/>
                <c:pt idx="0">
                  <c:v>France</c:v>
                </c:pt>
              </c:strCache>
            </c:strRef>
          </c:tx>
          <c:spPr>
            <a:ln w="19050"/>
          </c:spPr>
          <c:marker>
            <c:symbol val="x"/>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6.4'!$AC$10:$AN$10</c:f>
              <c:numCache>
                <c:formatCode>0.0</c:formatCode>
                <c:ptCount val="12"/>
                <c:pt idx="0">
                  <c:v>61.838833174638388</c:v>
                </c:pt>
                <c:pt idx="1">
                  <c:v>62.518185109795802</c:v>
                </c:pt>
                <c:pt idx="2">
                  <c:v>62.986644166315813</c:v>
                </c:pt>
                <c:pt idx="3">
                  <c:v>63.323606217875771</c:v>
                </c:pt>
                <c:pt idx="4">
                  <c:v>63.68820167461466</c:v>
                </c:pt>
                <c:pt idx="5">
                  <c:v>64.124965766531886</c:v>
                </c:pt>
                <c:pt idx="6">
                  <c:v>64.312156013846973</c:v>
                </c:pt>
                <c:pt idx="7">
                  <c:v>64.312156013846987</c:v>
                </c:pt>
                <c:pt idx="8">
                  <c:v>64.312156013846987</c:v>
                </c:pt>
                <c:pt idx="9">
                  <c:v>64.312156013846987</c:v>
                </c:pt>
                <c:pt idx="10">
                  <c:v>64.312156013846987</c:v>
                </c:pt>
                <c:pt idx="11">
                  <c:v>64.312156013846987</c:v>
                </c:pt>
              </c:numCache>
            </c:numRef>
          </c:val>
          <c:smooth val="0"/>
          <c:extLst>
            <c:ext xmlns:c16="http://schemas.microsoft.com/office/drawing/2014/chart" uri="{C3380CC4-5D6E-409C-BE32-E72D297353CC}">
              <c16:uniqueId val="{00000003-C221-4783-A17B-CDD5539F6426}"/>
            </c:ext>
          </c:extLst>
        </c:ser>
        <c:ser>
          <c:idx val="4"/>
          <c:order val="4"/>
          <c:tx>
            <c:strRef>
              <c:f>'Fig 6.4'!$AB$11</c:f>
              <c:strCache>
                <c:ptCount val="1"/>
                <c:pt idx="0">
                  <c:v>Italie</c:v>
                </c:pt>
              </c:strCache>
            </c:strRef>
          </c:tx>
          <c:spPr>
            <a:ln w="19050"/>
          </c:spPr>
          <c:marker>
            <c:symbol val="star"/>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6.4'!$AC$11:$AN$11</c:f>
              <c:numCache>
                <c:formatCode>0.0</c:formatCode>
                <c:ptCount val="12"/>
                <c:pt idx="0">
                  <c:v>63.690519274864798</c:v>
                </c:pt>
                <c:pt idx="1">
                  <c:v>66.568605814110782</c:v>
                </c:pt>
                <c:pt idx="2">
                  <c:v>66.725793629803093</c:v>
                </c:pt>
                <c:pt idx="3">
                  <c:v>66.84676581305466</c:v>
                </c:pt>
                <c:pt idx="4">
                  <c:v>67.308369003919481</c:v>
                </c:pt>
                <c:pt idx="5">
                  <c:v>67.712701520530032</c:v>
                </c:pt>
                <c:pt idx="6">
                  <c:v>67.94924221244824</c:v>
                </c:pt>
                <c:pt idx="7">
                  <c:v>68.207845518955253</c:v>
                </c:pt>
                <c:pt idx="8">
                  <c:v>68.807796507816107</c:v>
                </c:pt>
                <c:pt idx="9">
                  <c:v>68.619032856185427</c:v>
                </c:pt>
                <c:pt idx="10">
                  <c:v>69.046180722083378</c:v>
                </c:pt>
                <c:pt idx="11">
                  <c:v>69.074051551036774</c:v>
                </c:pt>
              </c:numCache>
            </c:numRef>
          </c:val>
          <c:smooth val="0"/>
          <c:extLst>
            <c:ext xmlns:c16="http://schemas.microsoft.com/office/drawing/2014/chart" uri="{C3380CC4-5D6E-409C-BE32-E72D297353CC}">
              <c16:uniqueId val="{00000004-C221-4783-A17B-CDD5539F6426}"/>
            </c:ext>
          </c:extLst>
        </c:ser>
        <c:ser>
          <c:idx val="5"/>
          <c:order val="5"/>
          <c:tx>
            <c:strRef>
              <c:f>'Fig 6.4'!$AB$12</c:f>
              <c:strCache>
                <c:ptCount val="1"/>
                <c:pt idx="0">
                  <c:v>Pays-Bas</c:v>
                </c:pt>
              </c:strCache>
            </c:strRef>
          </c:tx>
          <c:spPr>
            <a:ln w="19050"/>
          </c:spPr>
          <c:marker>
            <c:symbol val="circle"/>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6.4'!$AC$12:$AN$12</c:f>
              <c:numCache>
                <c:formatCode>0.0</c:formatCode>
                <c:ptCount val="12"/>
                <c:pt idx="0">
                  <c:v>63.692550472530527</c:v>
                </c:pt>
                <c:pt idx="1">
                  <c:v>64.292367732244813</c:v>
                </c:pt>
                <c:pt idx="2">
                  <c:v>65.000116390133371</c:v>
                </c:pt>
                <c:pt idx="3">
                  <c:v>65.270214556015034</c:v>
                </c:pt>
                <c:pt idx="4">
                  <c:v>65.551537109762222</c:v>
                </c:pt>
                <c:pt idx="5">
                  <c:v>65.844519266808575</c:v>
                </c:pt>
                <c:pt idx="6">
                  <c:v>66.149607378865596</c:v>
                </c:pt>
                <c:pt idx="7">
                  <c:v>66.467258956988559</c:v>
                </c:pt>
                <c:pt idx="8">
                  <c:v>66.797942689335997</c:v>
                </c:pt>
                <c:pt idx="9">
                  <c:v>67.142138454531079</c:v>
                </c:pt>
                <c:pt idx="10">
                  <c:v>67.335899108745892</c:v>
                </c:pt>
                <c:pt idx="11">
                  <c:v>67.522364416253282</c:v>
                </c:pt>
              </c:numCache>
            </c:numRef>
          </c:val>
          <c:smooth val="0"/>
          <c:extLst>
            <c:ext xmlns:c16="http://schemas.microsoft.com/office/drawing/2014/chart" uri="{C3380CC4-5D6E-409C-BE32-E72D297353CC}">
              <c16:uniqueId val="{00000005-C221-4783-A17B-CDD5539F6426}"/>
            </c:ext>
          </c:extLst>
        </c:ser>
        <c:ser>
          <c:idx val="6"/>
          <c:order val="6"/>
          <c:tx>
            <c:strRef>
              <c:f>'Fig 6.4'!$AB$13</c:f>
              <c:strCache>
                <c:ptCount val="1"/>
                <c:pt idx="0">
                  <c:v>Royaume-Uni</c:v>
                </c:pt>
              </c:strCache>
            </c:strRef>
          </c:tx>
          <c:spPr>
            <a:ln w="19050"/>
          </c:spP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6.4'!$AC$13:$AN$13</c:f>
              <c:numCache>
                <c:formatCode>0.0</c:formatCode>
                <c:ptCount val="12"/>
                <c:pt idx="0">
                  <c:v>63.78261963464891</c:v>
                </c:pt>
                <c:pt idx="1">
                  <c:v>64.515708519380652</c:v>
                </c:pt>
                <c:pt idx="2">
                  <c:v>64.515708519380652</c:v>
                </c:pt>
                <c:pt idx="3">
                  <c:v>65.064284355743297</c:v>
                </c:pt>
                <c:pt idx="4">
                  <c:v>65.064284355743283</c:v>
                </c:pt>
                <c:pt idx="5">
                  <c:v>65.064284355743283</c:v>
                </c:pt>
                <c:pt idx="6">
                  <c:v>65.410173780174119</c:v>
                </c:pt>
                <c:pt idx="7">
                  <c:v>65.757622631478441</c:v>
                </c:pt>
                <c:pt idx="8">
                  <c:v>65.757622631478441</c:v>
                </c:pt>
                <c:pt idx="9">
                  <c:v>65.757622631478441</c:v>
                </c:pt>
                <c:pt idx="10">
                  <c:v>65.757622631478441</c:v>
                </c:pt>
                <c:pt idx="11">
                  <c:v>65.757622631478441</c:v>
                </c:pt>
              </c:numCache>
            </c:numRef>
          </c:val>
          <c:smooth val="0"/>
          <c:extLst>
            <c:ext xmlns:c16="http://schemas.microsoft.com/office/drawing/2014/chart" uri="{C3380CC4-5D6E-409C-BE32-E72D297353CC}">
              <c16:uniqueId val="{00000006-C221-4783-A17B-CDD5539F6426}"/>
            </c:ext>
          </c:extLst>
        </c:ser>
        <c:ser>
          <c:idx val="7"/>
          <c:order val="7"/>
          <c:tx>
            <c:strRef>
              <c:f>'Fig 6.4'!$AB$14</c:f>
              <c:strCache>
                <c:ptCount val="1"/>
                <c:pt idx="0">
                  <c:v>Suède</c:v>
                </c:pt>
              </c:strCache>
            </c:strRef>
          </c:tx>
          <c:spPr>
            <a:ln w="19050"/>
          </c:spPr>
          <c:marker>
            <c:symbol val="dot"/>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6.4'!$AC$14:$AN$14</c:f>
              <c:numCache>
                <c:formatCode>0.0</c:formatCode>
                <c:ptCount val="12"/>
                <c:pt idx="0">
                  <c:v>64.749041582874526</c:v>
                </c:pt>
                <c:pt idx="1">
                  <c:v>64.424542590777818</c:v>
                </c:pt>
                <c:pt idx="2">
                  <c:v>64.424542590777818</c:v>
                </c:pt>
                <c:pt idx="3">
                  <c:v>64.424542590777818</c:v>
                </c:pt>
                <c:pt idx="4">
                  <c:v>64.424542590777818</c:v>
                </c:pt>
                <c:pt idx="5">
                  <c:v>64.424542590777818</c:v>
                </c:pt>
                <c:pt idx="6">
                  <c:v>64.424542590777818</c:v>
                </c:pt>
                <c:pt idx="7">
                  <c:v>64.424542590777833</c:v>
                </c:pt>
                <c:pt idx="8">
                  <c:v>64.424542590777818</c:v>
                </c:pt>
                <c:pt idx="9">
                  <c:v>64.424542590777833</c:v>
                </c:pt>
                <c:pt idx="10">
                  <c:v>64.424542590777833</c:v>
                </c:pt>
                <c:pt idx="11">
                  <c:v>64.424542590777833</c:v>
                </c:pt>
              </c:numCache>
            </c:numRef>
          </c:val>
          <c:smooth val="0"/>
          <c:extLst>
            <c:ext xmlns:c16="http://schemas.microsoft.com/office/drawing/2014/chart" uri="{C3380CC4-5D6E-409C-BE32-E72D297353CC}">
              <c16:uniqueId val="{00000007-C221-4783-A17B-CDD5539F6426}"/>
            </c:ext>
          </c:extLst>
        </c:ser>
        <c:ser>
          <c:idx val="8"/>
          <c:order val="8"/>
          <c:tx>
            <c:strRef>
              <c:f>'Fig 6.4'!$AB$15</c:f>
              <c:strCache>
                <c:ptCount val="1"/>
                <c:pt idx="0">
                  <c:v>UE27</c:v>
                </c:pt>
              </c:strCache>
            </c:strRef>
          </c:tx>
          <c:marker>
            <c:symbol val="plus"/>
            <c:size val="4"/>
          </c:marker>
          <c:cat>
            <c:numRef>
              <c:f>'Fig 6.4'!$AC$6:$AN$6</c:f>
              <c:numCache>
                <c:formatCode>General</c:formatCode>
                <c:ptCount val="12"/>
                <c:pt idx="0">
                  <c:v>2017</c:v>
                </c:pt>
                <c:pt idx="1">
                  <c:v>2020</c:v>
                </c:pt>
                <c:pt idx="2">
                  <c:v>2025</c:v>
                </c:pt>
                <c:pt idx="3">
                  <c:v>2030</c:v>
                </c:pt>
                <c:pt idx="4">
                  <c:v>2035</c:v>
                </c:pt>
                <c:pt idx="5">
                  <c:v>2040</c:v>
                </c:pt>
                <c:pt idx="6">
                  <c:v>2045</c:v>
                </c:pt>
                <c:pt idx="7">
                  <c:v>2050</c:v>
                </c:pt>
                <c:pt idx="8">
                  <c:v>2055</c:v>
                </c:pt>
                <c:pt idx="9">
                  <c:v>2060</c:v>
                </c:pt>
                <c:pt idx="10">
                  <c:v>2065</c:v>
                </c:pt>
                <c:pt idx="11">
                  <c:v>2070</c:v>
                </c:pt>
              </c:numCache>
            </c:numRef>
          </c:cat>
          <c:val>
            <c:numRef>
              <c:f>'Fig 6.4'!$AC$15:$AN$15</c:f>
              <c:numCache>
                <c:formatCode>0.0</c:formatCode>
                <c:ptCount val="12"/>
                <c:pt idx="0">
                  <c:v>62.962023107909125</c:v>
                </c:pt>
                <c:pt idx="1">
                  <c:v>63.841533751633698</c:v>
                </c:pt>
                <c:pt idx="2">
                  <c:v>64.254141251418943</c:v>
                </c:pt>
                <c:pt idx="3">
                  <c:v>64.550312122634622</c:v>
                </c:pt>
                <c:pt idx="4">
                  <c:v>64.776951911420952</c:v>
                </c:pt>
                <c:pt idx="5">
                  <c:v>64.961139594324976</c:v>
                </c:pt>
                <c:pt idx="6">
                  <c:v>65.074806154699118</c:v>
                </c:pt>
                <c:pt idx="7">
                  <c:v>65.156823266646313</c:v>
                </c:pt>
                <c:pt idx="8">
                  <c:v>65.281685915947421</c:v>
                </c:pt>
                <c:pt idx="9">
                  <c:v>65.30474609995629</c:v>
                </c:pt>
                <c:pt idx="10">
                  <c:v>65.38684211983896</c:v>
                </c:pt>
                <c:pt idx="11">
                  <c:v>65.41875736625714</c:v>
                </c:pt>
              </c:numCache>
            </c:numRef>
          </c:val>
          <c:smooth val="0"/>
          <c:extLst>
            <c:ext xmlns:c16="http://schemas.microsoft.com/office/drawing/2014/chart" uri="{C3380CC4-5D6E-409C-BE32-E72D297353CC}">
              <c16:uniqueId val="{00000008-C221-4783-A17B-CDD5539F6426}"/>
            </c:ext>
          </c:extLst>
        </c:ser>
        <c:dLbls>
          <c:showLegendKey val="0"/>
          <c:showVal val="0"/>
          <c:showCatName val="0"/>
          <c:showSerName val="0"/>
          <c:showPercent val="0"/>
          <c:showBubbleSize val="0"/>
        </c:dLbls>
        <c:marker val="1"/>
        <c:smooth val="0"/>
        <c:axId val="146670336"/>
        <c:axId val="146671872"/>
      </c:lineChart>
      <c:catAx>
        <c:axId val="146670336"/>
        <c:scaling>
          <c:orientation val="minMax"/>
        </c:scaling>
        <c:delete val="0"/>
        <c:axPos val="b"/>
        <c:numFmt formatCode="General" sourceLinked="1"/>
        <c:majorTickMark val="out"/>
        <c:minorTickMark val="none"/>
        <c:tickLblPos val="nextTo"/>
        <c:crossAx val="146671872"/>
        <c:crosses val="autoZero"/>
        <c:auto val="1"/>
        <c:lblAlgn val="ctr"/>
        <c:lblOffset val="100"/>
        <c:noMultiLvlLbl val="0"/>
      </c:catAx>
      <c:valAx>
        <c:axId val="146671872"/>
        <c:scaling>
          <c:orientation val="minMax"/>
          <c:min val="61"/>
        </c:scaling>
        <c:delete val="0"/>
        <c:axPos val="l"/>
        <c:majorGridlines/>
        <c:numFmt formatCode="0" sourceLinked="0"/>
        <c:majorTickMark val="out"/>
        <c:minorTickMark val="none"/>
        <c:tickLblPos val="nextTo"/>
        <c:crossAx val="146670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0"/>
          <c:order val="0"/>
          <c:tx>
            <c:v>2008</c:v>
          </c:tx>
          <c:spPr>
            <a:solidFill>
              <a:srgbClr val="604A7B"/>
            </a:solidFill>
          </c:spPr>
          <c:invertIfNegative val="0"/>
          <c:dLbls>
            <c:spPr>
              <a:noFill/>
              <a:ln>
                <a:noFill/>
              </a:ln>
              <a:effectLst/>
            </c:spPr>
            <c:txPr>
              <a:bodyPr/>
              <a:lstStyle/>
              <a:p>
                <a:pPr>
                  <a:defRPr sz="800">
                    <a:solidFill>
                      <a:schemeClr val="bg1"/>
                    </a:solidFill>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6.5'!$B$5:$B$15</c:f>
              <c:strCache>
                <c:ptCount val="11"/>
                <c:pt idx="0">
                  <c:v>France</c:v>
                </c:pt>
                <c:pt idx="1">
                  <c:v>Belgique</c:v>
                </c:pt>
                <c:pt idx="2">
                  <c:v>Espagne</c:v>
                </c:pt>
                <c:pt idx="3">
                  <c:v>Italie</c:v>
                </c:pt>
                <c:pt idx="4">
                  <c:v>Allemagne</c:v>
                </c:pt>
                <c:pt idx="5">
                  <c:v>Royaume-Uni</c:v>
                </c:pt>
                <c:pt idx="6">
                  <c:v>Pays-Bas</c:v>
                </c:pt>
                <c:pt idx="7">
                  <c:v>Canada</c:v>
                </c:pt>
                <c:pt idx="8">
                  <c:v>Suède</c:v>
                </c:pt>
                <c:pt idx="9">
                  <c:v>États-Unis</c:v>
                </c:pt>
                <c:pt idx="10">
                  <c:v>Japon</c:v>
                </c:pt>
              </c:strCache>
            </c:strRef>
          </c:cat>
          <c:val>
            <c:numRef>
              <c:f>'Fig 6.5'!$C$5:$C$15</c:f>
              <c:numCache>
                <c:formatCode>0.0</c:formatCode>
                <c:ptCount val="11"/>
                <c:pt idx="0">
                  <c:v>59.453054324475204</c:v>
                </c:pt>
                <c:pt idx="1">
                  <c:v>58.959146235994183</c:v>
                </c:pt>
                <c:pt idx="2">
                  <c:v>62.85644436380732</c:v>
                </c:pt>
                <c:pt idx="3">
                  <c:v>58.749433302771962</c:v>
                </c:pt>
                <c:pt idx="4">
                  <c:v>60.819735591877937</c:v>
                </c:pt>
                <c:pt idx="5">
                  <c:v>60.900801433240701</c:v>
                </c:pt>
                <c:pt idx="6">
                  <c:v>61.788608264112362</c:v>
                </c:pt>
                <c:pt idx="7">
                  <c:v>62.926902687190157</c:v>
                </c:pt>
                <c:pt idx="8">
                  <c:v>62.039857258749613</c:v>
                </c:pt>
                <c:pt idx="9">
                  <c:v>63.952961137864733</c:v>
                </c:pt>
                <c:pt idx="10">
                  <c:v>66.530872131904161</c:v>
                </c:pt>
              </c:numCache>
            </c:numRef>
          </c:val>
          <c:extLst>
            <c:ext xmlns:c16="http://schemas.microsoft.com/office/drawing/2014/chart" uri="{C3380CC4-5D6E-409C-BE32-E72D297353CC}">
              <c16:uniqueId val="{00000000-D247-435B-938A-F021E5E6F6AD}"/>
            </c:ext>
          </c:extLst>
        </c:ser>
        <c:ser>
          <c:idx val="1"/>
          <c:order val="1"/>
          <c:tx>
            <c:v>2018</c:v>
          </c:tx>
          <c:spPr>
            <a:solidFill>
              <a:srgbClr val="A794BE"/>
            </a:solidFill>
          </c:spPr>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6.5'!$B$5:$B$15</c:f>
              <c:strCache>
                <c:ptCount val="11"/>
                <c:pt idx="0">
                  <c:v>France</c:v>
                </c:pt>
                <c:pt idx="1">
                  <c:v>Belgique</c:v>
                </c:pt>
                <c:pt idx="2">
                  <c:v>Espagne</c:v>
                </c:pt>
                <c:pt idx="3">
                  <c:v>Italie</c:v>
                </c:pt>
                <c:pt idx="4">
                  <c:v>Allemagne</c:v>
                </c:pt>
                <c:pt idx="5">
                  <c:v>Royaume-Uni</c:v>
                </c:pt>
                <c:pt idx="6">
                  <c:v>Pays-Bas</c:v>
                </c:pt>
                <c:pt idx="7">
                  <c:v>Canada</c:v>
                </c:pt>
                <c:pt idx="8">
                  <c:v>Suède</c:v>
                </c:pt>
                <c:pt idx="9">
                  <c:v>États-Unis</c:v>
                </c:pt>
                <c:pt idx="10">
                  <c:v>Japon</c:v>
                </c:pt>
              </c:strCache>
            </c:strRef>
          </c:cat>
          <c:val>
            <c:numRef>
              <c:f>'Fig 6.5'!$D$5:$D$15</c:f>
              <c:numCache>
                <c:formatCode>0.0</c:formatCode>
                <c:ptCount val="11"/>
                <c:pt idx="0">
                  <c:v>60.620154642461117</c:v>
                </c:pt>
                <c:pt idx="1">
                  <c:v>60.081063787479991</c:v>
                </c:pt>
                <c:pt idx="2">
                  <c:v>61.612497352866072</c:v>
                </c:pt>
                <c:pt idx="3">
                  <c:v>60.999092729012759</c:v>
                </c:pt>
                <c:pt idx="4">
                  <c:v>63.40245663622273</c:v>
                </c:pt>
                <c:pt idx="5">
                  <c:v>62.710436018459603</c:v>
                </c:pt>
                <c:pt idx="6">
                  <c:v>63.857703575043189</c:v>
                </c:pt>
                <c:pt idx="7">
                  <c:v>65.132397740112083</c:v>
                </c:pt>
                <c:pt idx="8">
                  <c:v>63.466226762576767</c:v>
                </c:pt>
                <c:pt idx="9">
                  <c:v>66.073821227398369</c:v>
                </c:pt>
                <c:pt idx="10">
                  <c:v>69.344203393056247</c:v>
                </c:pt>
              </c:numCache>
            </c:numRef>
          </c:val>
          <c:extLst>
            <c:ext xmlns:c16="http://schemas.microsoft.com/office/drawing/2014/chart" uri="{C3380CC4-5D6E-409C-BE32-E72D297353CC}">
              <c16:uniqueId val="{00000001-D247-435B-938A-F021E5E6F6AD}"/>
            </c:ext>
          </c:extLst>
        </c:ser>
        <c:dLbls>
          <c:showLegendKey val="0"/>
          <c:showVal val="1"/>
          <c:showCatName val="0"/>
          <c:showSerName val="0"/>
          <c:showPercent val="0"/>
          <c:showBubbleSize val="0"/>
        </c:dLbls>
        <c:gapWidth val="75"/>
        <c:axId val="122449920"/>
        <c:axId val="122451456"/>
      </c:barChart>
      <c:catAx>
        <c:axId val="122449920"/>
        <c:scaling>
          <c:orientation val="minMax"/>
        </c:scaling>
        <c:delete val="0"/>
        <c:axPos val="b"/>
        <c:numFmt formatCode="General" sourceLinked="0"/>
        <c:majorTickMark val="none"/>
        <c:minorTickMark val="none"/>
        <c:tickLblPos val="nextTo"/>
        <c:crossAx val="122451456"/>
        <c:crosses val="autoZero"/>
        <c:auto val="1"/>
        <c:lblAlgn val="ctr"/>
        <c:lblOffset val="100"/>
        <c:noMultiLvlLbl val="0"/>
      </c:catAx>
      <c:valAx>
        <c:axId val="122451456"/>
        <c:scaling>
          <c:orientation val="minMax"/>
        </c:scaling>
        <c:delete val="0"/>
        <c:axPos val="l"/>
        <c:numFmt formatCode="0" sourceLinked="0"/>
        <c:majorTickMark val="none"/>
        <c:minorTickMark val="none"/>
        <c:tickLblPos val="nextTo"/>
        <c:crossAx val="12244992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col"/>
        <c:grouping val="clustered"/>
        <c:varyColors val="0"/>
        <c:ser>
          <c:idx val="0"/>
          <c:order val="0"/>
          <c:tx>
            <c:v>2008</c:v>
          </c:tx>
          <c:spPr>
            <a:solidFill>
              <a:schemeClr val="accent2">
                <a:lumMod val="75000"/>
              </a:schemeClr>
            </a:solidFill>
          </c:spPr>
          <c:invertIfNegative val="0"/>
          <c:dLbls>
            <c:spPr>
              <a:noFill/>
              <a:ln>
                <a:noFill/>
              </a:ln>
              <a:effectLst/>
            </c:spPr>
            <c:txPr>
              <a:bodyPr/>
              <a:lstStyle/>
              <a:p>
                <a:pPr>
                  <a:defRPr sz="800">
                    <a:solidFill>
                      <a:schemeClr val="bg1"/>
                    </a:solidFill>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6.6'!$B$5:$B$15</c:f>
              <c:strCache>
                <c:ptCount val="11"/>
                <c:pt idx="0">
                  <c:v>France</c:v>
                </c:pt>
                <c:pt idx="1">
                  <c:v>Belgique</c:v>
                </c:pt>
                <c:pt idx="2">
                  <c:v>Espagne</c:v>
                </c:pt>
                <c:pt idx="3">
                  <c:v>Italie</c:v>
                </c:pt>
                <c:pt idx="4">
                  <c:v>Allemagne</c:v>
                </c:pt>
                <c:pt idx="5">
                  <c:v>Royaume-Uni</c:v>
                </c:pt>
                <c:pt idx="6">
                  <c:v>Pays-Bas</c:v>
                </c:pt>
                <c:pt idx="7">
                  <c:v>Canada</c:v>
                </c:pt>
                <c:pt idx="8">
                  <c:v>Suède</c:v>
                </c:pt>
                <c:pt idx="9">
                  <c:v>États-Unis</c:v>
                </c:pt>
                <c:pt idx="10">
                  <c:v>Japon</c:v>
                </c:pt>
              </c:strCache>
            </c:strRef>
          </c:cat>
          <c:val>
            <c:numRef>
              <c:f>'Fig 6.6'!$C$5:$C$15</c:f>
              <c:numCache>
                <c:formatCode>0.0</c:formatCode>
                <c:ptCount val="11"/>
                <c:pt idx="0">
                  <c:v>59.070979154623529</c:v>
                </c:pt>
                <c:pt idx="1">
                  <c:v>59.879526405633769</c:v>
                </c:pt>
                <c:pt idx="2">
                  <c:v>61.620208413373824</c:v>
                </c:pt>
                <c:pt idx="3">
                  <c:v>60.905621100578848</c:v>
                </c:pt>
                <c:pt idx="4">
                  <c:v>61.08893927782983</c:v>
                </c:pt>
                <c:pt idx="5">
                  <c:v>63.738958620115724</c:v>
                </c:pt>
                <c:pt idx="6">
                  <c:v>62.875937023576533</c:v>
                </c:pt>
                <c:pt idx="7">
                  <c:v>63.615505960584677</c:v>
                </c:pt>
                <c:pt idx="8">
                  <c:v>65.770130629686236</c:v>
                </c:pt>
                <c:pt idx="9">
                  <c:v>65.390057253603757</c:v>
                </c:pt>
                <c:pt idx="10">
                  <c:v>69.594759113071802</c:v>
                </c:pt>
              </c:numCache>
            </c:numRef>
          </c:val>
          <c:extLst>
            <c:ext xmlns:c16="http://schemas.microsoft.com/office/drawing/2014/chart" uri="{C3380CC4-5D6E-409C-BE32-E72D297353CC}">
              <c16:uniqueId val="{00000000-0B7F-4BE7-912F-2B3C69D4EEF9}"/>
            </c:ext>
          </c:extLst>
        </c:ser>
        <c:ser>
          <c:idx val="1"/>
          <c:order val="1"/>
          <c:tx>
            <c:v>2018</c:v>
          </c:tx>
          <c:spPr>
            <a:solidFill>
              <a:schemeClr val="accent2">
                <a:lumMod val="40000"/>
                <a:lumOff val="60000"/>
              </a:schemeClr>
            </a:solidFill>
          </c:spPr>
          <c:invertIfNegative val="0"/>
          <c:dLbls>
            <c:spPr>
              <a:noFill/>
              <a:ln>
                <a:noFill/>
              </a:ln>
              <a:effectLst/>
            </c:spPr>
            <c:txPr>
              <a:bodyPr/>
              <a:lstStyle/>
              <a:p>
                <a:pPr>
                  <a:defRPr sz="8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6.6'!$B$5:$B$15</c:f>
              <c:strCache>
                <c:ptCount val="11"/>
                <c:pt idx="0">
                  <c:v>France</c:v>
                </c:pt>
                <c:pt idx="1">
                  <c:v>Belgique</c:v>
                </c:pt>
                <c:pt idx="2">
                  <c:v>Espagne</c:v>
                </c:pt>
                <c:pt idx="3">
                  <c:v>Italie</c:v>
                </c:pt>
                <c:pt idx="4">
                  <c:v>Allemagne</c:v>
                </c:pt>
                <c:pt idx="5">
                  <c:v>Royaume-Uni</c:v>
                </c:pt>
                <c:pt idx="6">
                  <c:v>Pays-Bas</c:v>
                </c:pt>
                <c:pt idx="7">
                  <c:v>Canada</c:v>
                </c:pt>
                <c:pt idx="8">
                  <c:v>Suède</c:v>
                </c:pt>
                <c:pt idx="9">
                  <c:v>États-Unis</c:v>
                </c:pt>
                <c:pt idx="10">
                  <c:v>Japon</c:v>
                </c:pt>
              </c:strCache>
            </c:strRef>
          </c:cat>
          <c:val>
            <c:numRef>
              <c:f>'Fig 6.6'!$D$5:$D$15</c:f>
              <c:numCache>
                <c:formatCode>0.0</c:formatCode>
                <c:ptCount val="11"/>
                <c:pt idx="0">
                  <c:v>60.78495203860728</c:v>
                </c:pt>
                <c:pt idx="1">
                  <c:v>61.59933106280203</c:v>
                </c:pt>
                <c:pt idx="2">
                  <c:v>62.097396878784309</c:v>
                </c:pt>
                <c:pt idx="3">
                  <c:v>63.323930168328523</c:v>
                </c:pt>
                <c:pt idx="4">
                  <c:v>64.024305216742462</c:v>
                </c:pt>
                <c:pt idx="5">
                  <c:v>64.694866996891037</c:v>
                </c:pt>
                <c:pt idx="6">
                  <c:v>65.236745437550425</c:v>
                </c:pt>
                <c:pt idx="7">
                  <c:v>65.475985938388291</c:v>
                </c:pt>
                <c:pt idx="8">
                  <c:v>66.414889750575384</c:v>
                </c:pt>
                <c:pt idx="9">
                  <c:v>67.858234375280205</c:v>
                </c:pt>
                <c:pt idx="10">
                  <c:v>70.772033504523762</c:v>
                </c:pt>
              </c:numCache>
            </c:numRef>
          </c:val>
          <c:extLst>
            <c:ext xmlns:c16="http://schemas.microsoft.com/office/drawing/2014/chart" uri="{C3380CC4-5D6E-409C-BE32-E72D297353CC}">
              <c16:uniqueId val="{00000001-0B7F-4BE7-912F-2B3C69D4EEF9}"/>
            </c:ext>
          </c:extLst>
        </c:ser>
        <c:dLbls>
          <c:showLegendKey val="0"/>
          <c:showVal val="1"/>
          <c:showCatName val="0"/>
          <c:showSerName val="0"/>
          <c:showPercent val="0"/>
          <c:showBubbleSize val="0"/>
        </c:dLbls>
        <c:gapWidth val="75"/>
        <c:axId val="122449920"/>
        <c:axId val="122451456"/>
      </c:barChart>
      <c:catAx>
        <c:axId val="122449920"/>
        <c:scaling>
          <c:orientation val="minMax"/>
        </c:scaling>
        <c:delete val="0"/>
        <c:axPos val="b"/>
        <c:numFmt formatCode="General" sourceLinked="0"/>
        <c:majorTickMark val="none"/>
        <c:minorTickMark val="none"/>
        <c:tickLblPos val="nextTo"/>
        <c:crossAx val="122451456"/>
        <c:crosses val="autoZero"/>
        <c:auto val="1"/>
        <c:lblAlgn val="ctr"/>
        <c:lblOffset val="100"/>
        <c:noMultiLvlLbl val="0"/>
      </c:catAx>
      <c:valAx>
        <c:axId val="122451456"/>
        <c:scaling>
          <c:orientation val="minMax"/>
        </c:scaling>
        <c:delete val="0"/>
        <c:axPos val="l"/>
        <c:numFmt formatCode="0" sourceLinked="0"/>
        <c:majorTickMark val="none"/>
        <c:minorTickMark val="none"/>
        <c:tickLblPos val="nextTo"/>
        <c:crossAx val="1224499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39403292181065E-2"/>
          <c:y val="5.2944643097394266E-2"/>
          <c:w val="0.72667026748971197"/>
          <c:h val="0.68159842037743423"/>
        </c:manualLayout>
      </c:layout>
      <c:barChart>
        <c:barDir val="col"/>
        <c:grouping val="clustered"/>
        <c:varyColors val="0"/>
        <c:ser>
          <c:idx val="0"/>
          <c:order val="0"/>
          <c:tx>
            <c:strRef>
              <c:f>'Fig 4.4'!$C$4</c:f>
              <c:strCache>
                <c:ptCount val="1"/>
                <c:pt idx="0">
                  <c:v>Obligatoire / Quasi obligatoire</c:v>
                </c:pt>
              </c:strCache>
            </c:strRef>
          </c:tx>
          <c:spPr>
            <a:solidFill>
              <a:schemeClr val="bg2">
                <a:lumMod val="10000"/>
              </a:schemeClr>
            </a:solidFill>
            <a:ln>
              <a:noFill/>
            </a:ln>
            <a:effectLst/>
          </c:spPr>
          <c:invertIfNegative val="0"/>
          <c:cat>
            <c:strRef>
              <c:f>'Fig 4.4'!$B$5:$B$15</c:f>
              <c:strCache>
                <c:ptCount val="11"/>
                <c:pt idx="0">
                  <c:v>Allemagne</c:v>
                </c:pt>
                <c:pt idx="1">
                  <c:v>Belgique</c:v>
                </c:pt>
                <c:pt idx="2">
                  <c:v>Canada</c:v>
                </c:pt>
                <c:pt idx="3">
                  <c:v>Espagne</c:v>
                </c:pt>
                <c:pt idx="4">
                  <c:v>Etats-Unis</c:v>
                </c:pt>
                <c:pt idx="5">
                  <c:v>France</c:v>
                </c:pt>
                <c:pt idx="6">
                  <c:v>Italie</c:v>
                </c:pt>
                <c:pt idx="7">
                  <c:v>Japon</c:v>
                </c:pt>
                <c:pt idx="8">
                  <c:v>Pays-Bas</c:v>
                </c:pt>
                <c:pt idx="9">
                  <c:v>Royaume-Uni</c:v>
                </c:pt>
                <c:pt idx="10">
                  <c:v>Suède </c:v>
                </c:pt>
              </c:strCache>
            </c:strRef>
          </c:cat>
          <c:val>
            <c:numRef>
              <c:f>'Fig 4.4'!$C$5:$C$15</c:f>
              <c:numCache>
                <c:formatCode>0.0%</c:formatCode>
                <c:ptCount val="11"/>
                <c:pt idx="8">
                  <c:v>0.87980000000000003</c:v>
                </c:pt>
                <c:pt idx="10">
                  <c:v>0.9</c:v>
                </c:pt>
              </c:numCache>
            </c:numRef>
          </c:val>
          <c:extLst>
            <c:ext xmlns:c16="http://schemas.microsoft.com/office/drawing/2014/chart" uri="{C3380CC4-5D6E-409C-BE32-E72D297353CC}">
              <c16:uniqueId val="{00000000-0801-45DD-BCE6-E12893320BB7}"/>
            </c:ext>
          </c:extLst>
        </c:ser>
        <c:ser>
          <c:idx val="1"/>
          <c:order val="1"/>
          <c:tx>
            <c:strRef>
              <c:f>'Fig 4.4'!$D$4</c:f>
              <c:strCache>
                <c:ptCount val="1"/>
                <c:pt idx="0">
                  <c:v>Affiliation automatique</c:v>
                </c:pt>
              </c:strCache>
            </c:strRef>
          </c:tx>
          <c:spPr>
            <a:solidFill>
              <a:srgbClr val="C00000"/>
            </a:solidFill>
            <a:ln>
              <a:noFill/>
            </a:ln>
            <a:effectLst/>
          </c:spPr>
          <c:invertIfNegative val="0"/>
          <c:cat>
            <c:strRef>
              <c:f>'Fig 4.4'!$B$5:$B$15</c:f>
              <c:strCache>
                <c:ptCount val="11"/>
                <c:pt idx="0">
                  <c:v>Allemagne</c:v>
                </c:pt>
                <c:pt idx="1">
                  <c:v>Belgique</c:v>
                </c:pt>
                <c:pt idx="2">
                  <c:v>Canada</c:v>
                </c:pt>
                <c:pt idx="3">
                  <c:v>Espagne</c:v>
                </c:pt>
                <c:pt idx="4">
                  <c:v>Etats-Unis</c:v>
                </c:pt>
                <c:pt idx="5">
                  <c:v>France</c:v>
                </c:pt>
                <c:pt idx="6">
                  <c:v>Italie</c:v>
                </c:pt>
                <c:pt idx="7">
                  <c:v>Japon</c:v>
                </c:pt>
                <c:pt idx="8">
                  <c:v>Pays-Bas</c:v>
                </c:pt>
                <c:pt idx="9">
                  <c:v>Royaume-Uni</c:v>
                </c:pt>
                <c:pt idx="10">
                  <c:v>Suède </c:v>
                </c:pt>
              </c:strCache>
            </c:strRef>
          </c:cat>
          <c:val>
            <c:numRef>
              <c:f>'Fig 4.4'!$D$5:$D$15</c:f>
              <c:numCache>
                <c:formatCode>0.0%</c:formatCode>
                <c:ptCount val="11"/>
                <c:pt idx="9">
                  <c:v>0.48</c:v>
                </c:pt>
              </c:numCache>
            </c:numRef>
          </c:val>
          <c:extLst>
            <c:ext xmlns:c16="http://schemas.microsoft.com/office/drawing/2014/chart" uri="{C3380CC4-5D6E-409C-BE32-E72D297353CC}">
              <c16:uniqueId val="{00000001-0801-45DD-BCE6-E12893320BB7}"/>
            </c:ext>
          </c:extLst>
        </c:ser>
        <c:ser>
          <c:idx val="2"/>
          <c:order val="2"/>
          <c:tx>
            <c:strRef>
              <c:f>'Fig 4.4'!$E$4</c:f>
              <c:strCache>
                <c:ptCount val="1"/>
                <c:pt idx="0">
                  <c:v>Professionnel facultatif</c:v>
                </c:pt>
              </c:strCache>
            </c:strRef>
          </c:tx>
          <c:spPr>
            <a:solidFill>
              <a:schemeClr val="accent6">
                <a:lumMod val="75000"/>
              </a:schemeClr>
            </a:solidFill>
            <a:ln>
              <a:noFill/>
            </a:ln>
            <a:effectLst/>
          </c:spPr>
          <c:invertIfNegative val="0"/>
          <c:cat>
            <c:strRef>
              <c:f>'Fig 4.4'!$B$5:$B$15</c:f>
              <c:strCache>
                <c:ptCount val="11"/>
                <c:pt idx="0">
                  <c:v>Allemagne</c:v>
                </c:pt>
                <c:pt idx="1">
                  <c:v>Belgique</c:v>
                </c:pt>
                <c:pt idx="2">
                  <c:v>Canada</c:v>
                </c:pt>
                <c:pt idx="3">
                  <c:v>Espagne</c:v>
                </c:pt>
                <c:pt idx="4">
                  <c:v>Etats-Unis</c:v>
                </c:pt>
                <c:pt idx="5">
                  <c:v>France</c:v>
                </c:pt>
                <c:pt idx="6">
                  <c:v>Italie</c:v>
                </c:pt>
                <c:pt idx="7">
                  <c:v>Japon</c:v>
                </c:pt>
                <c:pt idx="8">
                  <c:v>Pays-Bas</c:v>
                </c:pt>
                <c:pt idx="9">
                  <c:v>Royaume-Uni</c:v>
                </c:pt>
                <c:pt idx="10">
                  <c:v>Suède </c:v>
                </c:pt>
              </c:strCache>
            </c:strRef>
          </c:cat>
          <c:val>
            <c:numRef>
              <c:f>'Fig 4.4'!$E$5:$E$15</c:f>
              <c:numCache>
                <c:formatCode>0.0%</c:formatCode>
                <c:ptCount val="11"/>
                <c:pt idx="0">
                  <c:v>0.56999999999999995</c:v>
                </c:pt>
                <c:pt idx="1">
                  <c:v>0.51573787833124063</c:v>
                </c:pt>
                <c:pt idx="2">
                  <c:v>0.26526499907386492</c:v>
                </c:pt>
                <c:pt idx="4">
                  <c:v>0.48100000000000004</c:v>
                </c:pt>
                <c:pt idx="5">
                  <c:v>0.24777367435606026</c:v>
                </c:pt>
                <c:pt idx="6">
                  <c:v>0.10452835937108505</c:v>
                </c:pt>
                <c:pt idx="7">
                  <c:v>0.51789710903833042</c:v>
                </c:pt>
              </c:numCache>
            </c:numRef>
          </c:val>
          <c:extLst>
            <c:ext xmlns:c16="http://schemas.microsoft.com/office/drawing/2014/chart" uri="{C3380CC4-5D6E-409C-BE32-E72D297353CC}">
              <c16:uniqueId val="{00000002-0801-45DD-BCE6-E12893320BB7}"/>
            </c:ext>
          </c:extLst>
        </c:ser>
        <c:ser>
          <c:idx val="3"/>
          <c:order val="3"/>
          <c:tx>
            <c:strRef>
              <c:f>'Fig 4.4'!$F$4</c:f>
              <c:strCache>
                <c:ptCount val="1"/>
                <c:pt idx="0">
                  <c:v>Individuel facultatif</c:v>
                </c:pt>
              </c:strCache>
            </c:strRef>
          </c:tx>
          <c:spPr>
            <a:solidFill>
              <a:srgbClr val="7030A0"/>
            </a:solidFill>
            <a:ln>
              <a:noFill/>
            </a:ln>
            <a:effectLst/>
          </c:spPr>
          <c:invertIfNegative val="0"/>
          <c:dPt>
            <c:idx val="0"/>
            <c:invertIfNegative val="0"/>
            <c:bubble3D val="0"/>
            <c:extLst>
              <c:ext xmlns:c16="http://schemas.microsoft.com/office/drawing/2014/chart" uri="{C3380CC4-5D6E-409C-BE32-E72D297353CC}">
                <c16:uniqueId val="{00000003-0801-45DD-BCE6-E12893320BB7}"/>
              </c:ext>
            </c:extLst>
          </c:dPt>
          <c:cat>
            <c:strRef>
              <c:f>'Fig 4.4'!$B$5:$B$15</c:f>
              <c:strCache>
                <c:ptCount val="11"/>
                <c:pt idx="0">
                  <c:v>Allemagne</c:v>
                </c:pt>
                <c:pt idx="1">
                  <c:v>Belgique</c:v>
                </c:pt>
                <c:pt idx="2">
                  <c:v>Canada</c:v>
                </c:pt>
                <c:pt idx="3">
                  <c:v>Espagne</c:v>
                </c:pt>
                <c:pt idx="4">
                  <c:v>Etats-Unis</c:v>
                </c:pt>
                <c:pt idx="5">
                  <c:v>France</c:v>
                </c:pt>
                <c:pt idx="6">
                  <c:v>Italie</c:v>
                </c:pt>
                <c:pt idx="7">
                  <c:v>Japon</c:v>
                </c:pt>
                <c:pt idx="8">
                  <c:v>Pays-Bas</c:v>
                </c:pt>
                <c:pt idx="9">
                  <c:v>Royaume-Uni</c:v>
                </c:pt>
                <c:pt idx="10">
                  <c:v>Suède </c:v>
                </c:pt>
              </c:strCache>
            </c:strRef>
          </c:cat>
          <c:val>
            <c:numRef>
              <c:f>'Fig 4.4'!$F$5:$F$15</c:f>
              <c:numCache>
                <c:formatCode>0.0%</c:formatCode>
                <c:ptCount val="11"/>
                <c:pt idx="0">
                  <c:v>0.33799999999999997</c:v>
                </c:pt>
                <c:pt idx="2">
                  <c:v>0.24844781799519566</c:v>
                </c:pt>
                <c:pt idx="4">
                  <c:v>0.2</c:v>
                </c:pt>
                <c:pt idx="5">
                  <c:v>7.3442885887636783E-2</c:v>
                </c:pt>
                <c:pt idx="6">
                  <c:v>0.12843322010665736</c:v>
                </c:pt>
                <c:pt idx="7">
                  <c:v>0.15366061549936094</c:v>
                </c:pt>
                <c:pt idx="8">
                  <c:v>0.28320000000000001</c:v>
                </c:pt>
                <c:pt idx="9">
                  <c:v>0.05</c:v>
                </c:pt>
                <c:pt idx="10">
                  <c:v>0.24199999999999999</c:v>
                </c:pt>
              </c:numCache>
            </c:numRef>
          </c:val>
          <c:extLst>
            <c:ext xmlns:c16="http://schemas.microsoft.com/office/drawing/2014/chart" uri="{C3380CC4-5D6E-409C-BE32-E72D297353CC}">
              <c16:uniqueId val="{00000004-0801-45DD-BCE6-E12893320BB7}"/>
            </c:ext>
          </c:extLst>
        </c:ser>
        <c:ser>
          <c:idx val="4"/>
          <c:order val="4"/>
          <c:tx>
            <c:strRef>
              <c:f>'Fig 4.4'!$G$4</c:f>
              <c:strCache>
                <c:ptCount val="1"/>
                <c:pt idx="0">
                  <c:v>Facultatif </c:v>
                </c:pt>
              </c:strCache>
            </c:strRef>
          </c:tx>
          <c:spPr>
            <a:solidFill>
              <a:schemeClr val="accent1"/>
            </a:solidFill>
            <a:ln>
              <a:noFill/>
            </a:ln>
            <a:effectLst/>
          </c:spPr>
          <c:invertIfNegative val="0"/>
          <c:cat>
            <c:strRef>
              <c:f>'Fig 4.4'!$B$5:$B$15</c:f>
              <c:strCache>
                <c:ptCount val="11"/>
                <c:pt idx="0">
                  <c:v>Allemagne</c:v>
                </c:pt>
                <c:pt idx="1">
                  <c:v>Belgique</c:v>
                </c:pt>
                <c:pt idx="2">
                  <c:v>Canada</c:v>
                </c:pt>
                <c:pt idx="3">
                  <c:v>Espagne</c:v>
                </c:pt>
                <c:pt idx="4">
                  <c:v>Etats-Unis</c:v>
                </c:pt>
                <c:pt idx="5">
                  <c:v>France</c:v>
                </c:pt>
                <c:pt idx="6">
                  <c:v>Italie</c:v>
                </c:pt>
                <c:pt idx="7">
                  <c:v>Japon</c:v>
                </c:pt>
                <c:pt idx="8">
                  <c:v>Pays-Bas</c:v>
                </c:pt>
                <c:pt idx="9">
                  <c:v>Royaume-Uni</c:v>
                </c:pt>
                <c:pt idx="10">
                  <c:v>Suède </c:v>
                </c:pt>
              </c:strCache>
            </c:strRef>
          </c:cat>
          <c:val>
            <c:numRef>
              <c:f>'Fig 4.4'!$G$5:$G$15</c:f>
              <c:numCache>
                <c:formatCode>0.0%</c:formatCode>
                <c:ptCount val="11"/>
                <c:pt idx="3">
                  <c:v>0.26800000000000002</c:v>
                </c:pt>
              </c:numCache>
            </c:numRef>
          </c:val>
          <c:extLst>
            <c:ext xmlns:c16="http://schemas.microsoft.com/office/drawing/2014/chart" uri="{C3380CC4-5D6E-409C-BE32-E72D297353CC}">
              <c16:uniqueId val="{00000005-0801-45DD-BCE6-E12893320BB7}"/>
            </c:ext>
          </c:extLst>
        </c:ser>
        <c:dLbls>
          <c:showLegendKey val="0"/>
          <c:showVal val="0"/>
          <c:showCatName val="0"/>
          <c:showSerName val="0"/>
          <c:showPercent val="0"/>
          <c:showBubbleSize val="0"/>
        </c:dLbls>
        <c:gapWidth val="150"/>
        <c:axId val="233317199"/>
        <c:axId val="233333007"/>
      </c:barChart>
      <c:catAx>
        <c:axId val="23331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33007"/>
        <c:crosses val="autoZero"/>
        <c:auto val="1"/>
        <c:lblAlgn val="ctr"/>
        <c:lblOffset val="100"/>
        <c:noMultiLvlLbl val="0"/>
      </c:catAx>
      <c:valAx>
        <c:axId val="2333330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17199"/>
        <c:crosses val="autoZero"/>
        <c:crossBetween val="between"/>
      </c:valAx>
    </c:plotArea>
    <c:legend>
      <c:legendPos val="r"/>
      <c:layout>
        <c:manualLayout>
          <c:xMode val="edge"/>
          <c:yMode val="edge"/>
          <c:x val="0.82676371742112487"/>
          <c:y val="2.7407285289006884E-2"/>
          <c:w val="0.16017043895747599"/>
          <c:h val="0.954811349178827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5.1400554097404488E-2"/>
          <c:w val="0.89745603674540686"/>
          <c:h val="0.59555243055555551"/>
        </c:manualLayout>
      </c:layout>
      <c:lineChart>
        <c:grouping val="standard"/>
        <c:varyColors val="0"/>
        <c:ser>
          <c:idx val="0"/>
          <c:order val="0"/>
          <c:tx>
            <c:strRef>
              <c:f>'Fig 6.7'!$C$4</c:f>
              <c:strCache>
                <c:ptCount val="1"/>
                <c:pt idx="0">
                  <c:v>Hommes</c:v>
                </c:pt>
              </c:strCache>
            </c:strRef>
          </c:tx>
          <c:spPr>
            <a:ln>
              <a:noFill/>
            </a:ln>
          </c:spPr>
          <c:marker>
            <c:symbol val="square"/>
            <c:size val="7"/>
            <c:spPr>
              <a:solidFill>
                <a:schemeClr val="accent2">
                  <a:lumMod val="75000"/>
                </a:schemeClr>
              </a:solidFill>
              <a:ln>
                <a:noFill/>
              </a:ln>
            </c:spPr>
          </c:marker>
          <c:cat>
            <c:strRef>
              <c:f>'Fig 6.7'!$B$5:$B$15</c:f>
              <c:strCache>
                <c:ptCount val="11"/>
                <c:pt idx="0">
                  <c:v>Japon</c:v>
                </c:pt>
                <c:pt idx="1">
                  <c:v>États-Unis</c:v>
                </c:pt>
                <c:pt idx="2">
                  <c:v>Suède</c:v>
                </c:pt>
                <c:pt idx="3">
                  <c:v>Pays-Bas</c:v>
                </c:pt>
                <c:pt idx="4">
                  <c:v>Canada</c:v>
                </c:pt>
                <c:pt idx="5">
                  <c:v>Royaume-Uni</c:v>
                </c:pt>
                <c:pt idx="6">
                  <c:v>Allemagne</c:v>
                </c:pt>
                <c:pt idx="7">
                  <c:v>Italie</c:v>
                </c:pt>
                <c:pt idx="8">
                  <c:v>Belgique</c:v>
                </c:pt>
                <c:pt idx="9">
                  <c:v>Espagne</c:v>
                </c:pt>
                <c:pt idx="10">
                  <c:v>France</c:v>
                </c:pt>
              </c:strCache>
            </c:strRef>
          </c:cat>
          <c:val>
            <c:numRef>
              <c:f>'Fig 6.7'!$C$5:$C$15</c:f>
              <c:numCache>
                <c:formatCode>#\ ##0.0_ ;\-#\ ##0.0\ </c:formatCode>
                <c:ptCount val="11"/>
                <c:pt idx="0">
                  <c:v>15.5</c:v>
                </c:pt>
                <c:pt idx="1">
                  <c:v>16.399999999999999</c:v>
                </c:pt>
                <c:pt idx="2">
                  <c:v>18</c:v>
                </c:pt>
                <c:pt idx="3">
                  <c:v>18.600000000000001</c:v>
                </c:pt>
                <c:pt idx="4">
                  <c:v>18.899999999999999</c:v>
                </c:pt>
                <c:pt idx="5">
                  <c:v>18.899999999999999</c:v>
                </c:pt>
                <c:pt idx="6">
                  <c:v>19.100000000000001</c:v>
                </c:pt>
                <c:pt idx="7">
                  <c:v>20.7</c:v>
                </c:pt>
                <c:pt idx="8">
                  <c:v>21.1</c:v>
                </c:pt>
                <c:pt idx="9">
                  <c:v>21.7</c:v>
                </c:pt>
                <c:pt idx="10">
                  <c:v>22.7</c:v>
                </c:pt>
              </c:numCache>
            </c:numRef>
          </c:val>
          <c:smooth val="0"/>
          <c:extLst>
            <c:ext xmlns:c16="http://schemas.microsoft.com/office/drawing/2014/chart" uri="{C3380CC4-5D6E-409C-BE32-E72D297353CC}">
              <c16:uniqueId val="{00000000-9DAB-4D9D-B4A8-62CC0B420999}"/>
            </c:ext>
          </c:extLst>
        </c:ser>
        <c:ser>
          <c:idx val="1"/>
          <c:order val="1"/>
          <c:tx>
            <c:strRef>
              <c:f>'Fig 6.7'!$D$4</c:f>
              <c:strCache>
                <c:ptCount val="1"/>
                <c:pt idx="0">
                  <c:v>Femmes</c:v>
                </c:pt>
              </c:strCache>
            </c:strRef>
          </c:tx>
          <c:spPr>
            <a:ln>
              <a:noFill/>
            </a:ln>
          </c:spPr>
          <c:marker>
            <c:symbol val="triangle"/>
            <c:size val="7"/>
            <c:spPr>
              <a:solidFill>
                <a:srgbClr val="604A7B"/>
              </a:solidFill>
              <a:ln>
                <a:noFill/>
              </a:ln>
            </c:spPr>
          </c:marker>
          <c:cat>
            <c:strRef>
              <c:f>'Fig 6.7'!$B$5:$B$15</c:f>
              <c:strCache>
                <c:ptCount val="11"/>
                <c:pt idx="0">
                  <c:v>Japon</c:v>
                </c:pt>
                <c:pt idx="1">
                  <c:v>États-Unis</c:v>
                </c:pt>
                <c:pt idx="2">
                  <c:v>Suède</c:v>
                </c:pt>
                <c:pt idx="3">
                  <c:v>Pays-Bas</c:v>
                </c:pt>
                <c:pt idx="4">
                  <c:v>Canada</c:v>
                </c:pt>
                <c:pt idx="5">
                  <c:v>Royaume-Uni</c:v>
                </c:pt>
                <c:pt idx="6">
                  <c:v>Allemagne</c:v>
                </c:pt>
                <c:pt idx="7">
                  <c:v>Italie</c:v>
                </c:pt>
                <c:pt idx="8">
                  <c:v>Belgique</c:v>
                </c:pt>
                <c:pt idx="9">
                  <c:v>Espagne</c:v>
                </c:pt>
                <c:pt idx="10">
                  <c:v>France</c:v>
                </c:pt>
              </c:strCache>
            </c:strRef>
          </c:cat>
          <c:val>
            <c:numRef>
              <c:f>'Fig 6.7'!$D$5:$D$15</c:f>
              <c:numCache>
                <c:formatCode>#\ ##0.0_ ;\-#\ ##0.0\ </c:formatCode>
                <c:ptCount val="11"/>
                <c:pt idx="0">
                  <c:v>21</c:v>
                </c:pt>
                <c:pt idx="1">
                  <c:v>19.8</c:v>
                </c:pt>
                <c:pt idx="2">
                  <c:v>21.3</c:v>
                </c:pt>
                <c:pt idx="3">
                  <c:v>23.4</c:v>
                </c:pt>
                <c:pt idx="4">
                  <c:v>23</c:v>
                </c:pt>
                <c:pt idx="5">
                  <c:v>22.2</c:v>
                </c:pt>
                <c:pt idx="6">
                  <c:v>22.5</c:v>
                </c:pt>
                <c:pt idx="7">
                  <c:v>25.7</c:v>
                </c:pt>
                <c:pt idx="8">
                  <c:v>25.5</c:v>
                </c:pt>
                <c:pt idx="9">
                  <c:v>26.6</c:v>
                </c:pt>
                <c:pt idx="10">
                  <c:v>26.9</c:v>
                </c:pt>
              </c:numCache>
            </c:numRef>
          </c:val>
          <c:smooth val="0"/>
          <c:extLst>
            <c:ext xmlns:c16="http://schemas.microsoft.com/office/drawing/2014/chart" uri="{C3380CC4-5D6E-409C-BE32-E72D297353CC}">
              <c16:uniqueId val="{00000001-9DAB-4D9D-B4A8-62CC0B420999}"/>
            </c:ext>
          </c:extLst>
        </c:ser>
        <c:dLbls>
          <c:showLegendKey val="0"/>
          <c:showVal val="0"/>
          <c:showCatName val="0"/>
          <c:showSerName val="0"/>
          <c:showPercent val="0"/>
          <c:showBubbleSize val="0"/>
        </c:dLbls>
        <c:marker val="1"/>
        <c:smooth val="0"/>
        <c:axId val="114531712"/>
        <c:axId val="114542080"/>
      </c:lineChart>
      <c:catAx>
        <c:axId val="114531712"/>
        <c:scaling>
          <c:orientation val="minMax"/>
        </c:scaling>
        <c:delete val="0"/>
        <c:axPos val="b"/>
        <c:numFmt formatCode="General" sourceLinked="0"/>
        <c:majorTickMark val="none"/>
        <c:minorTickMark val="none"/>
        <c:tickLblPos val="nextTo"/>
        <c:crossAx val="114542080"/>
        <c:crosses val="autoZero"/>
        <c:auto val="1"/>
        <c:lblAlgn val="ctr"/>
        <c:lblOffset val="100"/>
        <c:noMultiLvlLbl val="0"/>
      </c:catAx>
      <c:valAx>
        <c:axId val="114542080"/>
        <c:scaling>
          <c:orientation val="minMax"/>
          <c:max val="28"/>
          <c:min val="14"/>
        </c:scaling>
        <c:delete val="0"/>
        <c:axPos val="l"/>
        <c:majorGridlines/>
        <c:numFmt formatCode="0" sourceLinked="0"/>
        <c:majorTickMark val="none"/>
        <c:minorTickMark val="none"/>
        <c:tickLblPos val="nextTo"/>
        <c:spPr>
          <a:ln w="9525">
            <a:noFill/>
          </a:ln>
        </c:spPr>
        <c:crossAx val="114531712"/>
        <c:crosses val="autoZero"/>
        <c:crossBetween val="between"/>
      </c:valAx>
    </c:plotArea>
    <c:legend>
      <c:legendPos val="b"/>
      <c:layout>
        <c:manualLayout>
          <c:xMode val="edge"/>
          <c:yMode val="edge"/>
          <c:x val="0.41037642642642641"/>
          <c:y val="0.91562291666666662"/>
          <c:w val="0.21229399399399398"/>
          <c:h val="6.6511458333333329E-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67078606212547E-2"/>
          <c:y val="4.2825494961545682E-2"/>
          <c:w val="0.94349618805269264"/>
          <c:h val="0.79252192421635015"/>
        </c:manualLayout>
      </c:layout>
      <c:lineChart>
        <c:grouping val="standard"/>
        <c:varyColors val="0"/>
        <c:ser>
          <c:idx val="0"/>
          <c:order val="0"/>
          <c:tx>
            <c:strRef>
              <c:f>'Fig 6.A'!$B$6</c:f>
              <c:strCache>
                <c:ptCount val="1"/>
                <c:pt idx="0">
                  <c:v>Allemagne</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6.A'!$C$6:$E$6</c:f>
              <c:numCache>
                <c:formatCode>0.0" ans"</c:formatCode>
                <c:ptCount val="3"/>
                <c:pt idx="0">
                  <c:v>18.2</c:v>
                </c:pt>
                <c:pt idx="1">
                  <c:v>19.7</c:v>
                </c:pt>
                <c:pt idx="2">
                  <c:v>22.4</c:v>
                </c:pt>
              </c:numCache>
            </c:numRef>
          </c:val>
          <c:smooth val="0"/>
          <c:extLst>
            <c:ext xmlns:c16="http://schemas.microsoft.com/office/drawing/2014/chart" uri="{C3380CC4-5D6E-409C-BE32-E72D297353CC}">
              <c16:uniqueId val="{00000000-9D3F-41E3-9675-684DB3229914}"/>
            </c:ext>
          </c:extLst>
        </c:ser>
        <c:ser>
          <c:idx val="1"/>
          <c:order val="1"/>
          <c:tx>
            <c:strRef>
              <c:f>'Fig 6.A'!$B$7</c:f>
              <c:strCache>
                <c:ptCount val="1"/>
                <c:pt idx="0">
                  <c:v>Belgique</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6.A'!$C$7:$E$7</c:f>
              <c:numCache>
                <c:formatCode>0.0" ans"</c:formatCode>
                <c:ptCount val="3"/>
                <c:pt idx="0">
                  <c:v>20.8</c:v>
                </c:pt>
                <c:pt idx="1">
                  <c:v>21.6</c:v>
                </c:pt>
                <c:pt idx="2">
                  <c:v>24.3</c:v>
                </c:pt>
              </c:numCache>
            </c:numRef>
          </c:val>
          <c:smooth val="0"/>
          <c:extLst>
            <c:ext xmlns:c16="http://schemas.microsoft.com/office/drawing/2014/chart" uri="{C3380CC4-5D6E-409C-BE32-E72D297353CC}">
              <c16:uniqueId val="{00000001-9D3F-41E3-9675-684DB3229914}"/>
            </c:ext>
          </c:extLst>
        </c:ser>
        <c:ser>
          <c:idx val="2"/>
          <c:order val="2"/>
          <c:tx>
            <c:strRef>
              <c:f>'Fig 6.A'!$B$8</c:f>
              <c:strCache>
                <c:ptCount val="1"/>
                <c:pt idx="0">
                  <c:v>Espagne</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6.A'!$C$8:$E$8</c:f>
              <c:numCache>
                <c:formatCode>0.0" ans"</c:formatCode>
                <c:ptCount val="3"/>
                <c:pt idx="0">
                  <c:v>20.9</c:v>
                </c:pt>
                <c:pt idx="1">
                  <c:v>20.6</c:v>
                </c:pt>
                <c:pt idx="2">
                  <c:v>23.1</c:v>
                </c:pt>
              </c:numCache>
            </c:numRef>
          </c:val>
          <c:smooth val="0"/>
          <c:extLst>
            <c:ext xmlns:c16="http://schemas.microsoft.com/office/drawing/2014/chart" uri="{C3380CC4-5D6E-409C-BE32-E72D297353CC}">
              <c16:uniqueId val="{00000002-9D3F-41E3-9675-684DB3229914}"/>
            </c:ext>
          </c:extLst>
        </c:ser>
        <c:ser>
          <c:idx val="3"/>
          <c:order val="3"/>
          <c:tx>
            <c:strRef>
              <c:f>'Fig 6.A'!$B$9</c:f>
              <c:strCache>
                <c:ptCount val="1"/>
                <c:pt idx="0">
                  <c:v>France</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6.A'!$C$9:$E$9</c:f>
              <c:numCache>
                <c:formatCode>0.0" ans"</c:formatCode>
                <c:ptCount val="3"/>
                <c:pt idx="0">
                  <c:v>21.9</c:v>
                </c:pt>
                <c:pt idx="1">
                  <c:v>22.5</c:v>
                </c:pt>
                <c:pt idx="2">
                  <c:v>24</c:v>
                </c:pt>
              </c:numCache>
            </c:numRef>
          </c:val>
          <c:smooth val="0"/>
          <c:extLst>
            <c:ext xmlns:c16="http://schemas.microsoft.com/office/drawing/2014/chart" uri="{C3380CC4-5D6E-409C-BE32-E72D297353CC}">
              <c16:uniqueId val="{00000003-9D3F-41E3-9675-684DB3229914}"/>
            </c:ext>
          </c:extLst>
        </c:ser>
        <c:ser>
          <c:idx val="4"/>
          <c:order val="4"/>
          <c:tx>
            <c:strRef>
              <c:f>'Fig 6.A'!$B$10</c:f>
              <c:strCache>
                <c:ptCount val="1"/>
                <c:pt idx="0">
                  <c:v>Italie</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6.A'!$C$10:$E$10</c:f>
              <c:numCache>
                <c:formatCode>0.0" ans"</c:formatCode>
                <c:ptCount val="3"/>
                <c:pt idx="0">
                  <c:v>20</c:v>
                </c:pt>
                <c:pt idx="1">
                  <c:v>20.5</c:v>
                </c:pt>
                <c:pt idx="2">
                  <c:v>21.1</c:v>
                </c:pt>
              </c:numCache>
            </c:numRef>
          </c:val>
          <c:smooth val="0"/>
          <c:extLst>
            <c:ext xmlns:c16="http://schemas.microsoft.com/office/drawing/2014/chart" uri="{C3380CC4-5D6E-409C-BE32-E72D297353CC}">
              <c16:uniqueId val="{00000004-9D3F-41E3-9675-684DB3229914}"/>
            </c:ext>
          </c:extLst>
        </c:ser>
        <c:ser>
          <c:idx val="5"/>
          <c:order val="5"/>
          <c:tx>
            <c:strRef>
              <c:f>'Fig 6.A'!$B$11</c:f>
              <c:strCache>
                <c:ptCount val="1"/>
                <c:pt idx="0">
                  <c:v>Pays-Bas</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6.A'!$C$11:$E$11</c:f>
              <c:numCache>
                <c:formatCode>0.0" ans"</c:formatCode>
                <c:ptCount val="3"/>
                <c:pt idx="0">
                  <c:v>18.7</c:v>
                </c:pt>
                <c:pt idx="1">
                  <c:v>18.399999999999999</c:v>
                </c:pt>
                <c:pt idx="2">
                  <c:v>19.899999999999999</c:v>
                </c:pt>
              </c:numCache>
            </c:numRef>
          </c:val>
          <c:smooth val="0"/>
          <c:extLst>
            <c:ext xmlns:c16="http://schemas.microsoft.com/office/drawing/2014/chart" uri="{C3380CC4-5D6E-409C-BE32-E72D297353CC}">
              <c16:uniqueId val="{00000005-9D3F-41E3-9675-684DB3229914}"/>
            </c:ext>
          </c:extLst>
        </c:ser>
        <c:ser>
          <c:idx val="6"/>
          <c:order val="6"/>
          <c:tx>
            <c:strRef>
              <c:f>'Fig 6.A'!$B$12</c:f>
              <c:strCache>
                <c:ptCount val="1"/>
                <c:pt idx="0">
                  <c:v>Royaume-Uni</c:v>
                </c:pt>
              </c:strCache>
            </c:strRef>
          </c:tx>
          <c:spPr>
            <a:ln w="22225"/>
          </c:spPr>
          <c:marker>
            <c:symbol val="none"/>
          </c:marker>
          <c:cat>
            <c:multiLvlStrRef>
              <c:f>'Fig 6.A'!$C$4:$E$5</c:f>
              <c:multiLvlStrCache>
                <c:ptCount val="3"/>
                <c:lvl>
                  <c:pt idx="0">
                    <c:v>2017</c:v>
                  </c:pt>
                  <c:pt idx="1">
                    <c:v>2040</c:v>
                  </c:pt>
                  <c:pt idx="2">
                    <c:v>2070</c:v>
                  </c:pt>
                </c:lvl>
                <c:lvl>
                  <c:pt idx="0">
                    <c:v>Hommes</c:v>
                  </c:pt>
                </c:lvl>
              </c:multiLvlStrCache>
            </c:multiLvlStrRef>
          </c:cat>
          <c:val>
            <c:numRef>
              <c:f>'Fig 6.A'!$C$12:$E$12</c:f>
              <c:numCache>
                <c:formatCode>0.0" ans"</c:formatCode>
                <c:ptCount val="3"/>
                <c:pt idx="0">
                  <c:v>18.899999999999999</c:v>
                </c:pt>
                <c:pt idx="1">
                  <c:v>21.1</c:v>
                </c:pt>
                <c:pt idx="2">
                  <c:v>22.7</c:v>
                </c:pt>
              </c:numCache>
            </c:numRef>
          </c:val>
          <c:smooth val="0"/>
          <c:extLst>
            <c:ext xmlns:c16="http://schemas.microsoft.com/office/drawing/2014/chart" uri="{C3380CC4-5D6E-409C-BE32-E72D297353CC}">
              <c16:uniqueId val="{00000006-9D3F-41E3-9675-684DB3229914}"/>
            </c:ext>
          </c:extLst>
        </c:ser>
        <c:ser>
          <c:idx val="7"/>
          <c:order val="7"/>
          <c:tx>
            <c:strRef>
              <c:f>'Fig 6.A'!$B$13</c:f>
              <c:strCache>
                <c:ptCount val="1"/>
                <c:pt idx="0">
                  <c:v>Suède</c:v>
                </c:pt>
              </c:strCache>
            </c:strRef>
          </c:tx>
          <c:marker>
            <c:symbol val="none"/>
          </c:marker>
          <c:cat>
            <c:multiLvlStrRef>
              <c:f>'Fig 6.A'!$C$4:$E$5</c:f>
              <c:multiLvlStrCache>
                <c:ptCount val="3"/>
                <c:lvl>
                  <c:pt idx="0">
                    <c:v>2017</c:v>
                  </c:pt>
                  <c:pt idx="1">
                    <c:v>2040</c:v>
                  </c:pt>
                  <c:pt idx="2">
                    <c:v>2070</c:v>
                  </c:pt>
                </c:lvl>
                <c:lvl>
                  <c:pt idx="0">
                    <c:v>Hommes</c:v>
                  </c:pt>
                </c:lvl>
              </c:multiLvlStrCache>
            </c:multiLvlStrRef>
          </c:cat>
          <c:val>
            <c:numRef>
              <c:f>'Fig 6.A'!$C$13:$E$13</c:f>
              <c:numCache>
                <c:formatCode>0.0" ans"</c:formatCode>
                <c:ptCount val="3"/>
                <c:pt idx="0">
                  <c:v>18.3</c:v>
                </c:pt>
                <c:pt idx="1">
                  <c:v>20.3</c:v>
                </c:pt>
                <c:pt idx="2">
                  <c:v>22.7</c:v>
                </c:pt>
              </c:numCache>
            </c:numRef>
          </c:val>
          <c:smooth val="0"/>
          <c:extLst>
            <c:ext xmlns:c16="http://schemas.microsoft.com/office/drawing/2014/chart" uri="{C3380CC4-5D6E-409C-BE32-E72D297353CC}">
              <c16:uniqueId val="{00000007-9D3F-41E3-9675-684DB3229914}"/>
            </c:ext>
          </c:extLst>
        </c:ser>
        <c:ser>
          <c:idx val="8"/>
          <c:order val="8"/>
          <c:tx>
            <c:strRef>
              <c:f>'Fig 6.A'!$B$14</c:f>
              <c:strCache>
                <c:ptCount val="1"/>
                <c:pt idx="0">
                  <c:v>UE27</c:v>
                </c:pt>
              </c:strCache>
            </c:strRef>
          </c:tx>
          <c:spPr>
            <a:ln w="28575"/>
          </c:spPr>
          <c:marker>
            <c:symbol val="none"/>
          </c:marker>
          <c:cat>
            <c:multiLvlStrRef>
              <c:f>'Fig 6.A'!$C$4:$E$5</c:f>
              <c:multiLvlStrCache>
                <c:ptCount val="3"/>
                <c:lvl>
                  <c:pt idx="0">
                    <c:v>2017</c:v>
                  </c:pt>
                  <c:pt idx="1">
                    <c:v>2040</c:v>
                  </c:pt>
                  <c:pt idx="2">
                    <c:v>2070</c:v>
                  </c:pt>
                </c:lvl>
                <c:lvl>
                  <c:pt idx="0">
                    <c:v>Hommes</c:v>
                  </c:pt>
                </c:lvl>
              </c:multiLvlStrCache>
            </c:multiLvlStrRef>
          </c:cat>
          <c:val>
            <c:numRef>
              <c:f>'Fig 6.A'!$C$14:$E$14</c:f>
              <c:numCache>
                <c:formatCode>0.0" ans"</c:formatCode>
                <c:ptCount val="3"/>
                <c:pt idx="0">
                  <c:v>18.600000000000001</c:v>
                </c:pt>
                <c:pt idx="1">
                  <c:v>20.100000000000001</c:v>
                </c:pt>
                <c:pt idx="2">
                  <c:v>22.6</c:v>
                </c:pt>
              </c:numCache>
            </c:numRef>
          </c:val>
          <c:smooth val="0"/>
          <c:extLst>
            <c:ext xmlns:c16="http://schemas.microsoft.com/office/drawing/2014/chart" uri="{C3380CC4-5D6E-409C-BE32-E72D297353CC}">
              <c16:uniqueId val="{00000008-9D3F-41E3-9675-684DB3229914}"/>
            </c:ext>
          </c:extLst>
        </c:ser>
        <c:dLbls>
          <c:showLegendKey val="0"/>
          <c:showVal val="0"/>
          <c:showCatName val="0"/>
          <c:showSerName val="0"/>
          <c:showPercent val="0"/>
          <c:showBubbleSize val="0"/>
        </c:dLbls>
        <c:smooth val="0"/>
        <c:axId val="119777152"/>
        <c:axId val="119778688"/>
      </c:lineChart>
      <c:catAx>
        <c:axId val="119777152"/>
        <c:scaling>
          <c:orientation val="minMax"/>
        </c:scaling>
        <c:delete val="0"/>
        <c:axPos val="b"/>
        <c:numFmt formatCode="General" sourceLinked="0"/>
        <c:majorTickMark val="out"/>
        <c:minorTickMark val="none"/>
        <c:tickLblPos val="nextTo"/>
        <c:crossAx val="119778688"/>
        <c:crosses val="autoZero"/>
        <c:auto val="1"/>
        <c:lblAlgn val="ctr"/>
        <c:lblOffset val="100"/>
        <c:noMultiLvlLbl val="0"/>
      </c:catAx>
      <c:valAx>
        <c:axId val="119778688"/>
        <c:scaling>
          <c:orientation val="minMax"/>
          <c:min val="18"/>
        </c:scaling>
        <c:delete val="0"/>
        <c:axPos val="l"/>
        <c:majorGridlines/>
        <c:numFmt formatCode="General" sourceLinked="0"/>
        <c:majorTickMark val="out"/>
        <c:minorTickMark val="none"/>
        <c:tickLblPos val="nextTo"/>
        <c:crossAx val="119777152"/>
        <c:crosses val="autoZero"/>
        <c:crossBetween val="between"/>
        <c:majorUnit val="1"/>
        <c:minorUnit val="0.5"/>
      </c:valAx>
    </c:plotArea>
    <c:plotVisOnly val="1"/>
    <c:dispBlanksAs val="gap"/>
    <c:showDLblsOverMax val="0"/>
  </c:chart>
  <c:spPr>
    <a:solidFill>
      <a:schemeClr val="bg1"/>
    </a:solid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6.A'!$B$6</c:f>
              <c:strCache>
                <c:ptCount val="1"/>
                <c:pt idx="0">
                  <c:v>Allemagne</c:v>
                </c:pt>
              </c:strCache>
            </c:strRef>
          </c:tx>
          <c:marker>
            <c:symbol val="none"/>
          </c:marker>
          <c:cat>
            <c:multiLvlStrRef>
              <c:f>'Fig 6.A'!$F$4:$H$5</c:f>
              <c:multiLvlStrCache>
                <c:ptCount val="3"/>
                <c:lvl>
                  <c:pt idx="0">
                    <c:v>2017</c:v>
                  </c:pt>
                  <c:pt idx="1">
                    <c:v>2040</c:v>
                  </c:pt>
                  <c:pt idx="2">
                    <c:v>2070</c:v>
                  </c:pt>
                </c:lvl>
                <c:lvl>
                  <c:pt idx="0">
                    <c:v>Femmes</c:v>
                  </c:pt>
                </c:lvl>
              </c:multiLvlStrCache>
            </c:multiLvlStrRef>
          </c:cat>
          <c:val>
            <c:numRef>
              <c:f>'Fig 6.A'!$F$6:$H$6</c:f>
              <c:numCache>
                <c:formatCode>0.0" ans"</c:formatCode>
                <c:ptCount val="3"/>
                <c:pt idx="0">
                  <c:v>22.3</c:v>
                </c:pt>
                <c:pt idx="1">
                  <c:v>23.7</c:v>
                </c:pt>
                <c:pt idx="2">
                  <c:v>26.4</c:v>
                </c:pt>
              </c:numCache>
            </c:numRef>
          </c:val>
          <c:smooth val="0"/>
          <c:extLst>
            <c:ext xmlns:c16="http://schemas.microsoft.com/office/drawing/2014/chart" uri="{C3380CC4-5D6E-409C-BE32-E72D297353CC}">
              <c16:uniqueId val="{00000000-CC25-436A-9F19-18AD963CFDD2}"/>
            </c:ext>
          </c:extLst>
        </c:ser>
        <c:ser>
          <c:idx val="1"/>
          <c:order val="1"/>
          <c:tx>
            <c:strRef>
              <c:f>'Fig 6.A'!$B$7</c:f>
              <c:strCache>
                <c:ptCount val="1"/>
                <c:pt idx="0">
                  <c:v>Belgique</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6.A'!$F$7:$H$7</c:f>
              <c:numCache>
                <c:formatCode>0.0" ans"</c:formatCode>
                <c:ptCount val="3"/>
                <c:pt idx="0">
                  <c:v>24.4</c:v>
                </c:pt>
                <c:pt idx="1">
                  <c:v>24.9</c:v>
                </c:pt>
                <c:pt idx="2">
                  <c:v>27.5</c:v>
                </c:pt>
              </c:numCache>
            </c:numRef>
          </c:val>
          <c:smooth val="0"/>
          <c:extLst>
            <c:ext xmlns:c16="http://schemas.microsoft.com/office/drawing/2014/chart" uri="{C3380CC4-5D6E-409C-BE32-E72D297353CC}">
              <c16:uniqueId val="{00000001-CC25-436A-9F19-18AD963CFDD2}"/>
            </c:ext>
          </c:extLst>
        </c:ser>
        <c:ser>
          <c:idx val="2"/>
          <c:order val="2"/>
          <c:tx>
            <c:strRef>
              <c:f>'Fig 6.A'!$B$8</c:f>
              <c:strCache>
                <c:ptCount val="1"/>
                <c:pt idx="0">
                  <c:v>Espagne</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6.A'!$F$8:$H$8</c:f>
              <c:numCache>
                <c:formatCode>0.0" ans"</c:formatCode>
                <c:ptCount val="3"/>
                <c:pt idx="0">
                  <c:v>24.1</c:v>
                </c:pt>
                <c:pt idx="1">
                  <c:v>23.3</c:v>
                </c:pt>
                <c:pt idx="2">
                  <c:v>25.5</c:v>
                </c:pt>
              </c:numCache>
            </c:numRef>
          </c:val>
          <c:smooth val="0"/>
          <c:extLst>
            <c:ext xmlns:c16="http://schemas.microsoft.com/office/drawing/2014/chart" uri="{C3380CC4-5D6E-409C-BE32-E72D297353CC}">
              <c16:uniqueId val="{00000002-CC25-436A-9F19-18AD963CFDD2}"/>
            </c:ext>
          </c:extLst>
        </c:ser>
        <c:ser>
          <c:idx val="3"/>
          <c:order val="3"/>
          <c:tx>
            <c:strRef>
              <c:f>'Fig 6.A'!$B$9</c:f>
              <c:strCache>
                <c:ptCount val="1"/>
                <c:pt idx="0">
                  <c:v>France</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6.A'!$F$9:$H$9</c:f>
              <c:numCache>
                <c:formatCode>0.0" ans"</c:formatCode>
                <c:ptCount val="3"/>
                <c:pt idx="0">
                  <c:v>26.2</c:v>
                </c:pt>
                <c:pt idx="1">
                  <c:v>26.3</c:v>
                </c:pt>
                <c:pt idx="2">
                  <c:v>28.4</c:v>
                </c:pt>
              </c:numCache>
            </c:numRef>
          </c:val>
          <c:smooth val="0"/>
          <c:extLst>
            <c:ext xmlns:c16="http://schemas.microsoft.com/office/drawing/2014/chart" uri="{C3380CC4-5D6E-409C-BE32-E72D297353CC}">
              <c16:uniqueId val="{00000003-CC25-436A-9F19-18AD963CFDD2}"/>
            </c:ext>
          </c:extLst>
        </c:ser>
        <c:ser>
          <c:idx val="4"/>
          <c:order val="4"/>
          <c:tx>
            <c:strRef>
              <c:f>'Fig 6.A'!$B$10</c:f>
              <c:strCache>
                <c:ptCount val="1"/>
                <c:pt idx="0">
                  <c:v>Italie</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6.A'!$F$10:$H$10</c:f>
              <c:numCache>
                <c:formatCode>0.0" ans"</c:formatCode>
                <c:ptCount val="3"/>
                <c:pt idx="0">
                  <c:v>23.5</c:v>
                </c:pt>
                <c:pt idx="1">
                  <c:v>22</c:v>
                </c:pt>
                <c:pt idx="2">
                  <c:v>23.3</c:v>
                </c:pt>
              </c:numCache>
            </c:numRef>
          </c:val>
          <c:smooth val="0"/>
          <c:extLst>
            <c:ext xmlns:c16="http://schemas.microsoft.com/office/drawing/2014/chart" uri="{C3380CC4-5D6E-409C-BE32-E72D297353CC}">
              <c16:uniqueId val="{00000004-CC25-436A-9F19-18AD963CFDD2}"/>
            </c:ext>
          </c:extLst>
        </c:ser>
        <c:ser>
          <c:idx val="5"/>
          <c:order val="5"/>
          <c:tx>
            <c:strRef>
              <c:f>'Fig 6.A'!$B$11</c:f>
              <c:strCache>
                <c:ptCount val="1"/>
                <c:pt idx="0">
                  <c:v>Pays-Bas</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6.A'!$F$11:$H$11</c:f>
              <c:numCache>
                <c:formatCode>0.0" ans"</c:formatCode>
                <c:ptCount val="3"/>
                <c:pt idx="0">
                  <c:v>22.3</c:v>
                </c:pt>
                <c:pt idx="1">
                  <c:v>22.9</c:v>
                </c:pt>
                <c:pt idx="2">
                  <c:v>23.7</c:v>
                </c:pt>
              </c:numCache>
            </c:numRef>
          </c:val>
          <c:smooth val="0"/>
          <c:extLst>
            <c:ext xmlns:c16="http://schemas.microsoft.com/office/drawing/2014/chart" uri="{C3380CC4-5D6E-409C-BE32-E72D297353CC}">
              <c16:uniqueId val="{00000005-CC25-436A-9F19-18AD963CFDD2}"/>
            </c:ext>
          </c:extLst>
        </c:ser>
        <c:ser>
          <c:idx val="6"/>
          <c:order val="6"/>
          <c:tx>
            <c:strRef>
              <c:f>'Fig 6.A'!$B$12</c:f>
              <c:strCache>
                <c:ptCount val="1"/>
                <c:pt idx="0">
                  <c:v>Royaume-Uni</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6.A'!$F$12:$H$12</c:f>
              <c:numCache>
                <c:formatCode>0.0" ans"</c:formatCode>
                <c:ptCount val="3"/>
                <c:pt idx="0">
                  <c:v>22.2</c:v>
                </c:pt>
                <c:pt idx="1">
                  <c:v>23.8</c:v>
                </c:pt>
                <c:pt idx="2">
                  <c:v>25.6</c:v>
                </c:pt>
              </c:numCache>
            </c:numRef>
          </c:val>
          <c:smooth val="0"/>
          <c:extLst>
            <c:ext xmlns:c16="http://schemas.microsoft.com/office/drawing/2014/chart" uri="{C3380CC4-5D6E-409C-BE32-E72D297353CC}">
              <c16:uniqueId val="{00000006-CC25-436A-9F19-18AD963CFDD2}"/>
            </c:ext>
          </c:extLst>
        </c:ser>
        <c:ser>
          <c:idx val="7"/>
          <c:order val="7"/>
          <c:tx>
            <c:strRef>
              <c:f>'Fig 6.A'!$B$13</c:f>
              <c:strCache>
                <c:ptCount val="1"/>
                <c:pt idx="0">
                  <c:v>Suède</c:v>
                </c:pt>
              </c:strCache>
            </c:strRef>
          </c:tx>
          <c:spPr>
            <a:ln w="22225"/>
          </c:spPr>
          <c:marker>
            <c:symbol val="none"/>
          </c:marker>
          <c:cat>
            <c:multiLvlStrRef>
              <c:f>'Fig 6.A'!$F$4:$H$5</c:f>
              <c:multiLvlStrCache>
                <c:ptCount val="3"/>
                <c:lvl>
                  <c:pt idx="0">
                    <c:v>2017</c:v>
                  </c:pt>
                  <c:pt idx="1">
                    <c:v>2040</c:v>
                  </c:pt>
                  <c:pt idx="2">
                    <c:v>2070</c:v>
                  </c:pt>
                </c:lvl>
                <c:lvl>
                  <c:pt idx="0">
                    <c:v>Femmes</c:v>
                  </c:pt>
                </c:lvl>
              </c:multiLvlStrCache>
            </c:multiLvlStrRef>
          </c:cat>
          <c:val>
            <c:numRef>
              <c:f>'Fig 6.A'!$F$13:$H$13</c:f>
              <c:numCache>
                <c:formatCode>0.0" ans"</c:formatCode>
                <c:ptCount val="3"/>
                <c:pt idx="0">
                  <c:v>21.8</c:v>
                </c:pt>
                <c:pt idx="1">
                  <c:v>24.9</c:v>
                </c:pt>
                <c:pt idx="2">
                  <c:v>27.5</c:v>
                </c:pt>
              </c:numCache>
            </c:numRef>
          </c:val>
          <c:smooth val="0"/>
          <c:extLst>
            <c:ext xmlns:c16="http://schemas.microsoft.com/office/drawing/2014/chart" uri="{C3380CC4-5D6E-409C-BE32-E72D297353CC}">
              <c16:uniqueId val="{00000007-CC25-436A-9F19-18AD963CFDD2}"/>
            </c:ext>
          </c:extLst>
        </c:ser>
        <c:ser>
          <c:idx val="8"/>
          <c:order val="8"/>
          <c:tx>
            <c:strRef>
              <c:f>'Fig 6.A'!$B$14</c:f>
              <c:strCache>
                <c:ptCount val="1"/>
                <c:pt idx="0">
                  <c:v>UE27</c:v>
                </c:pt>
              </c:strCache>
            </c:strRef>
          </c:tx>
          <c:spPr>
            <a:ln w="28575"/>
          </c:spPr>
          <c:marker>
            <c:symbol val="none"/>
          </c:marker>
          <c:cat>
            <c:multiLvlStrRef>
              <c:f>'Fig 6.A'!$F$4:$H$5</c:f>
              <c:multiLvlStrCache>
                <c:ptCount val="3"/>
                <c:lvl>
                  <c:pt idx="0">
                    <c:v>2017</c:v>
                  </c:pt>
                  <c:pt idx="1">
                    <c:v>2040</c:v>
                  </c:pt>
                  <c:pt idx="2">
                    <c:v>2070</c:v>
                  </c:pt>
                </c:lvl>
                <c:lvl>
                  <c:pt idx="0">
                    <c:v>Femmes</c:v>
                  </c:pt>
                </c:lvl>
              </c:multiLvlStrCache>
            </c:multiLvlStrRef>
          </c:cat>
          <c:val>
            <c:numRef>
              <c:f>'Fig 6.A'!$F$14:$H$14</c:f>
              <c:numCache>
                <c:formatCode>0.0" ans"</c:formatCode>
                <c:ptCount val="3"/>
                <c:pt idx="0">
                  <c:v>23.1</c:v>
                </c:pt>
                <c:pt idx="1">
                  <c:v>24</c:v>
                </c:pt>
                <c:pt idx="2">
                  <c:v>26.3</c:v>
                </c:pt>
              </c:numCache>
            </c:numRef>
          </c:val>
          <c:smooth val="0"/>
          <c:extLst>
            <c:ext xmlns:c16="http://schemas.microsoft.com/office/drawing/2014/chart" uri="{C3380CC4-5D6E-409C-BE32-E72D297353CC}">
              <c16:uniqueId val="{00000008-CC25-436A-9F19-18AD963CFDD2}"/>
            </c:ext>
          </c:extLst>
        </c:ser>
        <c:dLbls>
          <c:showLegendKey val="0"/>
          <c:showVal val="0"/>
          <c:showCatName val="0"/>
          <c:showSerName val="0"/>
          <c:showPercent val="0"/>
          <c:showBubbleSize val="0"/>
        </c:dLbls>
        <c:smooth val="0"/>
        <c:axId val="120157312"/>
        <c:axId val="120158848"/>
      </c:lineChart>
      <c:catAx>
        <c:axId val="120157312"/>
        <c:scaling>
          <c:orientation val="minMax"/>
        </c:scaling>
        <c:delete val="0"/>
        <c:axPos val="b"/>
        <c:numFmt formatCode="General" sourceLinked="0"/>
        <c:majorTickMark val="out"/>
        <c:minorTickMark val="none"/>
        <c:tickLblPos val="nextTo"/>
        <c:crossAx val="120158848"/>
        <c:crosses val="autoZero"/>
        <c:auto val="1"/>
        <c:lblAlgn val="ctr"/>
        <c:lblOffset val="100"/>
        <c:noMultiLvlLbl val="0"/>
      </c:catAx>
      <c:valAx>
        <c:axId val="120158848"/>
        <c:scaling>
          <c:orientation val="minMax"/>
          <c:max val="29"/>
          <c:min val="21"/>
        </c:scaling>
        <c:delete val="0"/>
        <c:axPos val="l"/>
        <c:majorGridlines/>
        <c:numFmt formatCode="General" sourceLinked="0"/>
        <c:majorTickMark val="out"/>
        <c:minorTickMark val="none"/>
        <c:tickLblPos val="nextTo"/>
        <c:crossAx val="120157312"/>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6.B'!$B$6</c:f>
              <c:strCache>
                <c:ptCount val="1"/>
                <c:pt idx="0">
                  <c:v>Allemagne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6.B'!$C$6:$E$6</c:f>
              <c:numCache>
                <c:formatCode>0.0" ans"</c:formatCode>
                <c:ptCount val="3"/>
                <c:pt idx="0">
                  <c:v>28.1</c:v>
                </c:pt>
                <c:pt idx="1">
                  <c:v>29.2</c:v>
                </c:pt>
                <c:pt idx="2">
                  <c:v>32</c:v>
                </c:pt>
              </c:numCache>
            </c:numRef>
          </c:val>
          <c:smooth val="0"/>
          <c:extLst>
            <c:ext xmlns:c16="http://schemas.microsoft.com/office/drawing/2014/chart" uri="{C3380CC4-5D6E-409C-BE32-E72D297353CC}">
              <c16:uniqueId val="{00000000-ED2F-403E-8D81-322B2EE28BCB}"/>
            </c:ext>
          </c:extLst>
        </c:ser>
        <c:ser>
          <c:idx val="1"/>
          <c:order val="1"/>
          <c:tx>
            <c:strRef>
              <c:f>'Fig 6.B'!$B$7</c:f>
              <c:strCache>
                <c:ptCount val="1"/>
                <c:pt idx="0">
                  <c:v>Belgique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6.B'!$C$7:$E$7</c:f>
              <c:numCache>
                <c:formatCode>0.0" ans"</c:formatCode>
                <c:ptCount val="3"/>
                <c:pt idx="0">
                  <c:v>32.200000000000003</c:v>
                </c:pt>
                <c:pt idx="1">
                  <c:v>31.8</c:v>
                </c:pt>
                <c:pt idx="2">
                  <c:v>34.4</c:v>
                </c:pt>
              </c:numCache>
            </c:numRef>
          </c:val>
          <c:smooth val="0"/>
          <c:extLst>
            <c:ext xmlns:c16="http://schemas.microsoft.com/office/drawing/2014/chart" uri="{C3380CC4-5D6E-409C-BE32-E72D297353CC}">
              <c16:uniqueId val="{00000001-ED2F-403E-8D81-322B2EE28BCB}"/>
            </c:ext>
          </c:extLst>
        </c:ser>
        <c:ser>
          <c:idx val="2"/>
          <c:order val="2"/>
          <c:tx>
            <c:strRef>
              <c:f>'Fig 6.B'!$B$8</c:f>
              <c:strCache>
                <c:ptCount val="1"/>
                <c:pt idx="0">
                  <c:v>Espagne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6.B'!$C$8:$E$8</c:f>
              <c:numCache>
                <c:formatCode>0.0" ans"</c:formatCode>
                <c:ptCount val="3"/>
                <c:pt idx="0">
                  <c:v>31.5</c:v>
                </c:pt>
                <c:pt idx="1">
                  <c:v>30</c:v>
                </c:pt>
                <c:pt idx="2">
                  <c:v>32.4</c:v>
                </c:pt>
              </c:numCache>
            </c:numRef>
          </c:val>
          <c:smooth val="0"/>
          <c:extLst>
            <c:ext xmlns:c16="http://schemas.microsoft.com/office/drawing/2014/chart" uri="{C3380CC4-5D6E-409C-BE32-E72D297353CC}">
              <c16:uniqueId val="{00000002-ED2F-403E-8D81-322B2EE28BCB}"/>
            </c:ext>
          </c:extLst>
        </c:ser>
        <c:ser>
          <c:idx val="3"/>
          <c:order val="3"/>
          <c:tx>
            <c:strRef>
              <c:f>'Fig 6.B'!$B$9</c:f>
              <c:strCache>
                <c:ptCount val="1"/>
                <c:pt idx="0">
                  <c:v>France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6.B'!$C$9:$E$9</c:f>
              <c:numCache>
                <c:formatCode>0.0" ans"</c:formatCode>
                <c:ptCount val="3"/>
                <c:pt idx="0">
                  <c:v>33.299999999999997</c:v>
                </c:pt>
                <c:pt idx="1">
                  <c:v>32.6</c:v>
                </c:pt>
                <c:pt idx="2">
                  <c:v>33.9</c:v>
                </c:pt>
              </c:numCache>
            </c:numRef>
          </c:val>
          <c:smooth val="0"/>
          <c:extLst>
            <c:ext xmlns:c16="http://schemas.microsoft.com/office/drawing/2014/chart" uri="{C3380CC4-5D6E-409C-BE32-E72D297353CC}">
              <c16:uniqueId val="{00000003-ED2F-403E-8D81-322B2EE28BCB}"/>
            </c:ext>
          </c:extLst>
        </c:ser>
        <c:ser>
          <c:idx val="4"/>
          <c:order val="4"/>
          <c:tx>
            <c:strRef>
              <c:f>'Fig 6.B'!$B$10</c:f>
              <c:strCache>
                <c:ptCount val="1"/>
                <c:pt idx="0">
                  <c:v>Italie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6.B'!$C$10:$E$10</c:f>
              <c:numCache>
                <c:formatCode>0.0" ans"</c:formatCode>
                <c:ptCount val="3"/>
                <c:pt idx="0">
                  <c:v>30.3</c:v>
                </c:pt>
                <c:pt idx="1">
                  <c:v>29.8</c:v>
                </c:pt>
                <c:pt idx="2">
                  <c:v>29.8</c:v>
                </c:pt>
              </c:numCache>
            </c:numRef>
          </c:val>
          <c:smooth val="0"/>
          <c:extLst>
            <c:ext xmlns:c16="http://schemas.microsoft.com/office/drawing/2014/chart" uri="{C3380CC4-5D6E-409C-BE32-E72D297353CC}">
              <c16:uniqueId val="{00000004-ED2F-403E-8D81-322B2EE28BCB}"/>
            </c:ext>
          </c:extLst>
        </c:ser>
        <c:ser>
          <c:idx val="5"/>
          <c:order val="5"/>
          <c:tx>
            <c:strRef>
              <c:f>'Fig 6.B'!$B$11</c:f>
              <c:strCache>
                <c:ptCount val="1"/>
                <c:pt idx="0">
                  <c:v>Pays-Bas</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6.B'!$C$11:$E$11</c:f>
              <c:numCache>
                <c:formatCode>0.0" ans"</c:formatCode>
                <c:ptCount val="3"/>
                <c:pt idx="0">
                  <c:v>28.3</c:v>
                </c:pt>
                <c:pt idx="1">
                  <c:v>27</c:v>
                </c:pt>
                <c:pt idx="2">
                  <c:v>28.1</c:v>
                </c:pt>
              </c:numCache>
            </c:numRef>
          </c:val>
          <c:smooth val="0"/>
          <c:extLst>
            <c:ext xmlns:c16="http://schemas.microsoft.com/office/drawing/2014/chart" uri="{C3380CC4-5D6E-409C-BE32-E72D297353CC}">
              <c16:uniqueId val="{00000005-ED2F-403E-8D81-322B2EE28BCB}"/>
            </c:ext>
          </c:extLst>
        </c:ser>
        <c:ser>
          <c:idx val="6"/>
          <c:order val="6"/>
          <c:tx>
            <c:strRef>
              <c:f>'Fig 6.B'!$B$12</c:f>
              <c:strCache>
                <c:ptCount val="1"/>
                <c:pt idx="0">
                  <c:v>Royaume-Uni</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6.B'!$C$12:$E$12</c:f>
              <c:numCache>
                <c:formatCode>0.0" ans"</c:formatCode>
                <c:ptCount val="3"/>
                <c:pt idx="0">
                  <c:v>28.7</c:v>
                </c:pt>
                <c:pt idx="1">
                  <c:v>31</c:v>
                </c:pt>
                <c:pt idx="2">
                  <c:v>32.200000000000003</c:v>
                </c:pt>
              </c:numCache>
            </c:numRef>
          </c:val>
          <c:smooth val="0"/>
          <c:extLst>
            <c:ext xmlns:c16="http://schemas.microsoft.com/office/drawing/2014/chart" uri="{C3380CC4-5D6E-409C-BE32-E72D297353CC}">
              <c16:uniqueId val="{00000006-ED2F-403E-8D81-322B2EE28BCB}"/>
            </c:ext>
          </c:extLst>
        </c:ser>
        <c:ser>
          <c:idx val="7"/>
          <c:order val="7"/>
          <c:tx>
            <c:strRef>
              <c:f>'Fig 6.B'!$B$13</c:f>
              <c:strCache>
                <c:ptCount val="1"/>
                <c:pt idx="0">
                  <c:v>Suède</c:v>
                </c:pt>
              </c:strCache>
            </c:strRef>
          </c:tx>
          <c:spPr>
            <a:ln w="22225"/>
          </c:spPr>
          <c:marker>
            <c:symbol val="none"/>
          </c:marker>
          <c:cat>
            <c:multiLvlStrRef>
              <c:f>'Fig 6.B'!$C$4:$E$5</c:f>
              <c:multiLvlStrCache>
                <c:ptCount val="3"/>
                <c:lvl>
                  <c:pt idx="0">
                    <c:v>2017</c:v>
                  </c:pt>
                  <c:pt idx="1">
                    <c:v>2040</c:v>
                  </c:pt>
                  <c:pt idx="2">
                    <c:v>2070</c:v>
                  </c:pt>
                </c:lvl>
                <c:lvl>
                  <c:pt idx="0">
                    <c:v>Hommes</c:v>
                  </c:pt>
                </c:lvl>
              </c:multiLvlStrCache>
            </c:multiLvlStrRef>
          </c:cat>
          <c:val>
            <c:numRef>
              <c:f>'Fig 6.B'!$C$13:$E$13</c:f>
              <c:numCache>
                <c:formatCode>0.0" ans"</c:formatCode>
                <c:ptCount val="3"/>
                <c:pt idx="0">
                  <c:v>27.6</c:v>
                </c:pt>
                <c:pt idx="1">
                  <c:v>29.9</c:v>
                </c:pt>
                <c:pt idx="2">
                  <c:v>32.299999999999997</c:v>
                </c:pt>
              </c:numCache>
            </c:numRef>
          </c:val>
          <c:smooth val="0"/>
          <c:extLst>
            <c:ext xmlns:c16="http://schemas.microsoft.com/office/drawing/2014/chart" uri="{C3380CC4-5D6E-409C-BE32-E72D297353CC}">
              <c16:uniqueId val="{00000007-ED2F-403E-8D81-322B2EE28BCB}"/>
            </c:ext>
          </c:extLst>
        </c:ser>
        <c:ser>
          <c:idx val="8"/>
          <c:order val="8"/>
          <c:tx>
            <c:strRef>
              <c:f>'Fig 6.B'!$B$14</c:f>
              <c:strCache>
                <c:ptCount val="1"/>
                <c:pt idx="0">
                  <c:v>UE27</c:v>
                </c:pt>
              </c:strCache>
            </c:strRef>
          </c:tx>
          <c:marker>
            <c:symbol val="none"/>
          </c:marker>
          <c:cat>
            <c:multiLvlStrRef>
              <c:f>'Fig 6.B'!$C$4:$E$5</c:f>
              <c:multiLvlStrCache>
                <c:ptCount val="3"/>
                <c:lvl>
                  <c:pt idx="0">
                    <c:v>2017</c:v>
                  </c:pt>
                  <c:pt idx="1">
                    <c:v>2040</c:v>
                  </c:pt>
                  <c:pt idx="2">
                    <c:v>2070</c:v>
                  </c:pt>
                </c:lvl>
                <c:lvl>
                  <c:pt idx="0">
                    <c:v>Hommes</c:v>
                  </c:pt>
                </c:lvl>
              </c:multiLvlStrCache>
            </c:multiLvlStrRef>
          </c:cat>
          <c:val>
            <c:numRef>
              <c:f>'Fig 6.B'!$C$14:$E$14</c:f>
              <c:numCache>
                <c:formatCode>0.0" ans"</c:formatCode>
                <c:ptCount val="3"/>
                <c:pt idx="0">
                  <c:v>29</c:v>
                </c:pt>
                <c:pt idx="1">
                  <c:v>29.9</c:v>
                </c:pt>
                <c:pt idx="2">
                  <c:v>32.200000000000003</c:v>
                </c:pt>
              </c:numCache>
            </c:numRef>
          </c:val>
          <c:smooth val="0"/>
          <c:extLst>
            <c:ext xmlns:c16="http://schemas.microsoft.com/office/drawing/2014/chart" uri="{C3380CC4-5D6E-409C-BE32-E72D297353CC}">
              <c16:uniqueId val="{00000008-ED2F-403E-8D81-322B2EE28BCB}"/>
            </c:ext>
          </c:extLst>
        </c:ser>
        <c:dLbls>
          <c:showLegendKey val="0"/>
          <c:showVal val="0"/>
          <c:showCatName val="0"/>
          <c:showSerName val="0"/>
          <c:showPercent val="0"/>
          <c:showBubbleSize val="0"/>
        </c:dLbls>
        <c:smooth val="0"/>
        <c:axId val="119934336"/>
        <c:axId val="119944320"/>
      </c:lineChart>
      <c:catAx>
        <c:axId val="119934336"/>
        <c:scaling>
          <c:orientation val="minMax"/>
        </c:scaling>
        <c:delete val="0"/>
        <c:axPos val="b"/>
        <c:numFmt formatCode="General" sourceLinked="1"/>
        <c:majorTickMark val="out"/>
        <c:minorTickMark val="none"/>
        <c:tickLblPos val="nextTo"/>
        <c:crossAx val="119944320"/>
        <c:crosses val="autoZero"/>
        <c:auto val="1"/>
        <c:lblAlgn val="ctr"/>
        <c:lblOffset val="100"/>
        <c:noMultiLvlLbl val="0"/>
      </c:catAx>
      <c:valAx>
        <c:axId val="119944320"/>
        <c:scaling>
          <c:orientation val="minMax"/>
          <c:max val="35"/>
          <c:min val="25"/>
        </c:scaling>
        <c:delete val="0"/>
        <c:axPos val="l"/>
        <c:majorGridlines/>
        <c:numFmt formatCode="General" sourceLinked="0"/>
        <c:majorTickMark val="out"/>
        <c:minorTickMark val="none"/>
        <c:tickLblPos val="nextTo"/>
        <c:crossAx val="11993433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6.B'!$B$6</c:f>
              <c:strCache>
                <c:ptCount val="1"/>
                <c:pt idx="0">
                  <c:v>Allemagne</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6.B'!$F$6:$H$6</c:f>
              <c:numCache>
                <c:formatCode>0.0" ans"</c:formatCode>
                <c:ptCount val="3"/>
                <c:pt idx="0">
                  <c:v>32.700000000000003</c:v>
                </c:pt>
                <c:pt idx="1">
                  <c:v>33.4</c:v>
                </c:pt>
                <c:pt idx="2">
                  <c:v>35.799999999999997</c:v>
                </c:pt>
              </c:numCache>
            </c:numRef>
          </c:val>
          <c:smooth val="0"/>
          <c:extLst>
            <c:ext xmlns:c16="http://schemas.microsoft.com/office/drawing/2014/chart" uri="{C3380CC4-5D6E-409C-BE32-E72D297353CC}">
              <c16:uniqueId val="{00000000-C082-4A7C-BE68-5AE07E795F80}"/>
            </c:ext>
          </c:extLst>
        </c:ser>
        <c:ser>
          <c:idx val="1"/>
          <c:order val="1"/>
          <c:tx>
            <c:strRef>
              <c:f>'Fig 6.B'!$B$7</c:f>
              <c:strCache>
                <c:ptCount val="1"/>
                <c:pt idx="0">
                  <c:v>Belgique</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6.B'!$F$7:$H$7</c:f>
              <c:numCache>
                <c:formatCode>0.0" ans"</c:formatCode>
                <c:ptCount val="3"/>
                <c:pt idx="0">
                  <c:v>35.799999999999997</c:v>
                </c:pt>
                <c:pt idx="1">
                  <c:v>35</c:v>
                </c:pt>
                <c:pt idx="2">
                  <c:v>37.200000000000003</c:v>
                </c:pt>
              </c:numCache>
            </c:numRef>
          </c:val>
          <c:smooth val="0"/>
          <c:extLst>
            <c:ext xmlns:c16="http://schemas.microsoft.com/office/drawing/2014/chart" uri="{C3380CC4-5D6E-409C-BE32-E72D297353CC}">
              <c16:uniqueId val="{00000001-C082-4A7C-BE68-5AE07E795F80}"/>
            </c:ext>
          </c:extLst>
        </c:ser>
        <c:ser>
          <c:idx val="2"/>
          <c:order val="2"/>
          <c:tx>
            <c:strRef>
              <c:f>'Fig 6.B'!$B$8</c:f>
              <c:strCache>
                <c:ptCount val="1"/>
                <c:pt idx="0">
                  <c:v>Espagne</c:v>
                </c:pt>
              </c:strCache>
            </c:strRef>
          </c:tx>
          <c:marker>
            <c:symbol val="none"/>
          </c:marker>
          <c:cat>
            <c:multiLvlStrRef>
              <c:f>'Fig 6.B'!$F$4:$H$5</c:f>
              <c:multiLvlStrCache>
                <c:ptCount val="3"/>
                <c:lvl>
                  <c:pt idx="0">
                    <c:v>2017</c:v>
                  </c:pt>
                  <c:pt idx="1">
                    <c:v>2040</c:v>
                  </c:pt>
                  <c:pt idx="2">
                    <c:v>2070</c:v>
                  </c:pt>
                </c:lvl>
                <c:lvl>
                  <c:pt idx="0">
                    <c:v>Femmes</c:v>
                  </c:pt>
                </c:lvl>
              </c:multiLvlStrCache>
            </c:multiLvlStrRef>
          </c:cat>
          <c:val>
            <c:numRef>
              <c:f>'Fig 6.B'!$F$8:$H$8</c:f>
              <c:numCache>
                <c:formatCode>0.0" ans"</c:formatCode>
                <c:ptCount val="3"/>
                <c:pt idx="0">
                  <c:v>34.1</c:v>
                </c:pt>
                <c:pt idx="1">
                  <c:v>32.4</c:v>
                </c:pt>
                <c:pt idx="2">
                  <c:v>34.4</c:v>
                </c:pt>
              </c:numCache>
            </c:numRef>
          </c:val>
          <c:smooth val="0"/>
          <c:extLst>
            <c:ext xmlns:c16="http://schemas.microsoft.com/office/drawing/2014/chart" uri="{C3380CC4-5D6E-409C-BE32-E72D297353CC}">
              <c16:uniqueId val="{00000002-C082-4A7C-BE68-5AE07E795F80}"/>
            </c:ext>
          </c:extLst>
        </c:ser>
        <c:ser>
          <c:idx val="3"/>
          <c:order val="3"/>
          <c:tx>
            <c:strRef>
              <c:f>'Fig 6.B'!$B$9</c:f>
              <c:strCache>
                <c:ptCount val="1"/>
                <c:pt idx="0">
                  <c:v>France</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6.B'!$F$9:$H$9</c:f>
              <c:numCache>
                <c:formatCode>0.0" ans"</c:formatCode>
                <c:ptCount val="3"/>
                <c:pt idx="0">
                  <c:v>37.4</c:v>
                </c:pt>
                <c:pt idx="1">
                  <c:v>36.299999999999997</c:v>
                </c:pt>
                <c:pt idx="2">
                  <c:v>38</c:v>
                </c:pt>
              </c:numCache>
            </c:numRef>
          </c:val>
          <c:smooth val="0"/>
          <c:extLst>
            <c:ext xmlns:c16="http://schemas.microsoft.com/office/drawing/2014/chart" uri="{C3380CC4-5D6E-409C-BE32-E72D297353CC}">
              <c16:uniqueId val="{00000003-C082-4A7C-BE68-5AE07E795F80}"/>
            </c:ext>
          </c:extLst>
        </c:ser>
        <c:ser>
          <c:idx val="4"/>
          <c:order val="4"/>
          <c:tx>
            <c:strRef>
              <c:f>'Fig 6.B'!$B$10</c:f>
              <c:strCache>
                <c:ptCount val="1"/>
                <c:pt idx="0">
                  <c:v>Italie</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6.B'!$F$10:$H$10</c:f>
              <c:numCache>
                <c:formatCode>0.0" ans"</c:formatCode>
                <c:ptCount val="3"/>
                <c:pt idx="0">
                  <c:v>34</c:v>
                </c:pt>
                <c:pt idx="1">
                  <c:v>30.7</c:v>
                </c:pt>
                <c:pt idx="2">
                  <c:v>31.3</c:v>
                </c:pt>
              </c:numCache>
            </c:numRef>
          </c:val>
          <c:smooth val="0"/>
          <c:extLst>
            <c:ext xmlns:c16="http://schemas.microsoft.com/office/drawing/2014/chart" uri="{C3380CC4-5D6E-409C-BE32-E72D297353CC}">
              <c16:uniqueId val="{00000004-C082-4A7C-BE68-5AE07E795F80}"/>
            </c:ext>
          </c:extLst>
        </c:ser>
        <c:ser>
          <c:idx val="5"/>
          <c:order val="5"/>
          <c:tx>
            <c:strRef>
              <c:f>'Fig 6.B'!$B$11</c:f>
              <c:strCache>
                <c:ptCount val="1"/>
                <c:pt idx="0">
                  <c:v>Pays-Bas</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6.B'!$F$11:$H$11</c:f>
              <c:numCache>
                <c:formatCode>0.0" ans"</c:formatCode>
                <c:ptCount val="3"/>
                <c:pt idx="0">
                  <c:v>32.799999999999997</c:v>
                </c:pt>
                <c:pt idx="1">
                  <c:v>32.4</c:v>
                </c:pt>
                <c:pt idx="2">
                  <c:v>32.4</c:v>
                </c:pt>
              </c:numCache>
            </c:numRef>
          </c:val>
          <c:smooth val="0"/>
          <c:extLst>
            <c:ext xmlns:c16="http://schemas.microsoft.com/office/drawing/2014/chart" uri="{C3380CC4-5D6E-409C-BE32-E72D297353CC}">
              <c16:uniqueId val="{00000005-C082-4A7C-BE68-5AE07E795F80}"/>
            </c:ext>
          </c:extLst>
        </c:ser>
        <c:ser>
          <c:idx val="6"/>
          <c:order val="6"/>
          <c:tx>
            <c:strRef>
              <c:f>'Fig 6.B'!$B$12</c:f>
              <c:strCache>
                <c:ptCount val="1"/>
                <c:pt idx="0">
                  <c:v>Royaume-Uni</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6.B'!$F$12:$H$12</c:f>
              <c:numCache>
                <c:formatCode>0.0" ans"</c:formatCode>
                <c:ptCount val="3"/>
                <c:pt idx="0">
                  <c:v>32.700000000000003</c:v>
                </c:pt>
                <c:pt idx="1">
                  <c:v>33.6</c:v>
                </c:pt>
                <c:pt idx="2">
                  <c:v>34.9</c:v>
                </c:pt>
              </c:numCache>
            </c:numRef>
          </c:val>
          <c:smooth val="0"/>
          <c:extLst>
            <c:ext xmlns:c16="http://schemas.microsoft.com/office/drawing/2014/chart" uri="{C3380CC4-5D6E-409C-BE32-E72D297353CC}">
              <c16:uniqueId val="{00000006-C082-4A7C-BE68-5AE07E795F80}"/>
            </c:ext>
          </c:extLst>
        </c:ser>
        <c:ser>
          <c:idx val="7"/>
          <c:order val="7"/>
          <c:tx>
            <c:strRef>
              <c:f>'Fig 6.B'!$B$13</c:f>
              <c:strCache>
                <c:ptCount val="1"/>
                <c:pt idx="0">
                  <c:v>Suède</c:v>
                </c:pt>
              </c:strCache>
            </c:strRef>
          </c:tx>
          <c:spPr>
            <a:ln w="22225"/>
          </c:spPr>
          <c:marker>
            <c:symbol val="none"/>
          </c:marker>
          <c:cat>
            <c:multiLvlStrRef>
              <c:f>'Fig 6.B'!$F$4:$H$5</c:f>
              <c:multiLvlStrCache>
                <c:ptCount val="3"/>
                <c:lvl>
                  <c:pt idx="0">
                    <c:v>2017</c:v>
                  </c:pt>
                  <c:pt idx="1">
                    <c:v>2040</c:v>
                  </c:pt>
                  <c:pt idx="2">
                    <c:v>2070</c:v>
                  </c:pt>
                </c:lvl>
                <c:lvl>
                  <c:pt idx="0">
                    <c:v>Femmes</c:v>
                  </c:pt>
                </c:lvl>
              </c:multiLvlStrCache>
            </c:multiLvlStrRef>
          </c:cat>
          <c:val>
            <c:numRef>
              <c:f>'Fig 6.B'!$F$13:$H$13</c:f>
              <c:numCache>
                <c:formatCode>0.0" ans"</c:formatCode>
                <c:ptCount val="3"/>
                <c:pt idx="0">
                  <c:v>31.8</c:v>
                </c:pt>
                <c:pt idx="1">
                  <c:v>34.9</c:v>
                </c:pt>
                <c:pt idx="2">
                  <c:v>37.200000000000003</c:v>
                </c:pt>
              </c:numCache>
            </c:numRef>
          </c:val>
          <c:smooth val="0"/>
          <c:extLst>
            <c:ext xmlns:c16="http://schemas.microsoft.com/office/drawing/2014/chart" uri="{C3380CC4-5D6E-409C-BE32-E72D297353CC}">
              <c16:uniqueId val="{00000007-C082-4A7C-BE68-5AE07E795F80}"/>
            </c:ext>
          </c:extLst>
        </c:ser>
        <c:ser>
          <c:idx val="8"/>
          <c:order val="8"/>
          <c:tx>
            <c:strRef>
              <c:f>'Fig 6.B'!$B$14</c:f>
              <c:strCache>
                <c:ptCount val="1"/>
                <c:pt idx="0">
                  <c:v>UE27</c:v>
                </c:pt>
              </c:strCache>
            </c:strRef>
          </c:tx>
          <c:marker>
            <c:symbol val="none"/>
          </c:marker>
          <c:cat>
            <c:multiLvlStrRef>
              <c:f>'Fig 6.B'!$F$4:$H$5</c:f>
              <c:multiLvlStrCache>
                <c:ptCount val="3"/>
                <c:lvl>
                  <c:pt idx="0">
                    <c:v>2017</c:v>
                  </c:pt>
                  <c:pt idx="1">
                    <c:v>2040</c:v>
                  </c:pt>
                  <c:pt idx="2">
                    <c:v>2070</c:v>
                  </c:pt>
                </c:lvl>
                <c:lvl>
                  <c:pt idx="0">
                    <c:v>Femmes</c:v>
                  </c:pt>
                </c:lvl>
              </c:multiLvlStrCache>
            </c:multiLvlStrRef>
          </c:cat>
          <c:val>
            <c:numRef>
              <c:f>'Fig 6.B'!$F$14:$H$14</c:f>
              <c:numCache>
                <c:formatCode>0.0" ans"</c:formatCode>
                <c:ptCount val="3"/>
                <c:pt idx="0">
                  <c:v>34.1</c:v>
                </c:pt>
                <c:pt idx="1">
                  <c:v>34.1</c:v>
                </c:pt>
                <c:pt idx="2">
                  <c:v>35.9</c:v>
                </c:pt>
              </c:numCache>
            </c:numRef>
          </c:val>
          <c:smooth val="0"/>
          <c:extLst>
            <c:ext xmlns:c16="http://schemas.microsoft.com/office/drawing/2014/chart" uri="{C3380CC4-5D6E-409C-BE32-E72D297353CC}">
              <c16:uniqueId val="{00000008-C082-4A7C-BE68-5AE07E795F80}"/>
            </c:ext>
          </c:extLst>
        </c:ser>
        <c:dLbls>
          <c:showLegendKey val="0"/>
          <c:showVal val="0"/>
          <c:showCatName val="0"/>
          <c:showSerName val="0"/>
          <c:showPercent val="0"/>
          <c:showBubbleSize val="0"/>
        </c:dLbls>
        <c:smooth val="0"/>
        <c:axId val="119986816"/>
        <c:axId val="119996800"/>
      </c:lineChart>
      <c:catAx>
        <c:axId val="119986816"/>
        <c:scaling>
          <c:orientation val="minMax"/>
        </c:scaling>
        <c:delete val="0"/>
        <c:axPos val="b"/>
        <c:numFmt formatCode="General" sourceLinked="1"/>
        <c:majorTickMark val="out"/>
        <c:minorTickMark val="none"/>
        <c:tickLblPos val="nextTo"/>
        <c:crossAx val="119996800"/>
        <c:crosses val="autoZero"/>
        <c:auto val="1"/>
        <c:lblAlgn val="ctr"/>
        <c:lblOffset val="100"/>
        <c:noMultiLvlLbl val="0"/>
      </c:catAx>
      <c:valAx>
        <c:axId val="119996800"/>
        <c:scaling>
          <c:orientation val="minMax"/>
          <c:min val="30"/>
        </c:scaling>
        <c:delete val="0"/>
        <c:axPos val="l"/>
        <c:majorGridlines/>
        <c:numFmt formatCode="General" sourceLinked="0"/>
        <c:majorTickMark val="out"/>
        <c:minorTickMark val="none"/>
        <c:tickLblPos val="nextTo"/>
        <c:crossAx val="119986816"/>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4.4607057057057045E-2"/>
          <c:y val="3.5729861111111108E-2"/>
          <c:w val="0.90835585585585588"/>
          <c:h val="0.65865868055555543"/>
        </c:manualLayout>
      </c:layout>
      <c:barChart>
        <c:barDir val="col"/>
        <c:grouping val="clustered"/>
        <c:varyColors val="0"/>
        <c:ser>
          <c:idx val="0"/>
          <c:order val="0"/>
          <c:tx>
            <c:strRef>
              <c:f>'Fig 6.8'!$C$4</c:f>
              <c:strCache>
                <c:ptCount val="1"/>
                <c:pt idx="0">
                  <c:v>Âge moyen de liquidation (données administratives)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6.8'!$B$6:$B$15</c:f>
              <c:strCache>
                <c:ptCount val="10"/>
                <c:pt idx="0">
                  <c:v>France</c:v>
                </c:pt>
                <c:pt idx="1">
                  <c:v>Belgique</c:v>
                </c:pt>
                <c:pt idx="2">
                  <c:v>Italie</c:v>
                </c:pt>
                <c:pt idx="3">
                  <c:v>Allemagne</c:v>
                </c:pt>
                <c:pt idx="4">
                  <c:v>Espagne</c:v>
                </c:pt>
                <c:pt idx="5">
                  <c:v>Suède</c:v>
                </c:pt>
                <c:pt idx="6">
                  <c:v>Pays-Bas</c:v>
                </c:pt>
                <c:pt idx="7">
                  <c:v>Royaume-Uni</c:v>
                </c:pt>
                <c:pt idx="9">
                  <c:v>UE</c:v>
                </c:pt>
              </c:strCache>
            </c:strRef>
          </c:cat>
          <c:val>
            <c:numRef>
              <c:f>'Fig 6.8'!$C$6:$C$15</c:f>
              <c:numCache>
                <c:formatCode>0.0</c:formatCode>
                <c:ptCount val="10"/>
                <c:pt idx="0">
                  <c:v>61.700643639520358</c:v>
                </c:pt>
                <c:pt idx="1">
                  <c:v>61.972116169962199</c:v>
                </c:pt>
                <c:pt idx="2">
                  <c:v>62.736267296239426</c:v>
                </c:pt>
                <c:pt idx="3">
                  <c:v>63.878826917247657</c:v>
                </c:pt>
                <c:pt idx="4">
                  <c:v>63.900633464493836</c:v>
                </c:pt>
                <c:pt idx="5">
                  <c:v>64.521873706208225</c:v>
                </c:pt>
                <c:pt idx="6">
                  <c:v>65</c:v>
                </c:pt>
                <c:pt idx="7">
                  <c:v>68.862572129542016</c:v>
                </c:pt>
                <c:pt idx="9">
                  <c:v>62.986523093769755</c:v>
                </c:pt>
              </c:numCache>
            </c:numRef>
          </c:val>
          <c:extLst>
            <c:ext xmlns:c16="http://schemas.microsoft.com/office/drawing/2014/chart" uri="{C3380CC4-5D6E-409C-BE32-E72D297353CC}">
              <c16:uniqueId val="{00000000-66B3-43EC-8DBA-0B617AB0C547}"/>
            </c:ext>
          </c:extLst>
        </c:ser>
        <c:ser>
          <c:idx val="1"/>
          <c:order val="1"/>
          <c:tx>
            <c:strRef>
              <c:f>'Fig 6.8'!$E$4</c:f>
              <c:strCache>
                <c:ptCount val="1"/>
                <c:pt idx="0">
                  <c:v>Âge moyen de sortie du marché du travail (CSM)</c:v>
                </c:pt>
              </c:strCache>
            </c:strRef>
          </c:tx>
          <c:invertIfNegative val="0"/>
          <c:cat>
            <c:strRef>
              <c:f>'Fig 6.8'!$B$6:$B$15</c:f>
              <c:strCache>
                <c:ptCount val="10"/>
                <c:pt idx="0">
                  <c:v>France</c:v>
                </c:pt>
                <c:pt idx="1">
                  <c:v>Belgique</c:v>
                </c:pt>
                <c:pt idx="2">
                  <c:v>Italie</c:v>
                </c:pt>
                <c:pt idx="3">
                  <c:v>Allemagne</c:v>
                </c:pt>
                <c:pt idx="4">
                  <c:v>Espagne</c:v>
                </c:pt>
                <c:pt idx="5">
                  <c:v>Suède</c:v>
                </c:pt>
                <c:pt idx="6">
                  <c:v>Pays-Bas</c:v>
                </c:pt>
                <c:pt idx="7">
                  <c:v>Royaume-Uni</c:v>
                </c:pt>
                <c:pt idx="9">
                  <c:v>UE</c:v>
                </c:pt>
              </c:strCache>
            </c:strRef>
          </c:cat>
          <c:val>
            <c:numRef>
              <c:f>'Fig 6.8'!$E$6:$E$15</c:f>
              <c:numCache>
                <c:formatCode>0.0</c:formatCode>
                <c:ptCount val="10"/>
                <c:pt idx="0">
                  <c:v>61.941616378845779</c:v>
                </c:pt>
                <c:pt idx="1">
                  <c:v>61.793482056052518</c:v>
                </c:pt>
                <c:pt idx="2">
                  <c:v>63.929206187712403</c:v>
                </c:pt>
                <c:pt idx="3">
                  <c:v>64.638289032913931</c:v>
                </c:pt>
                <c:pt idx="4">
                  <c:v>63.399759081057013</c:v>
                </c:pt>
                <c:pt idx="5">
                  <c:v>65.924780811440854</c:v>
                </c:pt>
                <c:pt idx="6">
                  <c:v>65.432518620863291</c:v>
                </c:pt>
                <c:pt idx="7">
                  <c:v>65.039470714599531</c:v>
                </c:pt>
                <c:pt idx="9">
                  <c:v>63.32634256737299</c:v>
                </c:pt>
              </c:numCache>
            </c:numRef>
          </c:val>
          <c:extLst>
            <c:ext xmlns:c16="http://schemas.microsoft.com/office/drawing/2014/chart" uri="{C3380CC4-5D6E-409C-BE32-E72D297353CC}">
              <c16:uniqueId val="{00000001-66B3-43EC-8DBA-0B617AB0C547}"/>
            </c:ext>
          </c:extLst>
        </c:ser>
        <c:dLbls>
          <c:showLegendKey val="0"/>
          <c:showVal val="0"/>
          <c:showCatName val="0"/>
          <c:showSerName val="0"/>
          <c:showPercent val="0"/>
          <c:showBubbleSize val="0"/>
        </c:dLbls>
        <c:gapWidth val="75"/>
        <c:overlap val="-25"/>
        <c:axId val="104696064"/>
        <c:axId val="104706048"/>
      </c:barChart>
      <c:catAx>
        <c:axId val="104696064"/>
        <c:scaling>
          <c:orientation val="minMax"/>
        </c:scaling>
        <c:delete val="0"/>
        <c:axPos val="b"/>
        <c:numFmt formatCode="General" sourceLinked="0"/>
        <c:majorTickMark val="none"/>
        <c:minorTickMark val="none"/>
        <c:tickLblPos val="nextTo"/>
        <c:crossAx val="104706048"/>
        <c:crosses val="autoZero"/>
        <c:auto val="1"/>
        <c:lblAlgn val="ctr"/>
        <c:lblOffset val="100"/>
        <c:noMultiLvlLbl val="0"/>
      </c:catAx>
      <c:valAx>
        <c:axId val="104706048"/>
        <c:scaling>
          <c:orientation val="minMax"/>
          <c:min val="58"/>
        </c:scaling>
        <c:delete val="0"/>
        <c:axPos val="l"/>
        <c:majorGridlines/>
        <c:numFmt formatCode="0" sourceLinked="0"/>
        <c:majorTickMark val="none"/>
        <c:minorTickMark val="none"/>
        <c:tickLblPos val="nextTo"/>
        <c:crossAx val="104696064"/>
        <c:crosses val="autoZero"/>
        <c:crossBetween val="between"/>
      </c:valAx>
    </c:plotArea>
    <c:legend>
      <c:legendPos val="b"/>
      <c:layout>
        <c:manualLayout>
          <c:xMode val="edge"/>
          <c:yMode val="edge"/>
          <c:x val="9.3969219219219219E-2"/>
          <c:y val="0.92614270833333334"/>
          <c:w val="0.85172518518518514"/>
          <c:h val="6.9447569444444454E-2"/>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4.9419069069069066E-2"/>
          <c:y val="4.8959027777777775E-2"/>
          <c:w val="0.92960495495495499"/>
          <c:h val="0.6439559027777777"/>
        </c:manualLayout>
      </c:layout>
      <c:barChart>
        <c:barDir val="col"/>
        <c:grouping val="clustered"/>
        <c:varyColors val="0"/>
        <c:ser>
          <c:idx val="0"/>
          <c:order val="0"/>
          <c:tx>
            <c:strRef>
              <c:f>'Fig 6.8'!$C$4</c:f>
              <c:strCache>
                <c:ptCount val="1"/>
                <c:pt idx="0">
                  <c:v>Âge moyen de liquidation (données administratives)</c:v>
                </c:pt>
              </c:strCache>
            </c:strRef>
          </c:tx>
          <c:spPr>
            <a:solidFill>
              <a:srgbClr val="7030A0"/>
            </a:solidFill>
          </c:spPr>
          <c:invertIfNegative val="0"/>
          <c:dLbls>
            <c:spPr>
              <a:noFill/>
              <a:ln>
                <a:noFill/>
              </a:ln>
              <a:effectLst/>
            </c:spPr>
            <c:txPr>
              <a:bodyPr/>
              <a:lstStyle/>
              <a:p>
                <a:pPr>
                  <a:defRPr sz="90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6.8'!$B$6:$B$15</c:f>
              <c:strCache>
                <c:ptCount val="10"/>
                <c:pt idx="0">
                  <c:v>France</c:v>
                </c:pt>
                <c:pt idx="1">
                  <c:v>Belgique</c:v>
                </c:pt>
                <c:pt idx="2">
                  <c:v>Italie</c:v>
                </c:pt>
                <c:pt idx="3">
                  <c:v>Allemagne</c:v>
                </c:pt>
                <c:pt idx="4">
                  <c:v>Espagne</c:v>
                </c:pt>
                <c:pt idx="5">
                  <c:v>Suède</c:v>
                </c:pt>
                <c:pt idx="6">
                  <c:v>Pays-Bas</c:v>
                </c:pt>
                <c:pt idx="7">
                  <c:v>Royaume-Uni</c:v>
                </c:pt>
                <c:pt idx="9">
                  <c:v>UE</c:v>
                </c:pt>
              </c:strCache>
            </c:strRef>
          </c:cat>
          <c:val>
            <c:numRef>
              <c:f>'Fig 6.8'!$D$6:$D$15</c:f>
              <c:numCache>
                <c:formatCode>0.0</c:formatCode>
                <c:ptCount val="10"/>
                <c:pt idx="0">
                  <c:v>60.931045616300871</c:v>
                </c:pt>
                <c:pt idx="1">
                  <c:v>61.950402740170667</c:v>
                </c:pt>
                <c:pt idx="2">
                  <c:v>62.320098390694717</c:v>
                </c:pt>
                <c:pt idx="3">
                  <c:v>62.768033088633381</c:v>
                </c:pt>
                <c:pt idx="4">
                  <c:v>64.250659288400854</c:v>
                </c:pt>
                <c:pt idx="5">
                  <c:v>64.563447644245457</c:v>
                </c:pt>
                <c:pt idx="6">
                  <c:v>65</c:v>
                </c:pt>
                <c:pt idx="7">
                  <c:v>68.51335428938647</c:v>
                </c:pt>
                <c:pt idx="9">
                  <c:v>61.986798125822773</c:v>
                </c:pt>
              </c:numCache>
            </c:numRef>
          </c:val>
          <c:extLst>
            <c:ext xmlns:c16="http://schemas.microsoft.com/office/drawing/2014/chart" uri="{C3380CC4-5D6E-409C-BE32-E72D297353CC}">
              <c16:uniqueId val="{00000000-E134-4CCE-BFB0-C6EDF00A7710}"/>
            </c:ext>
          </c:extLst>
        </c:ser>
        <c:ser>
          <c:idx val="1"/>
          <c:order val="1"/>
          <c:tx>
            <c:strRef>
              <c:f>'Fig 6.8'!$E$4</c:f>
              <c:strCache>
                <c:ptCount val="1"/>
                <c:pt idx="0">
                  <c:v>Âge moyen de sortie du marché du travail (CSM)</c:v>
                </c:pt>
              </c:strCache>
            </c:strRef>
          </c:tx>
          <c:spPr>
            <a:solidFill>
              <a:srgbClr val="AA72D4"/>
            </a:solidFill>
          </c:spPr>
          <c:invertIfNegative val="0"/>
          <c:cat>
            <c:strRef>
              <c:f>'Fig 6.8'!$B$6:$B$15</c:f>
              <c:strCache>
                <c:ptCount val="10"/>
                <c:pt idx="0">
                  <c:v>France</c:v>
                </c:pt>
                <c:pt idx="1">
                  <c:v>Belgique</c:v>
                </c:pt>
                <c:pt idx="2">
                  <c:v>Italie</c:v>
                </c:pt>
                <c:pt idx="3">
                  <c:v>Allemagne</c:v>
                </c:pt>
                <c:pt idx="4">
                  <c:v>Espagne</c:v>
                </c:pt>
                <c:pt idx="5">
                  <c:v>Suède</c:v>
                </c:pt>
                <c:pt idx="6">
                  <c:v>Pays-Bas</c:v>
                </c:pt>
                <c:pt idx="7">
                  <c:v>Royaume-Uni</c:v>
                </c:pt>
                <c:pt idx="9">
                  <c:v>UE</c:v>
                </c:pt>
              </c:strCache>
            </c:strRef>
          </c:cat>
          <c:val>
            <c:numRef>
              <c:f>'Fig 6.8'!$F$6:$F$15</c:f>
              <c:numCache>
                <c:formatCode>0.0</c:formatCode>
                <c:ptCount val="10"/>
                <c:pt idx="0">
                  <c:v>63.690519274864798</c:v>
                </c:pt>
                <c:pt idx="1">
                  <c:v>63.965667953562033</c:v>
                </c:pt>
                <c:pt idx="2">
                  <c:v>61.838833174638388</c:v>
                </c:pt>
                <c:pt idx="3">
                  <c:v>61.798924501430164</c:v>
                </c:pt>
                <c:pt idx="4">
                  <c:v>64.490019358712331</c:v>
                </c:pt>
                <c:pt idx="5">
                  <c:v>64.749041582874526</c:v>
                </c:pt>
                <c:pt idx="6">
                  <c:v>63.692550472530527</c:v>
                </c:pt>
                <c:pt idx="7">
                  <c:v>63.78261963464891</c:v>
                </c:pt>
                <c:pt idx="9">
                  <c:v>62.438527734667765</c:v>
                </c:pt>
              </c:numCache>
            </c:numRef>
          </c:val>
          <c:extLst>
            <c:ext xmlns:c16="http://schemas.microsoft.com/office/drawing/2014/chart" uri="{C3380CC4-5D6E-409C-BE32-E72D297353CC}">
              <c16:uniqueId val="{00000001-E134-4CCE-BFB0-C6EDF00A7710}"/>
            </c:ext>
          </c:extLst>
        </c:ser>
        <c:dLbls>
          <c:showLegendKey val="0"/>
          <c:showVal val="0"/>
          <c:showCatName val="0"/>
          <c:showSerName val="0"/>
          <c:showPercent val="0"/>
          <c:showBubbleSize val="0"/>
        </c:dLbls>
        <c:gapWidth val="75"/>
        <c:overlap val="-25"/>
        <c:axId val="103023744"/>
        <c:axId val="103025280"/>
      </c:barChart>
      <c:catAx>
        <c:axId val="103023744"/>
        <c:scaling>
          <c:orientation val="minMax"/>
        </c:scaling>
        <c:delete val="0"/>
        <c:axPos val="b"/>
        <c:numFmt formatCode="General" sourceLinked="0"/>
        <c:majorTickMark val="none"/>
        <c:minorTickMark val="none"/>
        <c:tickLblPos val="nextTo"/>
        <c:crossAx val="103025280"/>
        <c:crosses val="autoZero"/>
        <c:auto val="1"/>
        <c:lblAlgn val="ctr"/>
        <c:lblOffset val="100"/>
        <c:noMultiLvlLbl val="0"/>
      </c:catAx>
      <c:valAx>
        <c:axId val="103025280"/>
        <c:scaling>
          <c:orientation val="minMax"/>
          <c:min val="58"/>
        </c:scaling>
        <c:delete val="0"/>
        <c:axPos val="l"/>
        <c:majorGridlines/>
        <c:numFmt formatCode="0" sourceLinked="0"/>
        <c:majorTickMark val="none"/>
        <c:minorTickMark val="none"/>
        <c:tickLblPos val="nextTo"/>
        <c:crossAx val="103023744"/>
        <c:crosses val="autoZero"/>
        <c:crossBetween val="between"/>
      </c:valAx>
    </c:plotArea>
    <c:legend>
      <c:legendPos val="b"/>
      <c:layout>
        <c:manualLayout>
          <c:xMode val="edge"/>
          <c:yMode val="edge"/>
          <c:x val="7.2103303303303307E-2"/>
          <c:y val="0.90850381944444447"/>
          <c:w val="0.9"/>
          <c:h val="7.092118055555556E-2"/>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6.9'!$B$6:$B$10</c:f>
              <c:strCache>
                <c:ptCount val="5"/>
                <c:pt idx="0">
                  <c:v>-54</c:v>
                </c:pt>
                <c:pt idx="1">
                  <c:v>55-59</c:v>
                </c:pt>
                <c:pt idx="2">
                  <c:v>60-64</c:v>
                </c:pt>
                <c:pt idx="3">
                  <c:v>65-69</c:v>
                </c:pt>
                <c:pt idx="4">
                  <c:v>70-74</c:v>
                </c:pt>
              </c:strCache>
            </c:strRef>
          </c:cat>
          <c:val>
            <c:numRef>
              <c:f>'Fig 6.9'!$E$6:$E$10</c:f>
              <c:numCache>
                <c:formatCode>0%</c:formatCode>
                <c:ptCount val="5"/>
                <c:pt idx="0">
                  <c:v>1.7139971482889734E-3</c:v>
                </c:pt>
                <c:pt idx="1">
                  <c:v>1.0750356463878327E-2</c:v>
                </c:pt>
                <c:pt idx="2">
                  <c:v>0.38745544201520915</c:v>
                </c:pt>
                <c:pt idx="3">
                  <c:v>0.57915577471482893</c:v>
                </c:pt>
                <c:pt idx="4">
                  <c:v>2.0924429657794678E-2</c:v>
                </c:pt>
              </c:numCache>
            </c:numRef>
          </c:val>
          <c:extLst>
            <c:ext xmlns:c16="http://schemas.microsoft.com/office/drawing/2014/chart" uri="{C3380CC4-5D6E-409C-BE32-E72D297353CC}">
              <c16:uniqueId val="{00000000-E3FE-4AA4-B7DB-E8DDCFBAC570}"/>
            </c:ext>
          </c:extLst>
        </c:ser>
        <c:dLbls>
          <c:showLegendKey val="0"/>
          <c:showVal val="0"/>
          <c:showCatName val="0"/>
          <c:showSerName val="0"/>
          <c:showPercent val="0"/>
          <c:showBubbleSize val="0"/>
        </c:dLbls>
        <c:gapWidth val="150"/>
        <c:axId val="121809152"/>
        <c:axId val="121815040"/>
      </c:barChart>
      <c:catAx>
        <c:axId val="121809152"/>
        <c:scaling>
          <c:orientation val="minMax"/>
        </c:scaling>
        <c:delete val="0"/>
        <c:axPos val="l"/>
        <c:numFmt formatCode="General" sourceLinked="0"/>
        <c:majorTickMark val="out"/>
        <c:minorTickMark val="none"/>
        <c:tickLblPos val="nextTo"/>
        <c:crossAx val="121815040"/>
        <c:crosses val="autoZero"/>
        <c:auto val="1"/>
        <c:lblAlgn val="ctr"/>
        <c:lblOffset val="100"/>
        <c:noMultiLvlLbl val="0"/>
      </c:catAx>
      <c:valAx>
        <c:axId val="121815040"/>
        <c:scaling>
          <c:orientation val="minMax"/>
          <c:max val="1"/>
        </c:scaling>
        <c:delete val="0"/>
        <c:axPos val="b"/>
        <c:majorGridlines/>
        <c:numFmt formatCode="0%" sourceLinked="1"/>
        <c:majorTickMark val="out"/>
        <c:minorTickMark val="none"/>
        <c:tickLblPos val="nextTo"/>
        <c:crossAx val="121809152"/>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6.9'!$B$6:$B$10</c:f>
              <c:strCache>
                <c:ptCount val="5"/>
                <c:pt idx="0">
                  <c:v>-54</c:v>
                </c:pt>
                <c:pt idx="1">
                  <c:v>55-59</c:v>
                </c:pt>
                <c:pt idx="2">
                  <c:v>60-64</c:v>
                </c:pt>
                <c:pt idx="3">
                  <c:v>65-69</c:v>
                </c:pt>
                <c:pt idx="4">
                  <c:v>70-74</c:v>
                </c:pt>
              </c:strCache>
            </c:strRef>
          </c:cat>
          <c:val>
            <c:numRef>
              <c:f>'Fig 6.9'!$H$6:$H$10</c:f>
              <c:numCache>
                <c:formatCode>0%</c:formatCode>
                <c:ptCount val="5"/>
                <c:pt idx="0">
                  <c:v>1.3858552383821646E-2</c:v>
                </c:pt>
                <c:pt idx="1">
                  <c:v>0.26503943446776917</c:v>
                </c:pt>
                <c:pt idx="2">
                  <c:v>0.39893639914352425</c:v>
                </c:pt>
                <c:pt idx="3">
                  <c:v>0.2912932138284251</c:v>
                </c:pt>
                <c:pt idx="4">
                  <c:v>3.0872400176459827E-2</c:v>
                </c:pt>
              </c:numCache>
            </c:numRef>
          </c:val>
          <c:extLst>
            <c:ext xmlns:c16="http://schemas.microsoft.com/office/drawing/2014/chart" uri="{C3380CC4-5D6E-409C-BE32-E72D297353CC}">
              <c16:uniqueId val="{00000000-3F27-4997-B4FF-490405B076AC}"/>
            </c:ext>
          </c:extLst>
        </c:ser>
        <c:dLbls>
          <c:showLegendKey val="0"/>
          <c:showVal val="0"/>
          <c:showCatName val="0"/>
          <c:showSerName val="0"/>
          <c:showPercent val="0"/>
          <c:showBubbleSize val="0"/>
        </c:dLbls>
        <c:gapWidth val="150"/>
        <c:axId val="122008320"/>
        <c:axId val="122009856"/>
      </c:barChart>
      <c:catAx>
        <c:axId val="122008320"/>
        <c:scaling>
          <c:orientation val="minMax"/>
        </c:scaling>
        <c:delete val="0"/>
        <c:axPos val="l"/>
        <c:numFmt formatCode="General" sourceLinked="0"/>
        <c:majorTickMark val="out"/>
        <c:minorTickMark val="none"/>
        <c:tickLblPos val="nextTo"/>
        <c:crossAx val="122009856"/>
        <c:crosses val="autoZero"/>
        <c:auto val="1"/>
        <c:lblAlgn val="ctr"/>
        <c:lblOffset val="100"/>
        <c:noMultiLvlLbl val="0"/>
      </c:catAx>
      <c:valAx>
        <c:axId val="122009856"/>
        <c:scaling>
          <c:orientation val="minMax"/>
          <c:max val="1"/>
        </c:scaling>
        <c:delete val="0"/>
        <c:axPos val="b"/>
        <c:majorGridlines/>
        <c:numFmt formatCode="0%" sourceLinked="1"/>
        <c:majorTickMark val="out"/>
        <c:minorTickMark val="none"/>
        <c:tickLblPos val="nextTo"/>
        <c:crossAx val="122008320"/>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6.9'!$B$6:$B$10</c:f>
              <c:strCache>
                <c:ptCount val="5"/>
                <c:pt idx="0">
                  <c:v>-54</c:v>
                </c:pt>
                <c:pt idx="1">
                  <c:v>55-59</c:v>
                </c:pt>
                <c:pt idx="2">
                  <c:v>60-64</c:v>
                </c:pt>
                <c:pt idx="3">
                  <c:v>65-69</c:v>
                </c:pt>
                <c:pt idx="4">
                  <c:v>70-74</c:v>
                </c:pt>
              </c:strCache>
            </c:strRef>
          </c:cat>
          <c:val>
            <c:numRef>
              <c:f>'Fig 6.9'!$I$6:$I$10</c:f>
              <c:numCache>
                <c:formatCode>0%</c:formatCode>
                <c:ptCount val="5"/>
                <c:pt idx="0">
                  <c:v>0</c:v>
                </c:pt>
                <c:pt idx="1">
                  <c:v>0</c:v>
                </c:pt>
                <c:pt idx="2">
                  <c:v>0.34213583288269345</c:v>
                </c:pt>
                <c:pt idx="3">
                  <c:v>0.64842075747561534</c:v>
                </c:pt>
                <c:pt idx="4">
                  <c:v>9.4434096416912017E-3</c:v>
                </c:pt>
              </c:numCache>
            </c:numRef>
          </c:val>
          <c:extLst>
            <c:ext xmlns:c16="http://schemas.microsoft.com/office/drawing/2014/chart" uri="{C3380CC4-5D6E-409C-BE32-E72D297353CC}">
              <c16:uniqueId val="{00000000-CCB9-4BB8-93E5-7C42A371FD1C}"/>
            </c:ext>
          </c:extLst>
        </c:ser>
        <c:dLbls>
          <c:showLegendKey val="0"/>
          <c:showVal val="0"/>
          <c:showCatName val="0"/>
          <c:showSerName val="0"/>
          <c:showPercent val="0"/>
          <c:showBubbleSize val="0"/>
        </c:dLbls>
        <c:gapWidth val="150"/>
        <c:axId val="122033664"/>
        <c:axId val="122035200"/>
      </c:barChart>
      <c:catAx>
        <c:axId val="122033664"/>
        <c:scaling>
          <c:orientation val="minMax"/>
        </c:scaling>
        <c:delete val="0"/>
        <c:axPos val="l"/>
        <c:numFmt formatCode="General" sourceLinked="0"/>
        <c:majorTickMark val="out"/>
        <c:minorTickMark val="none"/>
        <c:tickLblPos val="nextTo"/>
        <c:crossAx val="122035200"/>
        <c:crosses val="autoZero"/>
        <c:auto val="1"/>
        <c:lblAlgn val="ctr"/>
        <c:lblOffset val="100"/>
        <c:noMultiLvlLbl val="0"/>
      </c:catAx>
      <c:valAx>
        <c:axId val="122035200"/>
        <c:scaling>
          <c:orientation val="minMax"/>
          <c:max val="1"/>
        </c:scaling>
        <c:delete val="0"/>
        <c:axPos val="b"/>
        <c:majorGridlines/>
        <c:numFmt formatCode="0%" sourceLinked="1"/>
        <c:majorTickMark val="out"/>
        <c:minorTickMark val="none"/>
        <c:tickLblPos val="nextTo"/>
        <c:crossAx val="122033664"/>
        <c:crosses val="autoZero"/>
        <c:crossBetween val="between"/>
      </c:valAx>
      <c:spPr>
        <a:ln>
          <a:prstDash val="sysDot"/>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7941491688538933"/>
          <c:y val="5.0925925925925923E-2"/>
          <c:w val="0.71174059492563435"/>
          <c:h val="0.8416746864975212"/>
        </c:manualLayout>
      </c:layout>
      <c:barChart>
        <c:barDir val="bar"/>
        <c:grouping val="clustered"/>
        <c:varyColors val="0"/>
        <c:ser>
          <c:idx val="0"/>
          <c:order val="0"/>
          <c:tx>
            <c:strRef>
              <c:f>'Fig 4.5'!$C$4</c:f>
              <c:strCache>
                <c:ptCount val="1"/>
                <c:pt idx="0">
                  <c:v>2009</c:v>
                </c:pt>
              </c:strCache>
            </c:strRef>
          </c:tx>
          <c:spPr>
            <a:solidFill>
              <a:schemeClr val="accent1">
                <a:lumMod val="60000"/>
                <a:lumOff val="40000"/>
              </a:schemeClr>
            </a:solidFill>
            <a:ln>
              <a:noFill/>
            </a:ln>
            <a:effectLst/>
          </c:spPr>
          <c:invertIfNegative val="0"/>
          <c:cat>
            <c:strRef>
              <c:f>'Fig 4.5'!$B$5:$B$14</c:f>
              <c:strCache>
                <c:ptCount val="10"/>
                <c:pt idx="0">
                  <c:v>Allemagne</c:v>
                </c:pt>
                <c:pt idx="1">
                  <c:v>France</c:v>
                </c:pt>
                <c:pt idx="2">
                  <c:v>Italie</c:v>
                </c:pt>
                <c:pt idx="3">
                  <c:v>Japon</c:v>
                </c:pt>
                <c:pt idx="4">
                  <c:v>Belgique</c:v>
                </c:pt>
                <c:pt idx="5">
                  <c:v>Suède</c:v>
                </c:pt>
                <c:pt idx="6">
                  <c:v>Royaume-Uni</c:v>
                </c:pt>
                <c:pt idx="7">
                  <c:v>Etats-Unis</c:v>
                </c:pt>
                <c:pt idx="8">
                  <c:v>Canada</c:v>
                </c:pt>
                <c:pt idx="9">
                  <c:v>Pays-Bas</c:v>
                </c:pt>
              </c:strCache>
            </c:strRef>
          </c:cat>
          <c:val>
            <c:numRef>
              <c:f>'Fig 4.5'!$C$5:$C$14</c:f>
              <c:numCache>
                <c:formatCode>0.0%</c:formatCode>
                <c:ptCount val="10"/>
                <c:pt idx="0">
                  <c:v>5.3341095364574181E-2</c:v>
                </c:pt>
                <c:pt idx="1">
                  <c:v>7.9783229068870309E-2</c:v>
                </c:pt>
                <c:pt idx="2">
                  <c:v>4.7394763868057167E-2</c:v>
                </c:pt>
                <c:pt idx="3">
                  <c:v>0.29519551543306344</c:v>
                </c:pt>
                <c:pt idx="4">
                  <c:v>0.24072950160497453</c:v>
                </c:pt>
                <c:pt idx="5">
                  <c:v>0.51570633853381165</c:v>
                </c:pt>
                <c:pt idx="6">
                  <c:v>0.72647252486651592</c:v>
                </c:pt>
                <c:pt idx="7">
                  <c:v>1.1207828156433985</c:v>
                </c:pt>
                <c:pt idx="8">
                  <c:v>1.1447470875065391</c:v>
                </c:pt>
                <c:pt idx="9">
                  <c:v>1.0880446576894638</c:v>
                </c:pt>
              </c:numCache>
            </c:numRef>
          </c:val>
          <c:extLst>
            <c:ext xmlns:c16="http://schemas.microsoft.com/office/drawing/2014/chart" uri="{C3380CC4-5D6E-409C-BE32-E72D297353CC}">
              <c16:uniqueId val="{00000000-AC56-45BD-9E79-6CE3CEF8C7AE}"/>
            </c:ext>
          </c:extLst>
        </c:ser>
        <c:ser>
          <c:idx val="1"/>
          <c:order val="1"/>
          <c:tx>
            <c:strRef>
              <c:f>'Fig 4.5'!$D$4</c:f>
              <c:strCache>
                <c:ptCount val="1"/>
                <c:pt idx="0">
                  <c:v>2019</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4.5'!$B$5:$B$14</c:f>
              <c:strCache>
                <c:ptCount val="10"/>
                <c:pt idx="0">
                  <c:v>Allemagne</c:v>
                </c:pt>
                <c:pt idx="1">
                  <c:v>France</c:v>
                </c:pt>
                <c:pt idx="2">
                  <c:v>Italie</c:v>
                </c:pt>
                <c:pt idx="3">
                  <c:v>Japon</c:v>
                </c:pt>
                <c:pt idx="4">
                  <c:v>Belgique</c:v>
                </c:pt>
                <c:pt idx="5">
                  <c:v>Suède</c:v>
                </c:pt>
                <c:pt idx="6">
                  <c:v>Royaume-Uni</c:v>
                </c:pt>
                <c:pt idx="7">
                  <c:v>Etats-Unis</c:v>
                </c:pt>
                <c:pt idx="8">
                  <c:v>Canada</c:v>
                </c:pt>
                <c:pt idx="9">
                  <c:v>Pays-Bas</c:v>
                </c:pt>
              </c:strCache>
            </c:strRef>
          </c:cat>
          <c:val>
            <c:numRef>
              <c:f>'Fig 4.5'!$D$5:$D$14</c:f>
              <c:numCache>
                <c:formatCode>0.0%</c:formatCode>
                <c:ptCount val="10"/>
                <c:pt idx="0">
                  <c:v>7.4980522172772221E-2</c:v>
                </c:pt>
                <c:pt idx="1">
                  <c:v>0.10569944939786652</c:v>
                </c:pt>
                <c:pt idx="2">
                  <c:v>0.10878833445276437</c:v>
                </c:pt>
                <c:pt idx="3">
                  <c:v>0.28614598113227985</c:v>
                </c:pt>
                <c:pt idx="4">
                  <c:v>0.35208873058603901</c:v>
                </c:pt>
                <c:pt idx="5">
                  <c:v>0.99889271371770372</c:v>
                </c:pt>
                <c:pt idx="6">
                  <c:v>1.231953244172779</c:v>
                </c:pt>
                <c:pt idx="7">
                  <c:v>1.5031253447334527</c:v>
                </c:pt>
                <c:pt idx="8">
                  <c:v>1.595332304922396</c:v>
                </c:pt>
                <c:pt idx="9">
                  <c:v>1.9440355842107409</c:v>
                </c:pt>
              </c:numCache>
            </c:numRef>
          </c:val>
          <c:extLst>
            <c:ext xmlns:c16="http://schemas.microsoft.com/office/drawing/2014/chart" uri="{C3380CC4-5D6E-409C-BE32-E72D297353CC}">
              <c16:uniqueId val="{00000001-AC56-45BD-9E79-6CE3CEF8C7AE}"/>
            </c:ext>
          </c:extLst>
        </c:ser>
        <c:dLbls>
          <c:showLegendKey val="0"/>
          <c:showVal val="0"/>
          <c:showCatName val="0"/>
          <c:showSerName val="0"/>
          <c:showPercent val="0"/>
          <c:showBubbleSize val="0"/>
        </c:dLbls>
        <c:gapWidth val="150"/>
        <c:axId val="2052947487"/>
        <c:axId val="2052931263"/>
      </c:barChart>
      <c:catAx>
        <c:axId val="20529474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2931263"/>
        <c:crosses val="autoZero"/>
        <c:auto val="1"/>
        <c:lblAlgn val="ctr"/>
        <c:lblOffset val="100"/>
        <c:noMultiLvlLbl val="0"/>
      </c:catAx>
      <c:valAx>
        <c:axId val="2052931263"/>
        <c:scaling>
          <c:orientation val="minMax"/>
          <c:max val="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2947487"/>
        <c:crosses val="autoZero"/>
        <c:crossBetween val="between"/>
        <c:majorUnit val="0.2"/>
      </c:valAx>
      <c:spPr>
        <a:noFill/>
        <a:ln>
          <a:solidFill>
            <a:schemeClr val="bg1">
              <a:lumMod val="65000"/>
            </a:schemeClr>
          </a:solid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6.9'!$B$6:$B$10</c:f>
              <c:strCache>
                <c:ptCount val="5"/>
                <c:pt idx="0">
                  <c:v>-54</c:v>
                </c:pt>
                <c:pt idx="1">
                  <c:v>55-59</c:v>
                </c:pt>
                <c:pt idx="2">
                  <c:v>60-64</c:v>
                </c:pt>
                <c:pt idx="3">
                  <c:v>65-69</c:v>
                </c:pt>
                <c:pt idx="4">
                  <c:v>70-74</c:v>
                </c:pt>
              </c:strCache>
            </c:strRef>
          </c:cat>
          <c:val>
            <c:numRef>
              <c:f>'Fig 6.9'!$C$6:$C$10</c:f>
              <c:numCache>
                <c:formatCode>0%</c:formatCode>
                <c:ptCount val="5"/>
                <c:pt idx="2">
                  <c:v>0.53659336712847217</c:v>
                </c:pt>
                <c:pt idx="3">
                  <c:v>0.44537641983323434</c:v>
                </c:pt>
                <c:pt idx="4">
                  <c:v>1.8030213038293483E-2</c:v>
                </c:pt>
              </c:numCache>
            </c:numRef>
          </c:val>
          <c:extLst>
            <c:ext xmlns:c16="http://schemas.microsoft.com/office/drawing/2014/chart" uri="{C3380CC4-5D6E-409C-BE32-E72D297353CC}">
              <c16:uniqueId val="{00000000-4709-47D2-ACCF-BEC71A6DF703}"/>
            </c:ext>
          </c:extLst>
        </c:ser>
        <c:dLbls>
          <c:showLegendKey val="0"/>
          <c:showVal val="0"/>
          <c:showCatName val="0"/>
          <c:showSerName val="0"/>
          <c:showPercent val="0"/>
          <c:showBubbleSize val="0"/>
        </c:dLbls>
        <c:gapWidth val="150"/>
        <c:axId val="121830784"/>
        <c:axId val="122168448"/>
      </c:barChart>
      <c:catAx>
        <c:axId val="121830784"/>
        <c:scaling>
          <c:orientation val="minMax"/>
        </c:scaling>
        <c:delete val="0"/>
        <c:axPos val="l"/>
        <c:numFmt formatCode="General" sourceLinked="0"/>
        <c:majorTickMark val="out"/>
        <c:minorTickMark val="none"/>
        <c:tickLblPos val="nextTo"/>
        <c:crossAx val="122168448"/>
        <c:crosses val="autoZero"/>
        <c:auto val="1"/>
        <c:lblAlgn val="ctr"/>
        <c:lblOffset val="100"/>
        <c:noMultiLvlLbl val="0"/>
      </c:catAx>
      <c:valAx>
        <c:axId val="122168448"/>
        <c:scaling>
          <c:orientation val="minMax"/>
          <c:max val="1"/>
        </c:scaling>
        <c:delete val="0"/>
        <c:axPos val="b"/>
        <c:majorGridlines/>
        <c:numFmt formatCode="0%" sourceLinked="1"/>
        <c:majorTickMark val="out"/>
        <c:minorTickMark val="none"/>
        <c:tickLblPos val="nextTo"/>
        <c:crossAx val="121830784"/>
        <c:crosses val="autoZero"/>
        <c:crossBetween val="between"/>
      </c:valAx>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6.9'!$B$6:$B$10</c:f>
              <c:strCache>
                <c:ptCount val="5"/>
                <c:pt idx="0">
                  <c:v>-54</c:v>
                </c:pt>
                <c:pt idx="1">
                  <c:v>55-59</c:v>
                </c:pt>
                <c:pt idx="2">
                  <c:v>60-64</c:v>
                </c:pt>
                <c:pt idx="3">
                  <c:v>65-69</c:v>
                </c:pt>
                <c:pt idx="4">
                  <c:v>70-74</c:v>
                </c:pt>
              </c:strCache>
            </c:strRef>
          </c:cat>
          <c:val>
            <c:numRef>
              <c:f>'Fig 6.9'!$D$6:$D$10</c:f>
              <c:numCache>
                <c:formatCode>0%</c:formatCode>
                <c:ptCount val="5"/>
                <c:pt idx="0">
                  <c:v>1.5038652150748415E-2</c:v>
                </c:pt>
                <c:pt idx="1">
                  <c:v>9.7138031906872951E-2</c:v>
                </c:pt>
                <c:pt idx="2">
                  <c:v>0.49172170451461139</c:v>
                </c:pt>
                <c:pt idx="3">
                  <c:v>0.38382741739296522</c:v>
                </c:pt>
                <c:pt idx="4">
                  <c:v>1.2274194034802014E-2</c:v>
                </c:pt>
              </c:numCache>
            </c:numRef>
          </c:val>
          <c:extLst>
            <c:ext xmlns:c16="http://schemas.microsoft.com/office/drawing/2014/chart" uri="{C3380CC4-5D6E-409C-BE32-E72D297353CC}">
              <c16:uniqueId val="{00000000-CFE8-4680-A232-F429673C313B}"/>
            </c:ext>
          </c:extLst>
        </c:ser>
        <c:dLbls>
          <c:showLegendKey val="0"/>
          <c:showVal val="0"/>
          <c:showCatName val="0"/>
          <c:showSerName val="0"/>
          <c:showPercent val="0"/>
          <c:showBubbleSize val="0"/>
        </c:dLbls>
        <c:gapWidth val="150"/>
        <c:axId val="122196736"/>
        <c:axId val="122198272"/>
      </c:barChart>
      <c:catAx>
        <c:axId val="122196736"/>
        <c:scaling>
          <c:orientation val="minMax"/>
        </c:scaling>
        <c:delete val="0"/>
        <c:axPos val="l"/>
        <c:numFmt formatCode="General" sourceLinked="0"/>
        <c:majorTickMark val="out"/>
        <c:minorTickMark val="none"/>
        <c:tickLblPos val="nextTo"/>
        <c:crossAx val="122198272"/>
        <c:crosses val="autoZero"/>
        <c:auto val="1"/>
        <c:lblAlgn val="ctr"/>
        <c:lblOffset val="100"/>
        <c:noMultiLvlLbl val="0"/>
      </c:catAx>
      <c:valAx>
        <c:axId val="122198272"/>
        <c:scaling>
          <c:orientation val="minMax"/>
          <c:max val="1"/>
        </c:scaling>
        <c:delete val="0"/>
        <c:axPos val="b"/>
        <c:majorGridlines/>
        <c:numFmt formatCode="0%" sourceLinked="1"/>
        <c:majorTickMark val="out"/>
        <c:minorTickMark val="none"/>
        <c:tickLblPos val="nextTo"/>
        <c:crossAx val="122196736"/>
        <c:crosses val="autoZero"/>
        <c:crossBetween val="between"/>
      </c:valAx>
      <c:spPr>
        <a:ln>
          <a:prstDash val="sysDot"/>
        </a:ln>
      </c:spPr>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'Fig 6.9'!$G$5</c:f>
              <c:strCache>
                <c:ptCount val="1"/>
                <c:pt idx="0">
                  <c:v>CNAV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6.9'!$B$6:$B$10</c:f>
              <c:strCache>
                <c:ptCount val="5"/>
                <c:pt idx="0">
                  <c:v>-54</c:v>
                </c:pt>
                <c:pt idx="1">
                  <c:v>55-59</c:v>
                </c:pt>
                <c:pt idx="2">
                  <c:v>60-64</c:v>
                </c:pt>
                <c:pt idx="3">
                  <c:v>65-69</c:v>
                </c:pt>
                <c:pt idx="4">
                  <c:v>70-74</c:v>
                </c:pt>
              </c:strCache>
            </c:strRef>
          </c:cat>
          <c:val>
            <c:numRef>
              <c:f>'Fig 6.9'!$G$6:$G$10</c:f>
              <c:numCache>
                <c:formatCode>0%</c:formatCode>
                <c:ptCount val="5"/>
                <c:pt idx="0">
                  <c:v>0</c:v>
                </c:pt>
                <c:pt idx="1">
                  <c:v>2.3715033410401688E-2</c:v>
                </c:pt>
                <c:pt idx="2">
                  <c:v>0.72498115636406757</c:v>
                </c:pt>
                <c:pt idx="3">
                  <c:v>0.24452010128983628</c:v>
                </c:pt>
                <c:pt idx="4">
                  <c:v>6.7837089356945048E-3</c:v>
                </c:pt>
              </c:numCache>
            </c:numRef>
          </c:val>
          <c:extLst>
            <c:ext xmlns:c16="http://schemas.microsoft.com/office/drawing/2014/chart" uri="{C3380CC4-5D6E-409C-BE32-E72D297353CC}">
              <c16:uniqueId val="{00000000-617E-4646-B928-6A98199C8343}"/>
            </c:ext>
          </c:extLst>
        </c:ser>
        <c:ser>
          <c:idx val="1"/>
          <c:order val="1"/>
          <c:tx>
            <c:strRef>
              <c:f>'Fig 6.9'!$F$5</c:f>
              <c:strCache>
                <c:ptCount val="1"/>
                <c:pt idx="0">
                  <c:v>Ensemble des régimes</c:v>
                </c:pt>
              </c:strCache>
            </c:strRef>
          </c:tx>
          <c:spPr>
            <a:solidFill>
              <a:schemeClr val="accent1">
                <a:lumMod val="50000"/>
              </a:schemeClr>
            </a:solidFill>
          </c:spPr>
          <c:invertIfNegative val="0"/>
          <c:dLbls>
            <c:delete val="1"/>
          </c:dLbls>
          <c:cat>
            <c:strRef>
              <c:f>'Fig 6.9'!$B$6:$B$10</c:f>
              <c:strCache>
                <c:ptCount val="5"/>
                <c:pt idx="0">
                  <c:v>-54</c:v>
                </c:pt>
                <c:pt idx="1">
                  <c:v>55-59</c:v>
                </c:pt>
                <c:pt idx="2">
                  <c:v>60-64</c:v>
                </c:pt>
                <c:pt idx="3">
                  <c:v>65-69</c:v>
                </c:pt>
                <c:pt idx="4">
                  <c:v>70-74</c:v>
                </c:pt>
              </c:strCache>
            </c:strRef>
          </c:cat>
          <c:val>
            <c:numRef>
              <c:f>'Fig 6.9'!$F$6:$F$10</c:f>
              <c:numCache>
                <c:formatCode>0%</c:formatCode>
                <c:ptCount val="5"/>
                <c:pt idx="0">
                  <c:v>1.1876484560570071E-2</c:v>
                </c:pt>
                <c:pt idx="1">
                  <c:v>6.2775704105870384E-2</c:v>
                </c:pt>
                <c:pt idx="2">
                  <c:v>0.71903630810994235</c:v>
                </c:pt>
                <c:pt idx="3">
                  <c:v>0.20631150322361724</c:v>
                </c:pt>
                <c:pt idx="4">
                  <c:v>0</c:v>
                </c:pt>
              </c:numCache>
            </c:numRef>
          </c:val>
          <c:extLst>
            <c:ext xmlns:c16="http://schemas.microsoft.com/office/drawing/2014/chart" uri="{C3380CC4-5D6E-409C-BE32-E72D297353CC}">
              <c16:uniqueId val="{00000001-617E-4646-B928-6A98199C8343}"/>
            </c:ext>
          </c:extLst>
        </c:ser>
        <c:dLbls>
          <c:showLegendKey val="0"/>
          <c:showVal val="1"/>
          <c:showCatName val="0"/>
          <c:showSerName val="0"/>
          <c:showPercent val="0"/>
          <c:showBubbleSize val="0"/>
        </c:dLbls>
        <c:gapWidth val="75"/>
        <c:axId val="121965568"/>
        <c:axId val="121971456"/>
      </c:barChart>
      <c:catAx>
        <c:axId val="121965568"/>
        <c:scaling>
          <c:orientation val="minMax"/>
        </c:scaling>
        <c:delete val="0"/>
        <c:axPos val="l"/>
        <c:numFmt formatCode="General" sourceLinked="0"/>
        <c:majorTickMark val="none"/>
        <c:minorTickMark val="none"/>
        <c:tickLblPos val="nextTo"/>
        <c:crossAx val="121971456"/>
        <c:crosses val="autoZero"/>
        <c:auto val="1"/>
        <c:lblAlgn val="ctr"/>
        <c:lblOffset val="100"/>
        <c:noMultiLvlLbl val="0"/>
      </c:catAx>
      <c:valAx>
        <c:axId val="121971456"/>
        <c:scaling>
          <c:orientation val="minMax"/>
          <c:max val="1"/>
        </c:scaling>
        <c:delete val="0"/>
        <c:axPos val="b"/>
        <c:numFmt formatCode="0%" sourceLinked="1"/>
        <c:majorTickMark val="none"/>
        <c:minorTickMark val="none"/>
        <c:tickLblPos val="nextTo"/>
        <c:crossAx val="121965568"/>
        <c:crosses val="autoZero"/>
        <c:crossBetween val="between"/>
      </c:valAx>
      <c:spPr>
        <a:ln>
          <a:prstDash val="sysDot"/>
        </a:ln>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6.10'!$B$6:$B$15</c:f>
              <c:strCache>
                <c:ptCount val="10"/>
                <c:pt idx="0">
                  <c:v>-49</c:v>
                </c:pt>
                <c:pt idx="1">
                  <c:v>50-54</c:v>
                </c:pt>
                <c:pt idx="2">
                  <c:v>55-59</c:v>
                </c:pt>
                <c:pt idx="3">
                  <c:v>60</c:v>
                </c:pt>
                <c:pt idx="4">
                  <c:v>61</c:v>
                </c:pt>
                <c:pt idx="5">
                  <c:v>62</c:v>
                </c:pt>
                <c:pt idx="6">
                  <c:v>63</c:v>
                </c:pt>
                <c:pt idx="7">
                  <c:v>64</c:v>
                </c:pt>
                <c:pt idx="8">
                  <c:v>65</c:v>
                </c:pt>
                <c:pt idx="9">
                  <c:v>66+</c:v>
                </c:pt>
              </c:strCache>
            </c:strRef>
          </c:cat>
          <c:val>
            <c:numRef>
              <c:f>'Fig 6.10'!$C$6:$C$15</c:f>
              <c:numCache>
                <c:formatCode>0.0%</c:formatCode>
                <c:ptCount val="10"/>
                <c:pt idx="0">
                  <c:v>5.1999999999999998E-2</c:v>
                </c:pt>
                <c:pt idx="1">
                  <c:v>3.6999999999999998E-2</c:v>
                </c:pt>
                <c:pt idx="2">
                  <c:v>5.2999999999999999E-2</c:v>
                </c:pt>
                <c:pt idx="3">
                  <c:v>2.5000000000000001E-2</c:v>
                </c:pt>
                <c:pt idx="4">
                  <c:v>1.7999999999999999E-2</c:v>
                </c:pt>
                <c:pt idx="5">
                  <c:v>1.7999999999999999E-2</c:v>
                </c:pt>
                <c:pt idx="6">
                  <c:v>0.308</c:v>
                </c:pt>
                <c:pt idx="7">
                  <c:v>5.5E-2</c:v>
                </c:pt>
                <c:pt idx="8">
                  <c:v>0.40400000000000003</c:v>
                </c:pt>
                <c:pt idx="9">
                  <c:v>2.9000000000000001E-2</c:v>
                </c:pt>
              </c:numCache>
            </c:numRef>
          </c:val>
          <c:extLst>
            <c:ext xmlns:c16="http://schemas.microsoft.com/office/drawing/2014/chart" uri="{C3380CC4-5D6E-409C-BE32-E72D297353CC}">
              <c16:uniqueId val="{00000000-449B-41F7-87AB-38AD9284A99D}"/>
            </c:ext>
          </c:extLst>
        </c:ser>
        <c:dLbls>
          <c:showLegendKey val="0"/>
          <c:showVal val="0"/>
          <c:showCatName val="0"/>
          <c:showSerName val="0"/>
          <c:showPercent val="0"/>
          <c:showBubbleSize val="0"/>
        </c:dLbls>
        <c:gapWidth val="150"/>
        <c:axId val="122131584"/>
        <c:axId val="122133120"/>
      </c:barChart>
      <c:catAx>
        <c:axId val="122131584"/>
        <c:scaling>
          <c:orientation val="minMax"/>
        </c:scaling>
        <c:delete val="0"/>
        <c:axPos val="l"/>
        <c:numFmt formatCode="General" sourceLinked="0"/>
        <c:majorTickMark val="out"/>
        <c:minorTickMark val="none"/>
        <c:tickLblPos val="nextTo"/>
        <c:crossAx val="122133120"/>
        <c:crosses val="autoZero"/>
        <c:auto val="1"/>
        <c:lblAlgn val="ctr"/>
        <c:lblOffset val="100"/>
        <c:noMultiLvlLbl val="0"/>
      </c:catAx>
      <c:valAx>
        <c:axId val="122133120"/>
        <c:scaling>
          <c:orientation val="minMax"/>
          <c:max val="1"/>
        </c:scaling>
        <c:delete val="0"/>
        <c:axPos val="b"/>
        <c:majorGridlines>
          <c:spPr>
            <a:ln w="3175">
              <a:prstDash val="sysDot"/>
            </a:ln>
          </c:spPr>
        </c:majorGridlines>
        <c:numFmt formatCode="0%" sourceLinked="0"/>
        <c:majorTickMark val="out"/>
        <c:minorTickMark val="none"/>
        <c:tickLblPos val="nextTo"/>
        <c:crossAx val="122131584"/>
        <c:crosses val="autoZero"/>
        <c:crossBetween val="between"/>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255843019622546E-2"/>
          <c:y val="6.4675925925925928E-2"/>
          <c:w val="0.88593943614191084"/>
          <c:h val="0.67631666666666657"/>
        </c:manualLayout>
      </c:layout>
      <c:barChart>
        <c:barDir val="bar"/>
        <c:grouping val="clustered"/>
        <c:varyColors val="0"/>
        <c:ser>
          <c:idx val="0"/>
          <c:order val="0"/>
          <c:tx>
            <c:strRef>
              <c:f>'Fig 6.10'!$G$5</c:f>
              <c:strCache>
                <c:ptCount val="1"/>
                <c:pt idx="0">
                  <c:v>Salariés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 6.10'!$F$6:$F$13</c:f>
              <c:strCache>
                <c:ptCount val="8"/>
                <c:pt idx="0">
                  <c:v>-60</c:v>
                </c:pt>
                <c:pt idx="1">
                  <c:v>60</c:v>
                </c:pt>
                <c:pt idx="2">
                  <c:v>61</c:v>
                </c:pt>
                <c:pt idx="3">
                  <c:v>62</c:v>
                </c:pt>
                <c:pt idx="4">
                  <c:v>63</c:v>
                </c:pt>
                <c:pt idx="5">
                  <c:v>64</c:v>
                </c:pt>
                <c:pt idx="6">
                  <c:v>65</c:v>
                </c:pt>
                <c:pt idx="7">
                  <c:v>65+</c:v>
                </c:pt>
              </c:strCache>
            </c:strRef>
          </c:cat>
          <c:val>
            <c:numRef>
              <c:f>'Fig 6.10'!$G$6:$G$13</c:f>
              <c:numCache>
                <c:formatCode>0%</c:formatCode>
                <c:ptCount val="8"/>
                <c:pt idx="0">
                  <c:v>0</c:v>
                </c:pt>
                <c:pt idx="1">
                  <c:v>0.12889999999999999</c:v>
                </c:pt>
                <c:pt idx="2">
                  <c:v>0.1154</c:v>
                </c:pt>
                <c:pt idx="3">
                  <c:v>8.5500000000000007E-2</c:v>
                </c:pt>
                <c:pt idx="4">
                  <c:v>6.5100000000000005E-2</c:v>
                </c:pt>
                <c:pt idx="5">
                  <c:v>4.4200000000000003E-2</c:v>
                </c:pt>
                <c:pt idx="6">
                  <c:v>0.53420000000000001</c:v>
                </c:pt>
                <c:pt idx="7">
                  <c:v>2.6599999999999999E-2</c:v>
                </c:pt>
              </c:numCache>
            </c:numRef>
          </c:val>
          <c:extLst>
            <c:ext xmlns:c16="http://schemas.microsoft.com/office/drawing/2014/chart" uri="{C3380CC4-5D6E-409C-BE32-E72D297353CC}">
              <c16:uniqueId val="{00000000-76B9-49B8-85C1-9FD3DB24B77E}"/>
            </c:ext>
          </c:extLst>
        </c:ser>
        <c:ser>
          <c:idx val="1"/>
          <c:order val="1"/>
          <c:tx>
            <c:strRef>
              <c:f>'Fig 6.10'!$H$5</c:f>
              <c:strCache>
                <c:ptCount val="1"/>
                <c:pt idx="0">
                  <c:v>Fonction naires</c:v>
                </c:pt>
              </c:strCache>
            </c:strRef>
          </c:tx>
          <c:spPr>
            <a:solidFill>
              <a:schemeClr val="accent1">
                <a:lumMod val="60000"/>
                <a:lumOff val="40000"/>
              </a:schemeClr>
            </a:solidFill>
          </c:spPr>
          <c:invertIfNegative val="0"/>
          <c:cat>
            <c:strRef>
              <c:f>'Fig 6.10'!$F$6:$F$13</c:f>
              <c:strCache>
                <c:ptCount val="8"/>
                <c:pt idx="0">
                  <c:v>-60</c:v>
                </c:pt>
                <c:pt idx="1">
                  <c:v>60</c:v>
                </c:pt>
                <c:pt idx="2">
                  <c:v>61</c:v>
                </c:pt>
                <c:pt idx="3">
                  <c:v>62</c:v>
                </c:pt>
                <c:pt idx="4">
                  <c:v>63</c:v>
                </c:pt>
                <c:pt idx="5">
                  <c:v>64</c:v>
                </c:pt>
                <c:pt idx="6">
                  <c:v>65</c:v>
                </c:pt>
                <c:pt idx="7">
                  <c:v>65+</c:v>
                </c:pt>
              </c:strCache>
            </c:strRef>
          </c:cat>
          <c:val>
            <c:numRef>
              <c:f>'Fig 6.10'!$H$6:$H$13</c:f>
              <c:numCache>
                <c:formatCode>0%</c:formatCode>
                <c:ptCount val="8"/>
                <c:pt idx="0">
                  <c:v>0.2167</c:v>
                </c:pt>
                <c:pt idx="1">
                  <c:v>0.2787</c:v>
                </c:pt>
                <c:pt idx="2">
                  <c:v>0.1885</c:v>
                </c:pt>
                <c:pt idx="3">
                  <c:v>8.2100000000000006E-2</c:v>
                </c:pt>
                <c:pt idx="4">
                  <c:v>4.4400000000000002E-2</c:v>
                </c:pt>
                <c:pt idx="5">
                  <c:v>2.8299999999999999E-2</c:v>
                </c:pt>
                <c:pt idx="6">
                  <c:v>0.1444</c:v>
                </c:pt>
                <c:pt idx="7">
                  <c:v>1.6899999999999998E-2</c:v>
                </c:pt>
              </c:numCache>
            </c:numRef>
          </c:val>
          <c:extLst>
            <c:ext xmlns:c16="http://schemas.microsoft.com/office/drawing/2014/chart" uri="{C3380CC4-5D6E-409C-BE32-E72D297353CC}">
              <c16:uniqueId val="{00000001-76B9-49B8-85C1-9FD3DB24B77E}"/>
            </c:ext>
          </c:extLst>
        </c:ser>
        <c:dLbls>
          <c:showLegendKey val="0"/>
          <c:showVal val="0"/>
          <c:showCatName val="0"/>
          <c:showSerName val="0"/>
          <c:showPercent val="0"/>
          <c:showBubbleSize val="0"/>
        </c:dLbls>
        <c:gapWidth val="150"/>
        <c:axId val="122131584"/>
        <c:axId val="122133120"/>
      </c:barChart>
      <c:catAx>
        <c:axId val="122131584"/>
        <c:scaling>
          <c:orientation val="minMax"/>
        </c:scaling>
        <c:delete val="0"/>
        <c:axPos val="l"/>
        <c:numFmt formatCode="General" sourceLinked="0"/>
        <c:majorTickMark val="none"/>
        <c:minorTickMark val="none"/>
        <c:tickLblPos val="nextTo"/>
        <c:crossAx val="122133120"/>
        <c:crosses val="autoZero"/>
        <c:auto val="1"/>
        <c:lblAlgn val="ctr"/>
        <c:lblOffset val="100"/>
        <c:noMultiLvlLbl val="0"/>
      </c:catAx>
      <c:valAx>
        <c:axId val="122133120"/>
        <c:scaling>
          <c:orientation val="minMax"/>
          <c:max val="1"/>
        </c:scaling>
        <c:delete val="0"/>
        <c:axPos val="b"/>
        <c:majorGridlines>
          <c:spPr>
            <a:ln w="3175">
              <a:prstDash val="sysDot"/>
            </a:ln>
          </c:spPr>
        </c:majorGridlines>
        <c:numFmt formatCode="0%" sourceLinked="0"/>
        <c:majorTickMark val="none"/>
        <c:minorTickMark val="none"/>
        <c:tickLblPos val="nextTo"/>
        <c:crossAx val="122131584"/>
        <c:crosses val="autoZero"/>
        <c:crossBetween val="between"/>
      </c:valAx>
    </c:plotArea>
    <c:legend>
      <c:legendPos val="r"/>
      <c:layout>
        <c:manualLayout>
          <c:xMode val="edge"/>
          <c:yMode val="edge"/>
          <c:x val="0.19450140161051296"/>
          <c:y val="0.88756805555555551"/>
          <c:w val="0.60821968682486116"/>
          <c:h val="0.10680833333333332"/>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clustered"/>
        <c:varyColors val="0"/>
        <c:ser>
          <c:idx val="0"/>
          <c:order val="0"/>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6.10'!$B$32:$B$41</c:f>
              <c:strCache>
                <c:ptCount val="10"/>
                <c:pt idx="0">
                  <c:v>62</c:v>
                </c:pt>
                <c:pt idx="1">
                  <c:v>63</c:v>
                </c:pt>
                <c:pt idx="2">
                  <c:v>64</c:v>
                </c:pt>
                <c:pt idx="3">
                  <c:v>65</c:v>
                </c:pt>
                <c:pt idx="4">
                  <c:v>66</c:v>
                </c:pt>
                <c:pt idx="5">
                  <c:v>67</c:v>
                </c:pt>
                <c:pt idx="6">
                  <c:v>68</c:v>
                </c:pt>
                <c:pt idx="7">
                  <c:v>69</c:v>
                </c:pt>
                <c:pt idx="8">
                  <c:v>70-74</c:v>
                </c:pt>
                <c:pt idx="9">
                  <c:v>75+</c:v>
                </c:pt>
              </c:strCache>
            </c:strRef>
          </c:cat>
          <c:val>
            <c:numRef>
              <c:f>'Fig 6.10'!$C$32:$C$41</c:f>
              <c:numCache>
                <c:formatCode>0.0%</c:formatCode>
                <c:ptCount val="10"/>
                <c:pt idx="0">
                  <c:v>0.27260665901653491</c:v>
                </c:pt>
                <c:pt idx="1">
                  <c:v>5.9485811609573648E-2</c:v>
                </c:pt>
                <c:pt idx="2">
                  <c:v>6.5173956498826804E-2</c:v>
                </c:pt>
                <c:pt idx="3">
                  <c:v>0.10538628702861681</c:v>
                </c:pt>
                <c:pt idx="4">
                  <c:v>0.37526038114791666</c:v>
                </c:pt>
                <c:pt idx="5">
                  <c:v>2.7937365517645439E-2</c:v>
                </c:pt>
                <c:pt idx="6">
                  <c:v>1.6864414067212591E-2</c:v>
                </c:pt>
                <c:pt idx="7">
                  <c:v>1.514171695793551E-2</c:v>
                </c:pt>
                <c:pt idx="8">
                  <c:v>6.0427640894038535E-2</c:v>
                </c:pt>
                <c:pt idx="9">
                  <c:v>1.7157672616990788E-3</c:v>
                </c:pt>
              </c:numCache>
            </c:numRef>
          </c:val>
          <c:extLst>
            <c:ext xmlns:c16="http://schemas.microsoft.com/office/drawing/2014/chart" uri="{C3380CC4-5D6E-409C-BE32-E72D297353CC}">
              <c16:uniqueId val="{00000000-A2DC-48FB-8184-1A435B8E4D30}"/>
            </c:ext>
          </c:extLst>
        </c:ser>
        <c:dLbls>
          <c:showLegendKey val="0"/>
          <c:showVal val="0"/>
          <c:showCatName val="0"/>
          <c:showSerName val="0"/>
          <c:showPercent val="0"/>
          <c:showBubbleSize val="0"/>
        </c:dLbls>
        <c:gapWidth val="150"/>
        <c:axId val="120289920"/>
        <c:axId val="120295808"/>
      </c:barChart>
      <c:catAx>
        <c:axId val="120289920"/>
        <c:scaling>
          <c:orientation val="minMax"/>
        </c:scaling>
        <c:delete val="0"/>
        <c:axPos val="l"/>
        <c:numFmt formatCode="General" sourceLinked="0"/>
        <c:majorTickMark val="out"/>
        <c:minorTickMark val="none"/>
        <c:tickLblPos val="nextTo"/>
        <c:crossAx val="120295808"/>
        <c:crosses val="autoZero"/>
        <c:auto val="1"/>
        <c:lblAlgn val="ctr"/>
        <c:lblOffset val="100"/>
        <c:noMultiLvlLbl val="0"/>
      </c:catAx>
      <c:valAx>
        <c:axId val="120295808"/>
        <c:scaling>
          <c:orientation val="minMax"/>
          <c:max val="1"/>
        </c:scaling>
        <c:delete val="0"/>
        <c:axPos val="b"/>
        <c:majorGridlines/>
        <c:numFmt formatCode="0%" sourceLinked="0"/>
        <c:majorTickMark val="out"/>
        <c:minorTickMark val="none"/>
        <c:tickLblPos val="nextTo"/>
        <c:crossAx val="120289920"/>
        <c:crosses val="autoZero"/>
        <c:crossBetween val="between"/>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6.10'!$F$32:$F$40</c:f>
              <c:strCache>
                <c:ptCount val="9"/>
                <c:pt idx="0">
                  <c:v>50-59</c:v>
                </c:pt>
                <c:pt idx="1">
                  <c:v>60</c:v>
                </c:pt>
                <c:pt idx="2">
                  <c:v>61</c:v>
                </c:pt>
                <c:pt idx="3">
                  <c:v>62</c:v>
                </c:pt>
                <c:pt idx="4">
                  <c:v>63</c:v>
                </c:pt>
                <c:pt idx="5">
                  <c:v>64</c:v>
                </c:pt>
                <c:pt idx="6">
                  <c:v>65</c:v>
                </c:pt>
                <c:pt idx="7">
                  <c:v>66</c:v>
                </c:pt>
                <c:pt idx="8">
                  <c:v>67+</c:v>
                </c:pt>
              </c:strCache>
            </c:strRef>
          </c:cat>
          <c:val>
            <c:numRef>
              <c:f>'Fig 6.10'!$G$32:$G$40</c:f>
              <c:numCache>
                <c:formatCode>0%</c:formatCode>
                <c:ptCount val="9"/>
                <c:pt idx="0">
                  <c:v>4.4549768073162556E-2</c:v>
                </c:pt>
                <c:pt idx="1">
                  <c:v>0.17229661735538607</c:v>
                </c:pt>
                <c:pt idx="2">
                  <c:v>9.2453339487651498E-2</c:v>
                </c:pt>
                <c:pt idx="3">
                  <c:v>0.36748344806576067</c:v>
                </c:pt>
                <c:pt idx="4">
                  <c:v>0.10288015687296333</c:v>
                </c:pt>
                <c:pt idx="5">
                  <c:v>3.8560668527448487E-2</c:v>
                </c:pt>
                <c:pt idx="6">
                  <c:v>4.7013151344717535E-2</c:v>
                </c:pt>
                <c:pt idx="7">
                  <c:v>0.10772520189969713</c:v>
                </c:pt>
                <c:pt idx="8">
                  <c:v>2.7037648373212774E-2</c:v>
                </c:pt>
              </c:numCache>
            </c:numRef>
          </c:val>
          <c:extLst>
            <c:ext xmlns:c16="http://schemas.microsoft.com/office/drawing/2014/chart" uri="{C3380CC4-5D6E-409C-BE32-E72D297353CC}">
              <c16:uniqueId val="{00000000-F415-4EF4-AAC1-AEF86CDD2AA1}"/>
            </c:ext>
          </c:extLst>
        </c:ser>
        <c:dLbls>
          <c:showLegendKey val="0"/>
          <c:showVal val="0"/>
          <c:showCatName val="0"/>
          <c:showSerName val="0"/>
          <c:showPercent val="0"/>
          <c:showBubbleSize val="0"/>
        </c:dLbls>
        <c:gapWidth val="150"/>
        <c:axId val="122131584"/>
        <c:axId val="122133120"/>
      </c:barChart>
      <c:catAx>
        <c:axId val="122131584"/>
        <c:scaling>
          <c:orientation val="minMax"/>
        </c:scaling>
        <c:delete val="0"/>
        <c:axPos val="l"/>
        <c:numFmt formatCode="General" sourceLinked="0"/>
        <c:majorTickMark val="out"/>
        <c:minorTickMark val="none"/>
        <c:tickLblPos val="nextTo"/>
        <c:crossAx val="122133120"/>
        <c:crosses val="autoZero"/>
        <c:auto val="1"/>
        <c:lblAlgn val="ctr"/>
        <c:lblOffset val="100"/>
        <c:noMultiLvlLbl val="0"/>
      </c:catAx>
      <c:valAx>
        <c:axId val="122133120"/>
        <c:scaling>
          <c:orientation val="minMax"/>
          <c:max val="1"/>
        </c:scaling>
        <c:delete val="0"/>
        <c:axPos val="b"/>
        <c:majorGridlines>
          <c:spPr>
            <a:ln w="3175">
              <a:prstDash val="sysDot"/>
            </a:ln>
          </c:spPr>
        </c:majorGridlines>
        <c:numFmt formatCode="0%" sourceLinked="0"/>
        <c:majorTickMark val="out"/>
        <c:minorTickMark val="none"/>
        <c:tickLblPos val="nextTo"/>
        <c:crossAx val="122131584"/>
        <c:crosses val="autoZero"/>
        <c:crossBetween val="between"/>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v>Ensemble</c:v>
          </c:tx>
          <c:spPr>
            <a:solidFill>
              <a:schemeClr val="accent1">
                <a:lumMod val="5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'Fig 6.10'!$B$60:$B$72</c:f>
              <c:strCache>
                <c:ptCount val="13"/>
                <c:pt idx="0">
                  <c:v>-59</c:v>
                </c:pt>
                <c:pt idx="1">
                  <c:v>60</c:v>
                </c:pt>
                <c:pt idx="2">
                  <c:v>61</c:v>
                </c:pt>
                <c:pt idx="3">
                  <c:v>62</c:v>
                </c:pt>
                <c:pt idx="4">
                  <c:v>63</c:v>
                </c:pt>
                <c:pt idx="5">
                  <c:v>64</c:v>
                </c:pt>
                <c:pt idx="6">
                  <c:v>65</c:v>
                </c:pt>
                <c:pt idx="7">
                  <c:v>66</c:v>
                </c:pt>
                <c:pt idx="8">
                  <c:v>67</c:v>
                </c:pt>
                <c:pt idx="9">
                  <c:v>68</c:v>
                </c:pt>
                <c:pt idx="10">
                  <c:v>69</c:v>
                </c:pt>
                <c:pt idx="11">
                  <c:v>70</c:v>
                </c:pt>
                <c:pt idx="12">
                  <c:v>71+</c:v>
                </c:pt>
              </c:strCache>
            </c:strRef>
          </c:cat>
          <c:val>
            <c:numRef>
              <c:f>'Fig 6.10'!$C$60:$C$72</c:f>
              <c:numCache>
                <c:formatCode>0.0%</c:formatCode>
                <c:ptCount val="13"/>
                <c:pt idx="0">
                  <c:v>1.3418195481782764E-2</c:v>
                </c:pt>
                <c:pt idx="1">
                  <c:v>9.0179766244553282E-3</c:v>
                </c:pt>
                <c:pt idx="2">
                  <c:v>0.12092856154043917</c:v>
                </c:pt>
                <c:pt idx="3">
                  <c:v>3.3876741135289427E-2</c:v>
                </c:pt>
                <c:pt idx="4">
                  <c:v>0.14723428940585509</c:v>
                </c:pt>
                <c:pt idx="5">
                  <c:v>7.1085782843431311E-2</c:v>
                </c:pt>
                <c:pt idx="6">
                  <c:v>0.51398181902081119</c:v>
                </c:pt>
                <c:pt idx="7">
                  <c:v>3.4664495672294113E-2</c:v>
                </c:pt>
                <c:pt idx="8">
                  <c:v>1.806561764570163E-2</c:v>
                </c:pt>
                <c:pt idx="9">
                  <c:v>1.0336394259609617E-2</c:v>
                </c:pt>
                <c:pt idx="10">
                  <c:v>6.8887321436811536E-3</c:v>
                </c:pt>
                <c:pt idx="11">
                  <c:v>6.5887921316835534E-3</c:v>
                </c:pt>
                <c:pt idx="12">
                  <c:v>1.3912602094965622E-2</c:v>
                </c:pt>
              </c:numCache>
            </c:numRef>
          </c:val>
          <c:extLst>
            <c:ext xmlns:c16="http://schemas.microsoft.com/office/drawing/2014/chart" uri="{C3380CC4-5D6E-409C-BE32-E72D297353CC}">
              <c16:uniqueId val="{00000000-F5B0-4F63-9C04-16E34B2887A2}"/>
            </c:ext>
          </c:extLst>
        </c:ser>
        <c:ser>
          <c:idx val="1"/>
          <c:order val="1"/>
          <c:tx>
            <c:strRef>
              <c:f>'Fig 6.10'!$D$59</c:f>
              <c:strCache>
                <c:ptCount val="1"/>
                <c:pt idx="0">
                  <c:v>Salariés</c:v>
                </c:pt>
              </c:strCache>
            </c:strRef>
          </c:tx>
          <c:invertIfNegative val="0"/>
          <c:val>
            <c:numRef>
              <c:f>'Fig 6.10'!$D$60:$D$72</c:f>
              <c:numCache>
                <c:formatCode>0.0%</c:formatCode>
                <c:ptCount val="13"/>
                <c:pt idx="0">
                  <c:v>4.5180378371371269E-3</c:v>
                </c:pt>
                <c:pt idx="1">
                  <c:v>2.6040673778604706E-3</c:v>
                </c:pt>
                <c:pt idx="2">
                  <c:v>0.22017523123965807</c:v>
                </c:pt>
                <c:pt idx="3">
                  <c:v>4.2786008952196489E-2</c:v>
                </c:pt>
                <c:pt idx="4">
                  <c:v>0.14608703609092505</c:v>
                </c:pt>
                <c:pt idx="5">
                  <c:v>7.3729802273888409E-2</c:v>
                </c:pt>
                <c:pt idx="6">
                  <c:v>0.45793077679749278</c:v>
                </c:pt>
                <c:pt idx="7">
                  <c:v>2.084016440319961E-2</c:v>
                </c:pt>
                <c:pt idx="8">
                  <c:v>1.1914656743505083E-2</c:v>
                </c:pt>
                <c:pt idx="9">
                  <c:v>6.1613072952013482E-3</c:v>
                </c:pt>
                <c:pt idx="10">
                  <c:v>4.0719530886602967E-3</c:v>
                </c:pt>
                <c:pt idx="11">
                  <c:v>4.1291434410291213E-3</c:v>
                </c:pt>
                <c:pt idx="12">
                  <c:v>5.051814459246155E-3</c:v>
                </c:pt>
              </c:numCache>
            </c:numRef>
          </c:val>
          <c:extLst>
            <c:ext xmlns:c16="http://schemas.microsoft.com/office/drawing/2014/chart" uri="{C3380CC4-5D6E-409C-BE32-E72D297353CC}">
              <c16:uniqueId val="{00000001-F5B0-4F63-9C04-16E34B2887A2}"/>
            </c:ext>
          </c:extLst>
        </c:ser>
        <c:ser>
          <c:idx val="2"/>
          <c:order val="2"/>
          <c:tx>
            <c:strRef>
              <c:f>'Fig 6.10'!$E$59</c:f>
              <c:strCache>
                <c:ptCount val="1"/>
                <c:pt idx="0">
                  <c:v>Indépen dants</c:v>
                </c:pt>
              </c:strCache>
            </c:strRef>
          </c:tx>
          <c:invertIfNegative val="0"/>
          <c:val>
            <c:numRef>
              <c:f>'Fig 6.10'!$E$60:$E$72</c:f>
              <c:numCache>
                <c:formatCode>0.0%</c:formatCode>
                <c:ptCount val="13"/>
                <c:pt idx="0">
                  <c:v>2.4326165223314197E-4</c:v>
                </c:pt>
                <c:pt idx="1">
                  <c:v>1.7839187830430412E-4</c:v>
                </c:pt>
                <c:pt idx="2">
                  <c:v>2.5623560701890954E-3</c:v>
                </c:pt>
                <c:pt idx="3">
                  <c:v>1.2649605916123382E-3</c:v>
                </c:pt>
                <c:pt idx="4">
                  <c:v>9.8910187797995527E-2</c:v>
                </c:pt>
                <c:pt idx="5">
                  <c:v>4.5133145210988941E-2</c:v>
                </c:pt>
                <c:pt idx="6">
                  <c:v>0.6603256462651228</c:v>
                </c:pt>
                <c:pt idx="7">
                  <c:v>5.9972105997210597E-2</c:v>
                </c:pt>
                <c:pt idx="8">
                  <c:v>3.4218805747461972E-2</c:v>
                </c:pt>
                <c:pt idx="9">
                  <c:v>2.2136810353215918E-2</c:v>
                </c:pt>
                <c:pt idx="10">
                  <c:v>1.6574227238818073E-2</c:v>
                </c:pt>
                <c:pt idx="11">
                  <c:v>1.3784826959878045E-2</c:v>
                </c:pt>
                <c:pt idx="12">
                  <c:v>4.4695274236969285E-2</c:v>
                </c:pt>
              </c:numCache>
            </c:numRef>
          </c:val>
          <c:extLst>
            <c:ext xmlns:c16="http://schemas.microsoft.com/office/drawing/2014/chart" uri="{C3380CC4-5D6E-409C-BE32-E72D297353CC}">
              <c16:uniqueId val="{00000002-F5B0-4F63-9C04-16E34B2887A2}"/>
            </c:ext>
          </c:extLst>
        </c:ser>
        <c:dLbls>
          <c:showLegendKey val="0"/>
          <c:showVal val="0"/>
          <c:showCatName val="0"/>
          <c:showSerName val="0"/>
          <c:showPercent val="0"/>
          <c:showBubbleSize val="0"/>
        </c:dLbls>
        <c:gapWidth val="75"/>
        <c:overlap val="-25"/>
        <c:axId val="126577664"/>
        <c:axId val="126591744"/>
      </c:barChart>
      <c:catAx>
        <c:axId val="126577664"/>
        <c:scaling>
          <c:orientation val="minMax"/>
        </c:scaling>
        <c:delete val="0"/>
        <c:axPos val="l"/>
        <c:numFmt formatCode="General" sourceLinked="0"/>
        <c:majorTickMark val="none"/>
        <c:minorTickMark val="none"/>
        <c:tickLblPos val="nextTo"/>
        <c:crossAx val="126591744"/>
        <c:crosses val="autoZero"/>
        <c:auto val="1"/>
        <c:lblAlgn val="ctr"/>
        <c:lblOffset val="100"/>
        <c:noMultiLvlLbl val="0"/>
      </c:catAx>
      <c:valAx>
        <c:axId val="126591744"/>
        <c:scaling>
          <c:orientation val="minMax"/>
          <c:max val="1"/>
        </c:scaling>
        <c:delete val="0"/>
        <c:axPos val="b"/>
        <c:majorGridlines/>
        <c:numFmt formatCode="0%" sourceLinked="0"/>
        <c:majorTickMark val="none"/>
        <c:minorTickMark val="none"/>
        <c:tickLblPos val="nextTo"/>
        <c:spPr>
          <a:ln w="9525">
            <a:noFill/>
          </a:ln>
        </c:spPr>
        <c:crossAx val="1265776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0"/>
          <c:order val="0"/>
          <c:tx>
            <c:strRef>
              <c:f>'Fig 6.10'!$H$59</c:f>
              <c:strCache>
                <c:ptCount val="1"/>
                <c:pt idx="0">
                  <c:v>1938</c:v>
                </c:pt>
              </c:strCache>
            </c:strRef>
          </c:tx>
          <c:invertIfNegative val="0"/>
          <c:dLbls>
            <c:delete val="1"/>
          </c:dLbls>
          <c:cat>
            <c:strRef>
              <c:f>'Fig 6.10'!$G$60:$G$70</c:f>
              <c:strCache>
                <c:ptCount val="11"/>
                <c:pt idx="0">
                  <c:v>61</c:v>
                </c:pt>
                <c:pt idx="1">
                  <c:v>62</c:v>
                </c:pt>
                <c:pt idx="2">
                  <c:v>63</c:v>
                </c:pt>
                <c:pt idx="3">
                  <c:v>64</c:v>
                </c:pt>
                <c:pt idx="4">
                  <c:v>65</c:v>
                </c:pt>
                <c:pt idx="5">
                  <c:v>66</c:v>
                </c:pt>
                <c:pt idx="6">
                  <c:v>67</c:v>
                </c:pt>
                <c:pt idx="7">
                  <c:v>68</c:v>
                </c:pt>
                <c:pt idx="8">
                  <c:v>69</c:v>
                </c:pt>
                <c:pt idx="9">
                  <c:v>70</c:v>
                </c:pt>
                <c:pt idx="10">
                  <c:v>71+</c:v>
                </c:pt>
              </c:strCache>
            </c:strRef>
          </c:cat>
          <c:val>
            <c:numRef>
              <c:f>'Fig 6.10'!$H$60:$H$70</c:f>
              <c:numCache>
                <c:formatCode>0%</c:formatCode>
                <c:ptCount val="11"/>
                <c:pt idx="0">
                  <c:v>3.5999999999999997E-2</c:v>
                </c:pt>
                <c:pt idx="1">
                  <c:v>2.3E-2</c:v>
                </c:pt>
                <c:pt idx="2">
                  <c:v>2.3E-2</c:v>
                </c:pt>
                <c:pt idx="3">
                  <c:v>2.1000000000000001E-2</c:v>
                </c:pt>
                <c:pt idx="4">
                  <c:v>0.77</c:v>
                </c:pt>
                <c:pt idx="5">
                  <c:v>4.1000000000000002E-2</c:v>
                </c:pt>
                <c:pt idx="6">
                  <c:v>3.2000000000000001E-2</c:v>
                </c:pt>
                <c:pt idx="7">
                  <c:v>8.0000000000000002E-3</c:v>
                </c:pt>
                <c:pt idx="8">
                  <c:v>3.0000000000000001E-3</c:v>
                </c:pt>
                <c:pt idx="9">
                  <c:v>3.0000000000000001E-3</c:v>
                </c:pt>
                <c:pt idx="10">
                  <c:v>6.0000000000000001E-3</c:v>
                </c:pt>
              </c:numCache>
            </c:numRef>
          </c:val>
          <c:extLst>
            <c:ext xmlns:c16="http://schemas.microsoft.com/office/drawing/2014/chart" uri="{C3380CC4-5D6E-409C-BE32-E72D297353CC}">
              <c16:uniqueId val="{00000000-EDFC-420E-8972-E5DAA0BE9491}"/>
            </c:ext>
          </c:extLst>
        </c:ser>
        <c:ser>
          <c:idx val="1"/>
          <c:order val="1"/>
          <c:tx>
            <c:strRef>
              <c:f>'Fig 6.10'!$I$59</c:f>
              <c:strCache>
                <c:ptCount val="1"/>
                <c:pt idx="0">
                  <c:v>1950</c:v>
                </c:pt>
              </c:strCache>
            </c:strRef>
          </c:tx>
          <c:spPr>
            <a:solidFill>
              <a:schemeClr val="accent1">
                <a:lumMod val="50000"/>
              </a:schemeClr>
            </a:solidFill>
          </c:spPr>
          <c:invertIfNegative val="0"/>
          <c:dLbls>
            <c:dLbl>
              <c:idx val="4"/>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FC-420E-8972-E5DAA0BE94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6.10'!$G$60:$G$70</c:f>
              <c:strCache>
                <c:ptCount val="11"/>
                <c:pt idx="0">
                  <c:v>61</c:v>
                </c:pt>
                <c:pt idx="1">
                  <c:v>62</c:v>
                </c:pt>
                <c:pt idx="2">
                  <c:v>63</c:v>
                </c:pt>
                <c:pt idx="3">
                  <c:v>64</c:v>
                </c:pt>
                <c:pt idx="4">
                  <c:v>65</c:v>
                </c:pt>
                <c:pt idx="5">
                  <c:v>66</c:v>
                </c:pt>
                <c:pt idx="6">
                  <c:v>67</c:v>
                </c:pt>
                <c:pt idx="7">
                  <c:v>68</c:v>
                </c:pt>
                <c:pt idx="8">
                  <c:v>69</c:v>
                </c:pt>
                <c:pt idx="9">
                  <c:v>70</c:v>
                </c:pt>
                <c:pt idx="10">
                  <c:v>71+</c:v>
                </c:pt>
              </c:strCache>
            </c:strRef>
          </c:cat>
          <c:val>
            <c:numRef>
              <c:f>'Fig 6.10'!$I$60:$I$70</c:f>
              <c:numCache>
                <c:formatCode>0%</c:formatCode>
                <c:ptCount val="11"/>
                <c:pt idx="0">
                  <c:v>5.8000000000000003E-2</c:v>
                </c:pt>
                <c:pt idx="1">
                  <c:v>5.3999999999999999E-2</c:v>
                </c:pt>
                <c:pt idx="2">
                  <c:v>7.6999999999999999E-2</c:v>
                </c:pt>
                <c:pt idx="3">
                  <c:v>9.0999999999999998E-2</c:v>
                </c:pt>
                <c:pt idx="4">
                  <c:v>0.499</c:v>
                </c:pt>
                <c:pt idx="5">
                  <c:v>8.5999999999999993E-2</c:v>
                </c:pt>
                <c:pt idx="6">
                  <c:v>5.3999999999999999E-2</c:v>
                </c:pt>
                <c:pt idx="7">
                  <c:v>1.6E-2</c:v>
                </c:pt>
                <c:pt idx="8">
                  <c:v>7.0000000000000001E-3</c:v>
                </c:pt>
                <c:pt idx="9">
                  <c:v>6.0000000000000001E-3</c:v>
                </c:pt>
                <c:pt idx="10">
                  <c:v>1.0999999999999999E-2</c:v>
                </c:pt>
              </c:numCache>
            </c:numRef>
          </c:val>
          <c:extLst>
            <c:ext xmlns:c16="http://schemas.microsoft.com/office/drawing/2014/chart" uri="{C3380CC4-5D6E-409C-BE32-E72D297353CC}">
              <c16:uniqueId val="{00000002-EDFC-420E-8972-E5DAA0BE9491}"/>
            </c:ext>
          </c:extLst>
        </c:ser>
        <c:dLbls>
          <c:showLegendKey val="0"/>
          <c:showVal val="1"/>
          <c:showCatName val="0"/>
          <c:showSerName val="0"/>
          <c:showPercent val="0"/>
          <c:showBubbleSize val="0"/>
        </c:dLbls>
        <c:gapWidth val="75"/>
        <c:axId val="121768576"/>
        <c:axId val="121792768"/>
      </c:barChart>
      <c:catAx>
        <c:axId val="121768576"/>
        <c:scaling>
          <c:orientation val="minMax"/>
        </c:scaling>
        <c:delete val="0"/>
        <c:axPos val="l"/>
        <c:numFmt formatCode="General" sourceLinked="1"/>
        <c:majorTickMark val="none"/>
        <c:minorTickMark val="none"/>
        <c:tickLblPos val="nextTo"/>
        <c:crossAx val="121792768"/>
        <c:crosses val="autoZero"/>
        <c:auto val="1"/>
        <c:lblAlgn val="ctr"/>
        <c:lblOffset val="100"/>
        <c:noMultiLvlLbl val="0"/>
      </c:catAx>
      <c:valAx>
        <c:axId val="121792768"/>
        <c:scaling>
          <c:orientation val="minMax"/>
        </c:scaling>
        <c:delete val="0"/>
        <c:axPos val="b"/>
        <c:majorGridlines/>
        <c:numFmt formatCode="0%" sourceLinked="1"/>
        <c:majorTickMark val="none"/>
        <c:minorTickMark val="none"/>
        <c:tickLblPos val="nextTo"/>
        <c:crossAx val="121768576"/>
        <c:crosses val="autoZero"/>
        <c:crossBetween val="between"/>
      </c:valAx>
      <c:spPr>
        <a:noFill/>
        <a:ln>
          <a:solidFill>
            <a:schemeClr val="bg1">
              <a:lumMod val="85000"/>
            </a:schemeClr>
          </a:solidFill>
          <a:prstDash val="sysDot"/>
        </a:ln>
      </c:spPr>
    </c:plotArea>
    <c:legend>
      <c:legendPos val="b"/>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0"/>
          <c:order val="0"/>
          <c:tx>
            <c:strRef>
              <c:f>'Fig 7.1'!$C$5</c:f>
              <c:strCache>
                <c:ptCount val="1"/>
                <c:pt idx="0">
                  <c:v>0,5</c:v>
                </c:pt>
              </c:strCache>
            </c:strRef>
          </c:tx>
          <c:invertIfNegative val="0"/>
          <c:cat>
            <c:strRef>
              <c:f>'Fig 7.1'!$B$6:$B$16</c:f>
              <c:strCache>
                <c:ptCount val="11"/>
                <c:pt idx="0">
                  <c:v>Italie</c:v>
                </c:pt>
                <c:pt idx="1">
                  <c:v>Espagne</c:v>
                </c:pt>
                <c:pt idx="2">
                  <c:v>Pays-Bas</c:v>
                </c:pt>
                <c:pt idx="3">
                  <c:v>France</c:v>
                </c:pt>
                <c:pt idx="4">
                  <c:v>Belgique</c:v>
                </c:pt>
                <c:pt idx="5">
                  <c:v>Suède</c:v>
                </c:pt>
                <c:pt idx="6">
                  <c:v>Allemagne</c:v>
                </c:pt>
                <c:pt idx="7">
                  <c:v>Canada</c:v>
                </c:pt>
                <c:pt idx="8">
                  <c:v>États-Unis</c:v>
                </c:pt>
                <c:pt idx="9">
                  <c:v>Japon</c:v>
                </c:pt>
                <c:pt idx="10">
                  <c:v>Royaume-Uni</c:v>
                </c:pt>
              </c:strCache>
            </c:strRef>
          </c:cat>
          <c:val>
            <c:numRef>
              <c:f>'Fig 7.1'!$C$6:$C$16</c:f>
              <c:numCache>
                <c:formatCode>0%</c:formatCode>
                <c:ptCount val="11"/>
                <c:pt idx="0">
                  <c:v>0.92</c:v>
                </c:pt>
                <c:pt idx="1">
                  <c:v>0.78599999999999992</c:v>
                </c:pt>
                <c:pt idx="2">
                  <c:v>0.78</c:v>
                </c:pt>
                <c:pt idx="3">
                  <c:v>0.71400000000000008</c:v>
                </c:pt>
                <c:pt idx="4">
                  <c:v>0.70700000000000007</c:v>
                </c:pt>
                <c:pt idx="5">
                  <c:v>0.60699999999999998</c:v>
                </c:pt>
                <c:pt idx="6">
                  <c:v>0.56100000000000005</c:v>
                </c:pt>
                <c:pt idx="7">
                  <c:v>0.58299999999999996</c:v>
                </c:pt>
                <c:pt idx="8">
                  <c:v>0.61199999999999999</c:v>
                </c:pt>
                <c:pt idx="9">
                  <c:v>0.45899999999999996</c:v>
                </c:pt>
                <c:pt idx="10">
                  <c:v>0.51</c:v>
                </c:pt>
              </c:numCache>
            </c:numRef>
          </c:val>
          <c:extLst>
            <c:ext xmlns:c16="http://schemas.microsoft.com/office/drawing/2014/chart" uri="{C3380CC4-5D6E-409C-BE32-E72D297353CC}">
              <c16:uniqueId val="{00000000-0970-42C6-A012-41F90912CBED}"/>
            </c:ext>
          </c:extLst>
        </c:ser>
        <c:ser>
          <c:idx val="1"/>
          <c:order val="1"/>
          <c:tx>
            <c:strRef>
              <c:f>'Fig 7.1'!$D$5</c:f>
              <c:strCache>
                <c:ptCount val="1"/>
                <c:pt idx="0">
                  <c:v>1</c:v>
                </c:pt>
              </c:strCache>
            </c:strRef>
          </c:tx>
          <c:invertIfNegative val="0"/>
          <c:cat>
            <c:strRef>
              <c:f>'Fig 7.1'!$B$6:$B$16</c:f>
              <c:strCache>
                <c:ptCount val="11"/>
                <c:pt idx="0">
                  <c:v>Italie</c:v>
                </c:pt>
                <c:pt idx="1">
                  <c:v>Espagne</c:v>
                </c:pt>
                <c:pt idx="2">
                  <c:v>Pays-Bas</c:v>
                </c:pt>
                <c:pt idx="3">
                  <c:v>France</c:v>
                </c:pt>
                <c:pt idx="4">
                  <c:v>Belgique</c:v>
                </c:pt>
                <c:pt idx="5">
                  <c:v>Suède</c:v>
                </c:pt>
                <c:pt idx="6">
                  <c:v>Allemagne</c:v>
                </c:pt>
                <c:pt idx="7">
                  <c:v>Canada</c:v>
                </c:pt>
                <c:pt idx="8">
                  <c:v>États-Unis</c:v>
                </c:pt>
                <c:pt idx="9">
                  <c:v>Japon</c:v>
                </c:pt>
                <c:pt idx="10">
                  <c:v>Royaume-Uni</c:v>
                </c:pt>
              </c:strCache>
            </c:strRef>
          </c:cat>
          <c:val>
            <c:numRef>
              <c:f>'Fig 7.1'!$D$6:$D$16</c:f>
              <c:numCache>
                <c:formatCode>0%</c:formatCode>
                <c:ptCount val="11"/>
                <c:pt idx="0">
                  <c:v>0.91799999999999993</c:v>
                </c:pt>
                <c:pt idx="1">
                  <c:v>0.83400000000000007</c:v>
                </c:pt>
                <c:pt idx="2">
                  <c:v>0.80200000000000005</c:v>
                </c:pt>
                <c:pt idx="3">
                  <c:v>0.73599999999999999</c:v>
                </c:pt>
                <c:pt idx="4">
                  <c:v>0.66200000000000003</c:v>
                </c:pt>
                <c:pt idx="5">
                  <c:v>0.53400000000000003</c:v>
                </c:pt>
                <c:pt idx="6">
                  <c:v>0.51900000000000002</c:v>
                </c:pt>
                <c:pt idx="7">
                  <c:v>0.50700000000000001</c:v>
                </c:pt>
                <c:pt idx="8">
                  <c:v>0.49399999999999999</c:v>
                </c:pt>
                <c:pt idx="9">
                  <c:v>0.36799999999999999</c:v>
                </c:pt>
                <c:pt idx="10">
                  <c:v>0.28399999999999997</c:v>
                </c:pt>
              </c:numCache>
            </c:numRef>
          </c:val>
          <c:extLst>
            <c:ext xmlns:c16="http://schemas.microsoft.com/office/drawing/2014/chart" uri="{C3380CC4-5D6E-409C-BE32-E72D297353CC}">
              <c16:uniqueId val="{00000001-0970-42C6-A012-41F90912CBED}"/>
            </c:ext>
          </c:extLst>
        </c:ser>
        <c:ser>
          <c:idx val="2"/>
          <c:order val="2"/>
          <c:tx>
            <c:strRef>
              <c:f>'Fig 7.1'!$E$5</c:f>
              <c:strCache>
                <c:ptCount val="1"/>
                <c:pt idx="0">
                  <c:v>1,5</c:v>
                </c:pt>
              </c:strCache>
            </c:strRef>
          </c:tx>
          <c:invertIfNegative val="0"/>
          <c:cat>
            <c:strRef>
              <c:f>'Fig 7.1'!$B$6:$B$16</c:f>
              <c:strCache>
                <c:ptCount val="11"/>
                <c:pt idx="0">
                  <c:v>Italie</c:v>
                </c:pt>
                <c:pt idx="1">
                  <c:v>Espagne</c:v>
                </c:pt>
                <c:pt idx="2">
                  <c:v>Pays-Bas</c:v>
                </c:pt>
                <c:pt idx="3">
                  <c:v>France</c:v>
                </c:pt>
                <c:pt idx="4">
                  <c:v>Belgique</c:v>
                </c:pt>
                <c:pt idx="5">
                  <c:v>Suède</c:v>
                </c:pt>
                <c:pt idx="6">
                  <c:v>Allemagne</c:v>
                </c:pt>
                <c:pt idx="7">
                  <c:v>Canada</c:v>
                </c:pt>
                <c:pt idx="8">
                  <c:v>États-Unis</c:v>
                </c:pt>
                <c:pt idx="9">
                  <c:v>Japon</c:v>
                </c:pt>
                <c:pt idx="10">
                  <c:v>Royaume-Uni</c:v>
                </c:pt>
              </c:strCache>
            </c:strRef>
          </c:cat>
          <c:val>
            <c:numRef>
              <c:f>'Fig 7.1'!$E$6:$E$16</c:f>
              <c:numCache>
                <c:formatCode>0%</c:formatCode>
                <c:ptCount val="11"/>
                <c:pt idx="0">
                  <c:v>0.94400000000000006</c:v>
                </c:pt>
                <c:pt idx="1">
                  <c:v>0.82799999999999996</c:v>
                </c:pt>
                <c:pt idx="2">
                  <c:v>0.78500000000000003</c:v>
                </c:pt>
                <c:pt idx="3">
                  <c:v>0.69</c:v>
                </c:pt>
                <c:pt idx="4">
                  <c:v>0.48299999999999998</c:v>
                </c:pt>
                <c:pt idx="5">
                  <c:v>0.68900000000000006</c:v>
                </c:pt>
                <c:pt idx="6">
                  <c:v>0.51400000000000001</c:v>
                </c:pt>
                <c:pt idx="7">
                  <c:v>0.39700000000000002</c:v>
                </c:pt>
                <c:pt idx="8">
                  <c:v>0.42700000000000005</c:v>
                </c:pt>
                <c:pt idx="9">
                  <c:v>0.33299999999999996</c:v>
                </c:pt>
                <c:pt idx="10">
                  <c:v>0.20199999999999999</c:v>
                </c:pt>
              </c:numCache>
            </c:numRef>
          </c:val>
          <c:extLst>
            <c:ext xmlns:c16="http://schemas.microsoft.com/office/drawing/2014/chart" uri="{C3380CC4-5D6E-409C-BE32-E72D297353CC}">
              <c16:uniqueId val="{00000002-0970-42C6-A012-41F90912CBED}"/>
            </c:ext>
          </c:extLst>
        </c:ser>
        <c:dLbls>
          <c:showLegendKey val="0"/>
          <c:showVal val="0"/>
          <c:showCatName val="0"/>
          <c:showSerName val="0"/>
          <c:showPercent val="0"/>
          <c:showBubbleSize val="0"/>
        </c:dLbls>
        <c:gapWidth val="150"/>
        <c:axId val="57875072"/>
        <c:axId val="57889152"/>
      </c:barChart>
      <c:catAx>
        <c:axId val="57875072"/>
        <c:scaling>
          <c:orientation val="minMax"/>
        </c:scaling>
        <c:delete val="0"/>
        <c:axPos val="b"/>
        <c:numFmt formatCode="General" sourceLinked="0"/>
        <c:majorTickMark val="out"/>
        <c:minorTickMark val="none"/>
        <c:tickLblPos val="nextTo"/>
        <c:crossAx val="57889152"/>
        <c:crosses val="autoZero"/>
        <c:auto val="1"/>
        <c:lblAlgn val="ctr"/>
        <c:lblOffset val="100"/>
        <c:noMultiLvlLbl val="0"/>
      </c:catAx>
      <c:valAx>
        <c:axId val="57889152"/>
        <c:scaling>
          <c:orientation val="minMax"/>
          <c:max val="1"/>
        </c:scaling>
        <c:delete val="0"/>
        <c:axPos val="l"/>
        <c:majorGridlines/>
        <c:numFmt formatCode="0%" sourceLinked="0"/>
        <c:majorTickMark val="out"/>
        <c:minorTickMark val="none"/>
        <c:tickLblPos val="nextTo"/>
        <c:crossAx val="578750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2976423182441701"/>
          <c:y val="5.0925925925925923E-2"/>
          <c:w val="0.83353172153635113"/>
          <c:h val="0.79132691746864992"/>
        </c:manualLayout>
      </c:layout>
      <c:barChart>
        <c:barDir val="bar"/>
        <c:grouping val="stacked"/>
        <c:varyColors val="0"/>
        <c:ser>
          <c:idx val="0"/>
          <c:order val="0"/>
          <c:tx>
            <c:strRef>
              <c:f>'Fig 4.6'!$C$4</c:f>
              <c:strCache>
                <c:ptCount val="1"/>
                <c:pt idx="0">
                  <c:v>Actions</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4.6'!$B$5:$B$15</c:f>
              <c:strCache>
                <c:ptCount val="11"/>
                <c:pt idx="0">
                  <c:v>Belgique</c:v>
                </c:pt>
                <c:pt idx="1">
                  <c:v>France</c:v>
                </c:pt>
                <c:pt idx="2">
                  <c:v>Etats-Unis</c:v>
                </c:pt>
                <c:pt idx="3">
                  <c:v>Pays-Bas</c:v>
                </c:pt>
                <c:pt idx="4">
                  <c:v>Canada</c:v>
                </c:pt>
                <c:pt idx="5">
                  <c:v>Royaume-Uni</c:v>
                </c:pt>
                <c:pt idx="6">
                  <c:v>Italie</c:v>
                </c:pt>
                <c:pt idx="7">
                  <c:v>Espagne</c:v>
                </c:pt>
                <c:pt idx="8">
                  <c:v>Suède</c:v>
                </c:pt>
                <c:pt idx="9">
                  <c:v>Japon</c:v>
                </c:pt>
                <c:pt idx="10">
                  <c:v>Allemagne</c:v>
                </c:pt>
              </c:strCache>
            </c:strRef>
          </c:cat>
          <c:val>
            <c:numRef>
              <c:f>'Fig 4.6'!$C$5:$C$15</c:f>
              <c:numCache>
                <c:formatCode>0%</c:formatCode>
                <c:ptCount val="11"/>
                <c:pt idx="0">
                  <c:v>0.4782617770714836</c:v>
                </c:pt>
                <c:pt idx="1">
                  <c:v>0.38115746856750099</c:v>
                </c:pt>
                <c:pt idx="2">
                  <c:v>0.33074612402792186</c:v>
                </c:pt>
                <c:pt idx="3">
                  <c:v>0.30674558406855479</c:v>
                </c:pt>
                <c:pt idx="4">
                  <c:v>0.27300822538488917</c:v>
                </c:pt>
                <c:pt idx="5">
                  <c:v>0.23278487521259345</c:v>
                </c:pt>
                <c:pt idx="6">
                  <c:v>0.21437062913841309</c:v>
                </c:pt>
                <c:pt idx="7">
                  <c:v>0.14604011708362338</c:v>
                </c:pt>
                <c:pt idx="8">
                  <c:v>0.1243693610911131</c:v>
                </c:pt>
                <c:pt idx="9">
                  <c:v>9.0053598758231393E-2</c:v>
                </c:pt>
                <c:pt idx="10">
                  <c:v>6.0215558027817549E-2</c:v>
                </c:pt>
              </c:numCache>
            </c:numRef>
          </c:val>
          <c:extLst>
            <c:ext xmlns:c16="http://schemas.microsoft.com/office/drawing/2014/chart" uri="{C3380CC4-5D6E-409C-BE32-E72D297353CC}">
              <c16:uniqueId val="{00000000-2A15-41E9-9C26-2636FD3AE644}"/>
            </c:ext>
          </c:extLst>
        </c:ser>
        <c:ser>
          <c:idx val="1"/>
          <c:order val="1"/>
          <c:tx>
            <c:strRef>
              <c:f>'Fig 4.6'!$D$4</c:f>
              <c:strCache>
                <c:ptCount val="1"/>
                <c:pt idx="0">
                  <c:v>Obligations</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4.6'!$B$5:$B$15</c:f>
              <c:strCache>
                <c:ptCount val="11"/>
                <c:pt idx="0">
                  <c:v>Belgique</c:v>
                </c:pt>
                <c:pt idx="1">
                  <c:v>France</c:v>
                </c:pt>
                <c:pt idx="2">
                  <c:v>Etats-Unis</c:v>
                </c:pt>
                <c:pt idx="3">
                  <c:v>Pays-Bas</c:v>
                </c:pt>
                <c:pt idx="4">
                  <c:v>Canada</c:v>
                </c:pt>
                <c:pt idx="5">
                  <c:v>Royaume-Uni</c:v>
                </c:pt>
                <c:pt idx="6">
                  <c:v>Italie</c:v>
                </c:pt>
                <c:pt idx="7">
                  <c:v>Espagne</c:v>
                </c:pt>
                <c:pt idx="8">
                  <c:v>Suède</c:v>
                </c:pt>
                <c:pt idx="9">
                  <c:v>Japon</c:v>
                </c:pt>
                <c:pt idx="10">
                  <c:v>Allemagne</c:v>
                </c:pt>
              </c:strCache>
            </c:strRef>
          </c:cat>
          <c:val>
            <c:numRef>
              <c:f>'Fig 4.6'!$D$5:$D$15</c:f>
              <c:numCache>
                <c:formatCode>0%</c:formatCode>
                <c:ptCount val="11"/>
                <c:pt idx="0">
                  <c:v>0.44088038100979915</c:v>
                </c:pt>
                <c:pt idx="1">
                  <c:v>0.22385360517947794</c:v>
                </c:pt>
                <c:pt idx="2">
                  <c:v>0.22321070561402759</c:v>
                </c:pt>
                <c:pt idx="3">
                  <c:v>0.45560959629850895</c:v>
                </c:pt>
                <c:pt idx="4">
                  <c:v>0.31856883407974562</c:v>
                </c:pt>
                <c:pt idx="5">
                  <c:v>0.35986265108600274</c:v>
                </c:pt>
                <c:pt idx="6">
                  <c:v>0.45510091584700901</c:v>
                </c:pt>
                <c:pt idx="7">
                  <c:v>0.44842463393399129</c:v>
                </c:pt>
                <c:pt idx="8">
                  <c:v>0.14413057728550827</c:v>
                </c:pt>
                <c:pt idx="9">
                  <c:v>0.303593864526293</c:v>
                </c:pt>
                <c:pt idx="10">
                  <c:v>0.48875404143751189</c:v>
                </c:pt>
              </c:numCache>
            </c:numRef>
          </c:val>
          <c:extLst>
            <c:ext xmlns:c16="http://schemas.microsoft.com/office/drawing/2014/chart" uri="{C3380CC4-5D6E-409C-BE32-E72D297353CC}">
              <c16:uniqueId val="{00000001-2A15-41E9-9C26-2636FD3AE644}"/>
            </c:ext>
          </c:extLst>
        </c:ser>
        <c:ser>
          <c:idx val="2"/>
          <c:order val="2"/>
          <c:tx>
            <c:strRef>
              <c:f>'Fig 4.6'!$E$4</c:f>
              <c:strCache>
                <c:ptCount val="1"/>
                <c:pt idx="0">
                  <c:v>Actifs monétaires</c:v>
                </c:pt>
              </c:strCache>
            </c:strRef>
          </c:tx>
          <c:spPr>
            <a:solidFill>
              <a:schemeClr val="accent1"/>
            </a:solidFill>
            <a:ln>
              <a:noFill/>
            </a:ln>
            <a:effectLst/>
          </c:spPr>
          <c:invertIfNegative val="0"/>
          <c:cat>
            <c:strRef>
              <c:f>'Fig 4.6'!$B$5:$B$15</c:f>
              <c:strCache>
                <c:ptCount val="11"/>
                <c:pt idx="0">
                  <c:v>Belgique</c:v>
                </c:pt>
                <c:pt idx="1">
                  <c:v>France</c:v>
                </c:pt>
                <c:pt idx="2">
                  <c:v>Etats-Unis</c:v>
                </c:pt>
                <c:pt idx="3">
                  <c:v>Pays-Bas</c:v>
                </c:pt>
                <c:pt idx="4">
                  <c:v>Canada</c:v>
                </c:pt>
                <c:pt idx="5">
                  <c:v>Royaume-Uni</c:v>
                </c:pt>
                <c:pt idx="6">
                  <c:v>Italie</c:v>
                </c:pt>
                <c:pt idx="7">
                  <c:v>Espagne</c:v>
                </c:pt>
                <c:pt idx="8">
                  <c:v>Suède</c:v>
                </c:pt>
                <c:pt idx="9">
                  <c:v>Japon</c:v>
                </c:pt>
                <c:pt idx="10">
                  <c:v>Allemagne</c:v>
                </c:pt>
              </c:strCache>
            </c:strRef>
          </c:cat>
          <c:val>
            <c:numRef>
              <c:f>'Fig 4.6'!$E$5:$E$15</c:f>
              <c:numCache>
                <c:formatCode>0%</c:formatCode>
                <c:ptCount val="11"/>
                <c:pt idx="0">
                  <c:v>3.5288339258875423E-2</c:v>
                </c:pt>
                <c:pt idx="1">
                  <c:v>0.34488546977955031</c:v>
                </c:pt>
                <c:pt idx="2">
                  <c:v>2.077965520899331E-2</c:v>
                </c:pt>
                <c:pt idx="3">
                  <c:v>3.1299261212748758E-2</c:v>
                </c:pt>
                <c:pt idx="4">
                  <c:v>3.9678247254713382E-2</c:v>
                </c:pt>
                <c:pt idx="5">
                  <c:v>1.6206541945180557E-2</c:v>
                </c:pt>
                <c:pt idx="6">
                  <c:v>5.6989725777208095E-2</c:v>
                </c:pt>
                <c:pt idx="7">
                  <c:v>6.5235736863894542E-2</c:v>
                </c:pt>
                <c:pt idx="8">
                  <c:v>9.0052651248729368E-3</c:v>
                </c:pt>
                <c:pt idx="9">
                  <c:v>7.3466475945083209E-2</c:v>
                </c:pt>
                <c:pt idx="10">
                  <c:v>3.9244763875026942E-2</c:v>
                </c:pt>
              </c:numCache>
            </c:numRef>
          </c:val>
          <c:extLst>
            <c:ext xmlns:c16="http://schemas.microsoft.com/office/drawing/2014/chart" uri="{C3380CC4-5D6E-409C-BE32-E72D297353CC}">
              <c16:uniqueId val="{00000002-2A15-41E9-9C26-2636FD3AE644}"/>
            </c:ext>
          </c:extLst>
        </c:ser>
        <c:ser>
          <c:idx val="3"/>
          <c:order val="3"/>
          <c:tx>
            <c:strRef>
              <c:f>'Fig 4.6'!$F$4</c:f>
              <c:strCache>
                <c:ptCount val="1"/>
                <c:pt idx="0">
                  <c:v>Organismes de placement collectifs</c:v>
                </c:pt>
              </c:strCache>
            </c:strRef>
          </c:tx>
          <c:spPr>
            <a:pattFill prst="pct50">
              <a:fgClr>
                <a:schemeClr val="accent1">
                  <a:lumMod val="75000"/>
                </a:schemeClr>
              </a:fgClr>
              <a:bgClr>
                <a:schemeClr val="bg1"/>
              </a:bgClr>
            </a:patt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2A15-41E9-9C26-2636FD3AE644}"/>
                </c:ext>
              </c:extLst>
            </c:dLbl>
            <c:dLbl>
              <c:idx val="1"/>
              <c:delete val="1"/>
              <c:extLst>
                <c:ext xmlns:c15="http://schemas.microsoft.com/office/drawing/2012/chart" uri="{CE6537A1-D6FC-4f65-9D91-7224C49458BB}"/>
                <c:ext xmlns:c16="http://schemas.microsoft.com/office/drawing/2014/chart" uri="{C3380CC4-5D6E-409C-BE32-E72D297353CC}">
                  <c16:uniqueId val="{00000004-2A15-41E9-9C26-2636FD3AE644}"/>
                </c:ext>
              </c:extLst>
            </c:dLbl>
            <c:dLbl>
              <c:idx val="3"/>
              <c:delete val="1"/>
              <c:extLst>
                <c:ext xmlns:c15="http://schemas.microsoft.com/office/drawing/2012/chart" uri="{CE6537A1-D6FC-4f65-9D91-7224C49458BB}"/>
                <c:ext xmlns:c16="http://schemas.microsoft.com/office/drawing/2014/chart" uri="{C3380CC4-5D6E-409C-BE32-E72D297353CC}">
                  <c16:uniqueId val="{00000005-2A15-41E9-9C26-2636FD3AE644}"/>
                </c:ext>
              </c:extLst>
            </c:dLbl>
            <c:dLbl>
              <c:idx val="4"/>
              <c:delete val="1"/>
              <c:extLst>
                <c:ext xmlns:c15="http://schemas.microsoft.com/office/drawing/2012/chart" uri="{CE6537A1-D6FC-4f65-9D91-7224C49458BB}"/>
                <c:ext xmlns:c16="http://schemas.microsoft.com/office/drawing/2014/chart" uri="{C3380CC4-5D6E-409C-BE32-E72D297353CC}">
                  <c16:uniqueId val="{00000006-2A15-41E9-9C26-2636FD3AE644}"/>
                </c:ext>
              </c:extLst>
            </c:dLbl>
            <c:dLbl>
              <c:idx val="5"/>
              <c:delete val="1"/>
              <c:extLst>
                <c:ext xmlns:c15="http://schemas.microsoft.com/office/drawing/2012/chart" uri="{CE6537A1-D6FC-4f65-9D91-7224C49458BB}"/>
                <c:ext xmlns:c16="http://schemas.microsoft.com/office/drawing/2014/chart" uri="{C3380CC4-5D6E-409C-BE32-E72D297353CC}">
                  <c16:uniqueId val="{00000007-2A15-41E9-9C26-2636FD3AE644}"/>
                </c:ext>
              </c:extLst>
            </c:dLbl>
            <c:dLbl>
              <c:idx val="6"/>
              <c:delete val="1"/>
              <c:extLst>
                <c:ext xmlns:c15="http://schemas.microsoft.com/office/drawing/2012/chart" uri="{CE6537A1-D6FC-4f65-9D91-7224C49458BB}"/>
                <c:ext xmlns:c16="http://schemas.microsoft.com/office/drawing/2014/chart" uri="{C3380CC4-5D6E-409C-BE32-E72D297353CC}">
                  <c16:uniqueId val="{00000008-2A15-41E9-9C26-2636FD3AE644}"/>
                </c:ext>
              </c:extLst>
            </c:dLbl>
            <c:dLbl>
              <c:idx val="9"/>
              <c:delete val="1"/>
              <c:extLst>
                <c:ext xmlns:c15="http://schemas.microsoft.com/office/drawing/2012/chart" uri="{CE6537A1-D6FC-4f65-9D91-7224C49458BB}"/>
                <c:ext xmlns:c16="http://schemas.microsoft.com/office/drawing/2014/chart" uri="{C3380CC4-5D6E-409C-BE32-E72D297353CC}">
                  <c16:uniqueId val="{00000009-2A15-41E9-9C26-2636FD3AE644}"/>
                </c:ext>
              </c:extLst>
            </c:dLbl>
            <c:dLbl>
              <c:idx val="10"/>
              <c:delete val="1"/>
              <c:extLst>
                <c:ext xmlns:c15="http://schemas.microsoft.com/office/drawing/2012/chart" uri="{CE6537A1-D6FC-4f65-9D91-7224C49458BB}"/>
                <c:ext xmlns:c16="http://schemas.microsoft.com/office/drawing/2014/chart" uri="{C3380CC4-5D6E-409C-BE32-E72D297353CC}">
                  <c16:uniqueId val="{0000000A-2A15-41E9-9C26-2636FD3AE6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4.6'!$B$5:$B$15</c:f>
              <c:strCache>
                <c:ptCount val="11"/>
                <c:pt idx="0">
                  <c:v>Belgique</c:v>
                </c:pt>
                <c:pt idx="1">
                  <c:v>France</c:v>
                </c:pt>
                <c:pt idx="2">
                  <c:v>Etats-Unis</c:v>
                </c:pt>
                <c:pt idx="3">
                  <c:v>Pays-Bas</c:v>
                </c:pt>
                <c:pt idx="4">
                  <c:v>Canada</c:v>
                </c:pt>
                <c:pt idx="5">
                  <c:v>Royaume-Uni</c:v>
                </c:pt>
                <c:pt idx="6">
                  <c:v>Italie</c:v>
                </c:pt>
                <c:pt idx="7">
                  <c:v>Espagne</c:v>
                </c:pt>
                <c:pt idx="8">
                  <c:v>Suède</c:v>
                </c:pt>
                <c:pt idx="9">
                  <c:v>Japon</c:v>
                </c:pt>
                <c:pt idx="10">
                  <c:v>Allemagne</c:v>
                </c:pt>
              </c:strCache>
            </c:strRef>
          </c:cat>
          <c:val>
            <c:numRef>
              <c:f>'Fig 4.6'!$F$5:$F$15</c:f>
              <c:numCache>
                <c:formatCode>0%</c:formatCode>
                <c:ptCount val="11"/>
                <c:pt idx="0">
                  <c:v>0</c:v>
                </c:pt>
                <c:pt idx="1">
                  <c:v>0</c:v>
                </c:pt>
                <c:pt idx="2">
                  <c:v>0.31269812966381422</c:v>
                </c:pt>
                <c:pt idx="3">
                  <c:v>0</c:v>
                </c:pt>
                <c:pt idx="4">
                  <c:v>0</c:v>
                </c:pt>
                <c:pt idx="5">
                  <c:v>0</c:v>
                </c:pt>
                <c:pt idx="6">
                  <c:v>0</c:v>
                </c:pt>
                <c:pt idx="7">
                  <c:v>0.25080166161948031</c:v>
                </c:pt>
                <c:pt idx="8">
                  <c:v>0.66310264891565174</c:v>
                </c:pt>
                <c:pt idx="9">
                  <c:v>0</c:v>
                </c:pt>
                <c:pt idx="10">
                  <c:v>0</c:v>
                </c:pt>
              </c:numCache>
            </c:numRef>
          </c:val>
          <c:extLst>
            <c:ext xmlns:c16="http://schemas.microsoft.com/office/drawing/2014/chart" uri="{C3380CC4-5D6E-409C-BE32-E72D297353CC}">
              <c16:uniqueId val="{0000000B-2A15-41E9-9C26-2636FD3AE644}"/>
            </c:ext>
          </c:extLst>
        </c:ser>
        <c:ser>
          <c:idx val="4"/>
          <c:order val="4"/>
          <c:tx>
            <c:strRef>
              <c:f>'Fig 4.6'!$G$4</c:f>
              <c:strCache>
                <c:ptCount val="1"/>
                <c:pt idx="0">
                  <c:v>Autres actifs</c:v>
                </c:pt>
              </c:strCache>
            </c:strRef>
          </c:tx>
          <c:spPr>
            <a:solidFill>
              <a:schemeClr val="accent1">
                <a:tint val="54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4.6'!$B$5:$B$15</c:f>
              <c:strCache>
                <c:ptCount val="11"/>
                <c:pt idx="0">
                  <c:v>Belgique</c:v>
                </c:pt>
                <c:pt idx="1">
                  <c:v>France</c:v>
                </c:pt>
                <c:pt idx="2">
                  <c:v>Etats-Unis</c:v>
                </c:pt>
                <c:pt idx="3">
                  <c:v>Pays-Bas</c:v>
                </c:pt>
                <c:pt idx="4">
                  <c:v>Canada</c:v>
                </c:pt>
                <c:pt idx="5">
                  <c:v>Royaume-Uni</c:v>
                </c:pt>
                <c:pt idx="6">
                  <c:v>Italie</c:v>
                </c:pt>
                <c:pt idx="7">
                  <c:v>Espagne</c:v>
                </c:pt>
                <c:pt idx="8">
                  <c:v>Suède</c:v>
                </c:pt>
                <c:pt idx="9">
                  <c:v>Japon</c:v>
                </c:pt>
                <c:pt idx="10">
                  <c:v>Allemagne</c:v>
                </c:pt>
              </c:strCache>
            </c:strRef>
          </c:cat>
          <c:val>
            <c:numRef>
              <c:f>'Fig 4.6'!$G$5:$G$15</c:f>
              <c:numCache>
                <c:formatCode>0%</c:formatCode>
                <c:ptCount val="11"/>
                <c:pt idx="0">
                  <c:v>4.5569502659841846E-2</c:v>
                </c:pt>
                <c:pt idx="1">
                  <c:v>5.0103456473470656E-2</c:v>
                </c:pt>
                <c:pt idx="2">
                  <c:v>0.11256538548524304</c:v>
                </c:pt>
                <c:pt idx="3">
                  <c:v>0.20634555842018756</c:v>
                </c:pt>
                <c:pt idx="4">
                  <c:v>0.36874469328065179</c:v>
                </c:pt>
                <c:pt idx="5">
                  <c:v>0.39114593175622331</c:v>
                </c:pt>
                <c:pt idx="6">
                  <c:v>0.27353872923736988</c:v>
                </c:pt>
                <c:pt idx="7">
                  <c:v>8.9497850499010531E-2</c:v>
                </c:pt>
                <c:pt idx="8">
                  <c:v>5.9392147582854021E-2</c:v>
                </c:pt>
                <c:pt idx="9">
                  <c:v>0.53288606077039236</c:v>
                </c:pt>
                <c:pt idx="10">
                  <c:v>0.41178563665964363</c:v>
                </c:pt>
              </c:numCache>
            </c:numRef>
          </c:val>
          <c:extLst>
            <c:ext xmlns:c16="http://schemas.microsoft.com/office/drawing/2014/chart" uri="{C3380CC4-5D6E-409C-BE32-E72D297353CC}">
              <c16:uniqueId val="{0000000C-2A15-41E9-9C26-2636FD3AE644}"/>
            </c:ext>
          </c:extLst>
        </c:ser>
        <c:dLbls>
          <c:showLegendKey val="0"/>
          <c:showVal val="0"/>
          <c:showCatName val="0"/>
          <c:showSerName val="0"/>
          <c:showPercent val="0"/>
          <c:showBubbleSize val="0"/>
        </c:dLbls>
        <c:gapWidth val="100"/>
        <c:overlap val="100"/>
        <c:axId val="2052975359"/>
        <c:axId val="2052981599"/>
      </c:barChart>
      <c:catAx>
        <c:axId val="20529753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2981599"/>
        <c:crosses val="autoZero"/>
        <c:auto val="1"/>
        <c:lblAlgn val="ctr"/>
        <c:lblOffset val="100"/>
        <c:noMultiLvlLbl val="0"/>
      </c:catAx>
      <c:valAx>
        <c:axId val="2052981599"/>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2975359"/>
        <c:crosses val="autoZero"/>
        <c:crossBetween val="between"/>
      </c:valAx>
      <c:spPr>
        <a:noFill/>
        <a:ln>
          <a:noFill/>
        </a:ln>
        <a:effectLst/>
      </c:spPr>
    </c:plotArea>
    <c:legend>
      <c:legendPos val="b"/>
      <c:layout>
        <c:manualLayout>
          <c:xMode val="edge"/>
          <c:yMode val="edge"/>
          <c:x val="0.11067662182554157"/>
          <c:y val="0.92187445319335082"/>
          <c:w val="0.86073301078329068"/>
          <c:h val="7.812579365079365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clustered"/>
        <c:varyColors val="0"/>
        <c:ser>
          <c:idx val="0"/>
          <c:order val="0"/>
          <c:tx>
            <c:strRef>
              <c:f>'Fig 7.2'!$C$5</c:f>
              <c:strCache>
                <c:ptCount val="1"/>
                <c:pt idx="0">
                  <c:v>0,5</c:v>
                </c:pt>
              </c:strCache>
            </c:strRef>
          </c:tx>
          <c:invertIfNegative val="0"/>
          <c:cat>
            <c:strRef>
              <c:f>'Fig 7.2'!$B$6:$B$11</c:f>
              <c:strCache>
                <c:ptCount val="6"/>
                <c:pt idx="0">
                  <c:v>États-Unis</c:v>
                </c:pt>
                <c:pt idx="1">
                  <c:v>Canada</c:v>
                </c:pt>
                <c:pt idx="2">
                  <c:v>Belgique</c:v>
                </c:pt>
                <c:pt idx="3">
                  <c:v>Allemagne</c:v>
                </c:pt>
                <c:pt idx="4">
                  <c:v>Japon</c:v>
                </c:pt>
                <c:pt idx="5">
                  <c:v>Royaume-Uni</c:v>
                </c:pt>
              </c:strCache>
            </c:strRef>
          </c:cat>
          <c:val>
            <c:numRef>
              <c:f>'Fig 7.2'!$C$6:$C$11</c:f>
              <c:numCache>
                <c:formatCode>0.0%</c:formatCode>
                <c:ptCount val="6"/>
                <c:pt idx="0">
                  <c:v>0.94099999999999995</c:v>
                </c:pt>
                <c:pt idx="1">
                  <c:v>0.82400000000000007</c:v>
                </c:pt>
                <c:pt idx="2">
                  <c:v>0.879</c:v>
                </c:pt>
                <c:pt idx="3">
                  <c:v>0.68599999999999994</c:v>
                </c:pt>
                <c:pt idx="4">
                  <c:v>0.74</c:v>
                </c:pt>
                <c:pt idx="5">
                  <c:v>0.82299999999999995</c:v>
                </c:pt>
              </c:numCache>
            </c:numRef>
          </c:val>
          <c:extLst>
            <c:ext xmlns:c16="http://schemas.microsoft.com/office/drawing/2014/chart" uri="{C3380CC4-5D6E-409C-BE32-E72D297353CC}">
              <c16:uniqueId val="{00000000-DC56-4131-938B-9B2044FE9F70}"/>
            </c:ext>
          </c:extLst>
        </c:ser>
        <c:ser>
          <c:idx val="1"/>
          <c:order val="1"/>
          <c:tx>
            <c:strRef>
              <c:f>'Fig 7.2'!$D$5</c:f>
              <c:strCache>
                <c:ptCount val="1"/>
                <c:pt idx="0">
                  <c:v>1</c:v>
                </c:pt>
              </c:strCache>
            </c:strRef>
          </c:tx>
          <c:invertIfNegative val="0"/>
          <c:cat>
            <c:strRef>
              <c:f>'Fig 7.2'!$B$6:$B$11</c:f>
              <c:strCache>
                <c:ptCount val="6"/>
                <c:pt idx="0">
                  <c:v>États-Unis</c:v>
                </c:pt>
                <c:pt idx="1">
                  <c:v>Canada</c:v>
                </c:pt>
                <c:pt idx="2">
                  <c:v>Belgique</c:v>
                </c:pt>
                <c:pt idx="3">
                  <c:v>Allemagne</c:v>
                </c:pt>
                <c:pt idx="4">
                  <c:v>Japon</c:v>
                </c:pt>
                <c:pt idx="5">
                  <c:v>Royaume-Uni</c:v>
                </c:pt>
              </c:strCache>
            </c:strRef>
          </c:cat>
          <c:val>
            <c:numRef>
              <c:f>'Fig 7.2'!$D$6:$D$11</c:f>
              <c:numCache>
                <c:formatCode>0.0%</c:formatCode>
                <c:ptCount val="6"/>
                <c:pt idx="0">
                  <c:v>0.83700000000000008</c:v>
                </c:pt>
                <c:pt idx="1">
                  <c:v>0.83299999999999996</c:v>
                </c:pt>
                <c:pt idx="2">
                  <c:v>0.72400000000000009</c:v>
                </c:pt>
                <c:pt idx="3">
                  <c:v>0.68</c:v>
                </c:pt>
                <c:pt idx="4">
                  <c:v>0.61499999999999999</c:v>
                </c:pt>
                <c:pt idx="5">
                  <c:v>0.61</c:v>
                </c:pt>
              </c:numCache>
            </c:numRef>
          </c:val>
          <c:extLst>
            <c:ext xmlns:c16="http://schemas.microsoft.com/office/drawing/2014/chart" uri="{C3380CC4-5D6E-409C-BE32-E72D297353CC}">
              <c16:uniqueId val="{00000001-DC56-4131-938B-9B2044FE9F70}"/>
            </c:ext>
          </c:extLst>
        </c:ser>
        <c:ser>
          <c:idx val="2"/>
          <c:order val="2"/>
          <c:tx>
            <c:strRef>
              <c:f>'Fig 7.2'!$E$5</c:f>
              <c:strCache>
                <c:ptCount val="1"/>
                <c:pt idx="0">
                  <c:v>1,5</c:v>
                </c:pt>
              </c:strCache>
            </c:strRef>
          </c:tx>
          <c:invertIfNegative val="0"/>
          <c:cat>
            <c:strRef>
              <c:f>'Fig 7.2'!$B$6:$B$11</c:f>
              <c:strCache>
                <c:ptCount val="6"/>
                <c:pt idx="0">
                  <c:v>États-Unis</c:v>
                </c:pt>
                <c:pt idx="1">
                  <c:v>Canada</c:v>
                </c:pt>
                <c:pt idx="2">
                  <c:v>Belgique</c:v>
                </c:pt>
                <c:pt idx="3">
                  <c:v>Allemagne</c:v>
                </c:pt>
                <c:pt idx="4">
                  <c:v>Japon</c:v>
                </c:pt>
                <c:pt idx="5">
                  <c:v>Royaume-Uni</c:v>
                </c:pt>
              </c:strCache>
            </c:strRef>
          </c:cat>
          <c:val>
            <c:numRef>
              <c:f>'Fig 7.2'!$E$6:$E$11</c:f>
              <c:numCache>
                <c:formatCode>0.0%</c:formatCode>
                <c:ptCount val="6"/>
                <c:pt idx="0">
                  <c:v>0.79</c:v>
                </c:pt>
                <c:pt idx="1">
                  <c:v>0.7340000000000001</c:v>
                </c:pt>
                <c:pt idx="2">
                  <c:v>0.57799999999999996</c:v>
                </c:pt>
                <c:pt idx="3">
                  <c:v>0.67500000000000004</c:v>
                </c:pt>
                <c:pt idx="4">
                  <c:v>0.59499999999999997</c:v>
                </c:pt>
                <c:pt idx="5">
                  <c:v>0.47399999999999998</c:v>
                </c:pt>
              </c:numCache>
            </c:numRef>
          </c:val>
          <c:extLst>
            <c:ext xmlns:c16="http://schemas.microsoft.com/office/drawing/2014/chart" uri="{C3380CC4-5D6E-409C-BE32-E72D297353CC}">
              <c16:uniqueId val="{00000002-DC56-4131-938B-9B2044FE9F70}"/>
            </c:ext>
          </c:extLst>
        </c:ser>
        <c:dLbls>
          <c:showLegendKey val="0"/>
          <c:showVal val="0"/>
          <c:showCatName val="0"/>
          <c:showSerName val="0"/>
          <c:showPercent val="0"/>
          <c:showBubbleSize val="0"/>
        </c:dLbls>
        <c:gapWidth val="150"/>
        <c:axId val="57875072"/>
        <c:axId val="57889152"/>
      </c:barChart>
      <c:catAx>
        <c:axId val="57875072"/>
        <c:scaling>
          <c:orientation val="minMax"/>
        </c:scaling>
        <c:delete val="0"/>
        <c:axPos val="b"/>
        <c:numFmt formatCode="General" sourceLinked="0"/>
        <c:majorTickMark val="out"/>
        <c:minorTickMark val="none"/>
        <c:tickLblPos val="nextTo"/>
        <c:crossAx val="57889152"/>
        <c:crosses val="autoZero"/>
        <c:auto val="1"/>
        <c:lblAlgn val="ctr"/>
        <c:lblOffset val="100"/>
        <c:noMultiLvlLbl val="0"/>
      </c:catAx>
      <c:valAx>
        <c:axId val="57889152"/>
        <c:scaling>
          <c:orientation val="minMax"/>
          <c:max val="1"/>
        </c:scaling>
        <c:delete val="0"/>
        <c:axPos val="l"/>
        <c:majorGridlines/>
        <c:numFmt formatCode="0%" sourceLinked="0"/>
        <c:majorTickMark val="out"/>
        <c:minorTickMark val="none"/>
        <c:tickLblPos val="nextTo"/>
        <c:crossAx val="5787507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4816906721536352"/>
          <c:y val="8.848709708323535E-3"/>
          <c:w val="0.80251834705075442"/>
          <c:h val="0.73394333690417091"/>
        </c:manualLayout>
      </c:layout>
      <c:barChart>
        <c:barDir val="bar"/>
        <c:grouping val="stacked"/>
        <c:varyColors val="0"/>
        <c:ser>
          <c:idx val="0"/>
          <c:order val="0"/>
          <c:tx>
            <c:strRef>
              <c:f>'Fig 8.1'!$C$4:$C$6</c:f>
              <c:strCache>
                <c:ptCount val="3"/>
                <c:pt idx="0">
                  <c:v>De base, soumise à condition de résidence</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mn-ea"/>
                    <a:cs typeface="Calibri" panose="020F0502020204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8.1'!$B$7:$B$17</c:f>
              <c:strCache>
                <c:ptCount val="11"/>
                <c:pt idx="0">
                  <c:v>Espagne</c:v>
                </c:pt>
                <c:pt idx="1">
                  <c:v>Belgique</c:v>
                </c:pt>
                <c:pt idx="2">
                  <c:v>Pays-Bas</c:v>
                </c:pt>
                <c:pt idx="3">
                  <c:v>France</c:v>
                </c:pt>
                <c:pt idx="4">
                  <c:v>Italie</c:v>
                </c:pt>
                <c:pt idx="5">
                  <c:v>Suède</c:v>
                </c:pt>
                <c:pt idx="6">
                  <c:v>Royaume-Uni</c:v>
                </c:pt>
                <c:pt idx="7">
                  <c:v>Japon</c:v>
                </c:pt>
                <c:pt idx="8">
                  <c:v>Canada</c:v>
                </c:pt>
                <c:pt idx="9">
                  <c:v>Allemagne</c:v>
                </c:pt>
                <c:pt idx="10">
                  <c:v>États-Unis</c:v>
                </c:pt>
              </c:strCache>
            </c:strRef>
          </c:cat>
          <c:val>
            <c:numRef>
              <c:f>'Fig 8.1'!$C$7:$C$17</c:f>
              <c:numCache>
                <c:formatCode>0%</c:formatCode>
                <c:ptCount val="11"/>
                <c:pt idx="2">
                  <c:v>0.28999999999999998</c:v>
                </c:pt>
                <c:pt idx="5">
                  <c:v>0.214</c:v>
                </c:pt>
                <c:pt idx="8">
                  <c:v>0.13300000000000001</c:v>
                </c:pt>
              </c:numCache>
            </c:numRef>
          </c:val>
          <c:extLst>
            <c:ext xmlns:c16="http://schemas.microsoft.com/office/drawing/2014/chart" uri="{C3380CC4-5D6E-409C-BE32-E72D297353CC}">
              <c16:uniqueId val="{00000000-9F1C-4E89-A1CE-12B4CAF55221}"/>
            </c:ext>
          </c:extLst>
        </c:ser>
        <c:ser>
          <c:idx val="1"/>
          <c:order val="1"/>
          <c:tx>
            <c:strRef>
              <c:f>'Fig 8.1'!$D$4:$D$6</c:f>
              <c:strCache>
                <c:ptCount val="3"/>
                <c:pt idx="0">
                  <c:v>De base, contributive</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Calibri" panose="020F0502020204030204" pitchFamily="34" charset="0"/>
                    <a:ea typeface="+mn-ea"/>
                    <a:cs typeface="Calibri" panose="020F0502020204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8.1'!$B$7:$B$17</c:f>
              <c:strCache>
                <c:ptCount val="11"/>
                <c:pt idx="0">
                  <c:v>Espagne</c:v>
                </c:pt>
                <c:pt idx="1">
                  <c:v>Belgique</c:v>
                </c:pt>
                <c:pt idx="2">
                  <c:v>Pays-Bas</c:v>
                </c:pt>
                <c:pt idx="3">
                  <c:v>France</c:v>
                </c:pt>
                <c:pt idx="4">
                  <c:v>Italie</c:v>
                </c:pt>
                <c:pt idx="5">
                  <c:v>Suède</c:v>
                </c:pt>
                <c:pt idx="6">
                  <c:v>Royaume-Uni</c:v>
                </c:pt>
                <c:pt idx="7">
                  <c:v>Japon</c:v>
                </c:pt>
                <c:pt idx="8">
                  <c:v>Canada</c:v>
                </c:pt>
                <c:pt idx="9">
                  <c:v>Allemagne</c:v>
                </c:pt>
                <c:pt idx="10">
                  <c:v>États-Unis</c:v>
                </c:pt>
              </c:strCache>
            </c:strRef>
          </c:cat>
          <c:val>
            <c:numRef>
              <c:f>'Fig 8.1'!$D$7:$D$17</c:f>
              <c:numCache>
                <c:formatCode>0%</c:formatCode>
                <c:ptCount val="11"/>
                <c:pt idx="6">
                  <c:v>0.16699999999999998</c:v>
                </c:pt>
                <c:pt idx="7">
                  <c:v>0.15</c:v>
                </c:pt>
              </c:numCache>
            </c:numRef>
          </c:val>
          <c:extLst>
            <c:ext xmlns:c16="http://schemas.microsoft.com/office/drawing/2014/chart" uri="{C3380CC4-5D6E-409C-BE32-E72D297353CC}">
              <c16:uniqueId val="{00000001-9F1C-4E89-A1CE-12B4CAF55221}"/>
            </c:ext>
          </c:extLst>
        </c:ser>
        <c:ser>
          <c:idx val="2"/>
          <c:order val="2"/>
          <c:tx>
            <c:strRef>
              <c:f>'Fig 8.1'!$E$4:$E$6</c:f>
              <c:strCache>
                <c:ptCount val="3"/>
                <c:pt idx="0">
                  <c:v>Minimum contributif</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Calibri" panose="020F0502020204030204" pitchFamily="34" charset="0"/>
                    <a:ea typeface="+mn-ea"/>
                    <a:cs typeface="Calibri" panose="020F050202020403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8.1'!$B$7:$B$17</c:f>
              <c:strCache>
                <c:ptCount val="11"/>
                <c:pt idx="0">
                  <c:v>Espagne</c:v>
                </c:pt>
                <c:pt idx="1">
                  <c:v>Belgique</c:v>
                </c:pt>
                <c:pt idx="2">
                  <c:v>Pays-Bas</c:v>
                </c:pt>
                <c:pt idx="3">
                  <c:v>France</c:v>
                </c:pt>
                <c:pt idx="4">
                  <c:v>Italie</c:v>
                </c:pt>
                <c:pt idx="5">
                  <c:v>Suède</c:v>
                </c:pt>
                <c:pt idx="6">
                  <c:v>Royaume-Uni</c:v>
                </c:pt>
                <c:pt idx="7">
                  <c:v>Japon</c:v>
                </c:pt>
                <c:pt idx="8">
                  <c:v>Canada</c:v>
                </c:pt>
                <c:pt idx="9">
                  <c:v>Allemagne</c:v>
                </c:pt>
                <c:pt idx="10">
                  <c:v>États-Unis</c:v>
                </c:pt>
              </c:strCache>
            </c:strRef>
          </c:cat>
          <c:val>
            <c:numRef>
              <c:f>'Fig 8.1'!$E$7:$E$17</c:f>
              <c:numCache>
                <c:formatCode>0%</c:formatCode>
                <c:ptCount val="11"/>
                <c:pt idx="0">
                  <c:v>0.34200000000000003</c:v>
                </c:pt>
                <c:pt idx="1">
                  <c:v>0.308</c:v>
                </c:pt>
                <c:pt idx="3">
                  <c:v>0.223</c:v>
                </c:pt>
                <c:pt idx="4">
                  <c:v>0.21100000000000002</c:v>
                </c:pt>
              </c:numCache>
            </c:numRef>
          </c:val>
          <c:extLst>
            <c:ext xmlns:c16="http://schemas.microsoft.com/office/drawing/2014/chart" uri="{C3380CC4-5D6E-409C-BE32-E72D297353CC}">
              <c16:uniqueId val="{00000002-9F1C-4E89-A1CE-12B4CAF55221}"/>
            </c:ext>
          </c:extLst>
        </c:ser>
        <c:dLbls>
          <c:showLegendKey val="0"/>
          <c:showVal val="0"/>
          <c:showCatName val="0"/>
          <c:showSerName val="0"/>
          <c:showPercent val="0"/>
          <c:showBubbleSize val="0"/>
        </c:dLbls>
        <c:gapWidth val="150"/>
        <c:overlap val="100"/>
        <c:axId val="1771523919"/>
        <c:axId val="1771510191"/>
      </c:barChart>
      <c:catAx>
        <c:axId val="17715239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fr-FR"/>
          </a:p>
        </c:txPr>
        <c:crossAx val="1771510191"/>
        <c:crosses val="autoZero"/>
        <c:auto val="1"/>
        <c:lblAlgn val="ctr"/>
        <c:lblOffset val="100"/>
        <c:noMultiLvlLbl val="0"/>
      </c:catAx>
      <c:valAx>
        <c:axId val="177151019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fr-FR"/>
          </a:p>
        </c:txPr>
        <c:crossAx val="177152391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2771325459317584"/>
          <c:y val="5.1400554097404488E-2"/>
          <c:w val="0.83617563429571307"/>
          <c:h val="0.62916411490230384"/>
        </c:manualLayout>
      </c:layout>
      <c:barChart>
        <c:barDir val="col"/>
        <c:grouping val="stacked"/>
        <c:varyColors val="0"/>
        <c:ser>
          <c:idx val="0"/>
          <c:order val="0"/>
          <c:tx>
            <c:strRef>
              <c:f>'Fig 8.2'!$C$4</c:f>
              <c:strCache>
                <c:ptCount val="1"/>
                <c:pt idx="0">
                  <c:v>Publiques</c:v>
                </c:pt>
              </c:strCache>
            </c:strRef>
          </c:tx>
          <c:spPr>
            <a:solidFill>
              <a:schemeClr val="accent1"/>
            </a:solidFill>
          </c:spPr>
          <c:invertIfNegative val="0"/>
          <c:dPt>
            <c:idx val="4"/>
            <c:invertIfNegative val="0"/>
            <c:bubble3D val="0"/>
            <c:spPr>
              <a:pattFill prst="pct75">
                <a:fgClr>
                  <a:schemeClr val="accent1">
                    <a:lumMod val="50000"/>
                  </a:schemeClr>
                </a:fgClr>
                <a:bgClr>
                  <a:schemeClr val="bg1"/>
                </a:bgClr>
              </a:pattFill>
            </c:spPr>
            <c:extLst>
              <c:ext xmlns:c16="http://schemas.microsoft.com/office/drawing/2014/chart" uri="{C3380CC4-5D6E-409C-BE32-E72D297353CC}">
                <c16:uniqueId val="{00000001-268D-4C59-98FD-D94F24614343}"/>
              </c:ext>
            </c:extLst>
          </c:dPt>
          <c:dPt>
            <c:idx val="5"/>
            <c:invertIfNegative val="0"/>
            <c:bubble3D val="0"/>
            <c:extLst>
              <c:ext xmlns:c16="http://schemas.microsoft.com/office/drawing/2014/chart" uri="{C3380CC4-5D6E-409C-BE32-E72D297353CC}">
                <c16:uniqueId val="{00000002-268D-4C59-98FD-D94F24614343}"/>
              </c:ext>
            </c:extLst>
          </c:dPt>
          <c:cat>
            <c:strRef>
              <c:f>'Fig 8.2'!$B$5:$B$16</c:f>
              <c:strCache>
                <c:ptCount val="12"/>
                <c:pt idx="0">
                  <c:v>Royaume-Uni</c:v>
                </c:pt>
                <c:pt idx="1">
                  <c:v>Suède</c:v>
                </c:pt>
                <c:pt idx="2">
                  <c:v>Canada</c:v>
                </c:pt>
                <c:pt idx="3">
                  <c:v>Etats-Unis</c:v>
                </c:pt>
                <c:pt idx="4">
                  <c:v>OCDE</c:v>
                </c:pt>
                <c:pt idx="5">
                  <c:v>Pays-Bas</c:v>
                </c:pt>
                <c:pt idx="6">
                  <c:v>Japon</c:v>
                </c:pt>
                <c:pt idx="7">
                  <c:v>France</c:v>
                </c:pt>
                <c:pt idx="8">
                  <c:v>Allemagne</c:v>
                </c:pt>
                <c:pt idx="9">
                  <c:v>Belgique</c:v>
                </c:pt>
                <c:pt idx="10">
                  <c:v>Espagne</c:v>
                </c:pt>
                <c:pt idx="11">
                  <c:v>Italie</c:v>
                </c:pt>
              </c:strCache>
            </c:strRef>
          </c:cat>
          <c:val>
            <c:numRef>
              <c:f>'Fig 8.2'!$C$5:$C$16</c:f>
              <c:numCache>
                <c:formatCode>0.0%</c:formatCode>
                <c:ptCount val="12"/>
                <c:pt idx="0">
                  <c:v>2.48227888731953E-3</c:v>
                </c:pt>
                <c:pt idx="1">
                  <c:v>3.2098689003919201E-3</c:v>
                </c:pt>
                <c:pt idx="2">
                  <c:v>3.4691734248817304E-3</c:v>
                </c:pt>
                <c:pt idx="3">
                  <c:v>6.1716004577148402E-3</c:v>
                </c:pt>
                <c:pt idx="4">
                  <c:v>9.1744548727811705E-3</c:v>
                </c:pt>
                <c:pt idx="5">
                  <c:v>9.0422660094197592E-4</c:v>
                </c:pt>
                <c:pt idx="6">
                  <c:v>1.2390331873565398E-2</c:v>
                </c:pt>
                <c:pt idx="7">
                  <c:v>1.65587858774074E-2</c:v>
                </c:pt>
                <c:pt idx="8">
                  <c:v>1.8266127839929001E-2</c:v>
                </c:pt>
                <c:pt idx="9">
                  <c:v>1.8384534860056499E-2</c:v>
                </c:pt>
                <c:pt idx="10">
                  <c:v>2.3362358078440903E-2</c:v>
                </c:pt>
                <c:pt idx="11">
                  <c:v>2.6386549425116698E-2</c:v>
                </c:pt>
              </c:numCache>
            </c:numRef>
          </c:val>
          <c:extLst>
            <c:ext xmlns:c16="http://schemas.microsoft.com/office/drawing/2014/chart" uri="{C3380CC4-5D6E-409C-BE32-E72D297353CC}">
              <c16:uniqueId val="{00000003-268D-4C59-98FD-D94F24614343}"/>
            </c:ext>
          </c:extLst>
        </c:ser>
        <c:ser>
          <c:idx val="1"/>
          <c:order val="1"/>
          <c:tx>
            <c:strRef>
              <c:f>'Fig 8.2'!$D$4</c:f>
              <c:strCache>
                <c:ptCount val="1"/>
                <c:pt idx="0">
                  <c:v>Privées</c:v>
                </c:pt>
              </c:strCache>
            </c:strRef>
          </c:tx>
          <c:invertIfNegative val="0"/>
          <c:cat>
            <c:strRef>
              <c:f>'Fig 8.2'!$B$5:$B$16</c:f>
              <c:strCache>
                <c:ptCount val="12"/>
                <c:pt idx="0">
                  <c:v>Royaume-Uni</c:v>
                </c:pt>
                <c:pt idx="1">
                  <c:v>Suède</c:v>
                </c:pt>
                <c:pt idx="2">
                  <c:v>Canada</c:v>
                </c:pt>
                <c:pt idx="3">
                  <c:v>Etats-Unis</c:v>
                </c:pt>
                <c:pt idx="4">
                  <c:v>OCDE</c:v>
                </c:pt>
                <c:pt idx="5">
                  <c:v>Pays-Bas</c:v>
                </c:pt>
                <c:pt idx="6">
                  <c:v>Japon</c:v>
                </c:pt>
                <c:pt idx="7">
                  <c:v>France</c:v>
                </c:pt>
                <c:pt idx="8">
                  <c:v>Allemagne</c:v>
                </c:pt>
                <c:pt idx="9">
                  <c:v>Belgique</c:v>
                </c:pt>
                <c:pt idx="10">
                  <c:v>Espagne</c:v>
                </c:pt>
                <c:pt idx="11">
                  <c:v>Italie</c:v>
                </c:pt>
              </c:strCache>
            </c:strRef>
          </c:cat>
          <c:val>
            <c:numRef>
              <c:f>'Fig 8.2'!$D$5:$D$16</c:f>
              <c:numCache>
                <c:formatCode>0.0%</c:formatCode>
                <c:ptCount val="12"/>
                <c:pt idx="0">
                  <c:v>0</c:v>
                </c:pt>
                <c:pt idx="1">
                  <c:v>0</c:v>
                </c:pt>
                <c:pt idx="2">
                  <c:v>0</c:v>
                </c:pt>
                <c:pt idx="3">
                  <c:v>0</c:v>
                </c:pt>
                <c:pt idx="4">
                  <c:v>1.2872281931912799E-3</c:v>
                </c:pt>
                <c:pt idx="5">
                  <c:v>1.06034468883924E-2</c:v>
                </c:pt>
                <c:pt idx="6">
                  <c:v>4.3553158091217302E-6</c:v>
                </c:pt>
                <c:pt idx="7">
                  <c:v>1.5631814707851399E-4</c:v>
                </c:pt>
                <c:pt idx="8">
                  <c:v>0</c:v>
                </c:pt>
                <c:pt idx="9">
                  <c:v>0</c:v>
                </c:pt>
                <c:pt idx="10">
                  <c:v>0</c:v>
                </c:pt>
                <c:pt idx="11">
                  <c:v>0</c:v>
                </c:pt>
              </c:numCache>
            </c:numRef>
          </c:val>
          <c:extLst>
            <c:ext xmlns:c16="http://schemas.microsoft.com/office/drawing/2014/chart" uri="{C3380CC4-5D6E-409C-BE32-E72D297353CC}">
              <c16:uniqueId val="{00000004-268D-4C59-98FD-D94F24614343}"/>
            </c:ext>
          </c:extLst>
        </c:ser>
        <c:dLbls>
          <c:showLegendKey val="0"/>
          <c:showVal val="0"/>
          <c:showCatName val="0"/>
          <c:showSerName val="0"/>
          <c:showPercent val="0"/>
          <c:showBubbleSize val="0"/>
        </c:dLbls>
        <c:gapWidth val="75"/>
        <c:overlap val="100"/>
        <c:axId val="124375424"/>
        <c:axId val="124376960"/>
      </c:barChart>
      <c:catAx>
        <c:axId val="124375424"/>
        <c:scaling>
          <c:orientation val="minMax"/>
        </c:scaling>
        <c:delete val="0"/>
        <c:axPos val="b"/>
        <c:numFmt formatCode="General" sourceLinked="0"/>
        <c:majorTickMark val="none"/>
        <c:minorTickMark val="none"/>
        <c:tickLblPos val="nextTo"/>
        <c:crossAx val="124376960"/>
        <c:crosses val="autoZero"/>
        <c:auto val="1"/>
        <c:lblAlgn val="ctr"/>
        <c:lblOffset val="100"/>
        <c:noMultiLvlLbl val="0"/>
      </c:catAx>
      <c:valAx>
        <c:axId val="124376960"/>
        <c:scaling>
          <c:orientation val="minMax"/>
        </c:scaling>
        <c:delete val="0"/>
        <c:axPos val="l"/>
        <c:majorGridlines/>
        <c:numFmt formatCode="0.0%" sourceLinked="0"/>
        <c:majorTickMark val="none"/>
        <c:minorTickMark val="none"/>
        <c:tickLblPos val="nextTo"/>
        <c:spPr>
          <a:ln w="9525">
            <a:noFill/>
          </a:ln>
        </c:spPr>
        <c:crossAx val="124375424"/>
        <c:crosses val="autoZero"/>
        <c:crossBetween val="between"/>
      </c:valAx>
    </c:plotArea>
    <c:legend>
      <c:legendPos val="b"/>
      <c:layout>
        <c:manualLayout>
          <c:xMode val="edge"/>
          <c:yMode val="edge"/>
          <c:x val="0.3839430930930931"/>
          <c:y val="0.91628263888888883"/>
          <c:w val="0.20811861861861861"/>
          <c:h val="7.4645669291338576E-2"/>
        </c:manualLayout>
      </c:layout>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solidFill>
          </c:spPr>
          <c:invertIfNegative val="0"/>
          <c:dPt>
            <c:idx val="5"/>
            <c:invertIfNegative val="0"/>
            <c:bubble3D val="0"/>
            <c:spPr>
              <a:pattFill prst="pct75">
                <a:fgClr>
                  <a:schemeClr val="accent1">
                    <a:lumMod val="50000"/>
                  </a:schemeClr>
                </a:fgClr>
                <a:bgClr>
                  <a:schemeClr val="bg1"/>
                </a:bgClr>
              </a:pattFill>
            </c:spPr>
            <c:extLst>
              <c:ext xmlns:c16="http://schemas.microsoft.com/office/drawing/2014/chart" uri="{C3380CC4-5D6E-409C-BE32-E72D297353CC}">
                <c16:uniqueId val="{00000001-A3C7-417F-BBF6-922830420481}"/>
              </c:ext>
            </c:extLst>
          </c:dPt>
          <c:dPt>
            <c:idx val="6"/>
            <c:invertIfNegative val="0"/>
            <c:bubble3D val="0"/>
            <c:extLst>
              <c:ext xmlns:c16="http://schemas.microsoft.com/office/drawing/2014/chart" uri="{C3380CC4-5D6E-409C-BE32-E72D297353CC}">
                <c16:uniqueId val="{00000002-A3C7-417F-BBF6-922830420481}"/>
              </c:ext>
            </c:extLst>
          </c:dPt>
          <c:cat>
            <c:strRef>
              <c:f>'Fig 8.3'!$B$4:$B$15</c:f>
              <c:strCache>
                <c:ptCount val="12"/>
                <c:pt idx="0">
                  <c:v>Suède</c:v>
                </c:pt>
                <c:pt idx="1">
                  <c:v>Royaume-Uni</c:v>
                </c:pt>
                <c:pt idx="2">
                  <c:v>Canada</c:v>
                </c:pt>
                <c:pt idx="3">
                  <c:v>Etats-Unis</c:v>
                </c:pt>
                <c:pt idx="4">
                  <c:v>Pays-Bas</c:v>
                </c:pt>
                <c:pt idx="5">
                  <c:v>OCDE</c:v>
                </c:pt>
                <c:pt idx="6">
                  <c:v>France</c:v>
                </c:pt>
                <c:pt idx="7">
                  <c:v>Japon</c:v>
                </c:pt>
                <c:pt idx="8">
                  <c:v>Italie</c:v>
                </c:pt>
                <c:pt idx="9">
                  <c:v>Belgique</c:v>
                </c:pt>
                <c:pt idx="10">
                  <c:v>Allemagne</c:v>
                </c:pt>
                <c:pt idx="11">
                  <c:v>Espagne</c:v>
                </c:pt>
              </c:strCache>
            </c:strRef>
          </c:cat>
          <c:val>
            <c:numRef>
              <c:f>'Fig 8.3'!$C$4:$C$15</c:f>
              <c:numCache>
                <c:formatCode>0%</c:formatCode>
                <c:ptCount val="12"/>
                <c:pt idx="0">
                  <c:v>4.6878042673936603E-2</c:v>
                </c:pt>
                <c:pt idx="1">
                  <c:v>5.4646399564234303E-2</c:v>
                </c:pt>
                <c:pt idx="2">
                  <c:v>7.9729996148696997E-2</c:v>
                </c:pt>
                <c:pt idx="3">
                  <c:v>9.5846896051873798E-2</c:v>
                </c:pt>
                <c:pt idx="4">
                  <c:v>0.11463844797178099</c:v>
                </c:pt>
                <c:pt idx="5">
                  <c:v>0.12941445192005199</c:v>
                </c:pt>
                <c:pt idx="6">
                  <c:v>0.13605237777283199</c:v>
                </c:pt>
                <c:pt idx="7">
                  <c:v>0.14404775270834899</c:v>
                </c:pt>
                <c:pt idx="8">
                  <c:v>0.183449302920414</c:v>
                </c:pt>
                <c:pt idx="9">
                  <c:v>0.20724235513916001</c:v>
                </c:pt>
                <c:pt idx="10">
                  <c:v>0.22121117712149399</c:v>
                </c:pt>
                <c:pt idx="11">
                  <c:v>0.26917664780855799</c:v>
                </c:pt>
              </c:numCache>
            </c:numRef>
          </c:val>
          <c:extLst>
            <c:ext xmlns:c16="http://schemas.microsoft.com/office/drawing/2014/chart" uri="{C3380CC4-5D6E-409C-BE32-E72D297353CC}">
              <c16:uniqueId val="{00000003-A3C7-417F-BBF6-922830420481}"/>
            </c:ext>
          </c:extLst>
        </c:ser>
        <c:dLbls>
          <c:showLegendKey val="0"/>
          <c:showVal val="0"/>
          <c:showCatName val="0"/>
          <c:showSerName val="0"/>
          <c:showPercent val="0"/>
          <c:showBubbleSize val="0"/>
        </c:dLbls>
        <c:gapWidth val="150"/>
        <c:overlap val="100"/>
        <c:axId val="173377792"/>
        <c:axId val="122855808"/>
      </c:barChart>
      <c:catAx>
        <c:axId val="173377792"/>
        <c:scaling>
          <c:orientation val="minMax"/>
        </c:scaling>
        <c:delete val="0"/>
        <c:axPos val="b"/>
        <c:numFmt formatCode="General" sourceLinked="0"/>
        <c:majorTickMark val="out"/>
        <c:minorTickMark val="none"/>
        <c:tickLblPos val="nextTo"/>
        <c:crossAx val="122855808"/>
        <c:crosses val="autoZero"/>
        <c:auto val="1"/>
        <c:lblAlgn val="ctr"/>
        <c:lblOffset val="100"/>
        <c:noMultiLvlLbl val="0"/>
      </c:catAx>
      <c:valAx>
        <c:axId val="122855808"/>
        <c:scaling>
          <c:orientation val="minMax"/>
        </c:scaling>
        <c:delete val="0"/>
        <c:axPos val="l"/>
        <c:majorGridlines/>
        <c:numFmt formatCode="0%" sourceLinked="1"/>
        <c:majorTickMark val="out"/>
        <c:minorTickMark val="none"/>
        <c:tickLblPos val="nextTo"/>
        <c:crossAx val="173377792"/>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chemeClr val="accent1"/>
            </a:solidFill>
          </c:spPr>
          <c:invertIfNegative val="0"/>
          <c:dPt>
            <c:idx val="4"/>
            <c:invertIfNegative val="0"/>
            <c:bubble3D val="0"/>
            <c:spPr>
              <a:pattFill prst="pct75">
                <a:fgClr>
                  <a:schemeClr val="accent1">
                    <a:lumMod val="50000"/>
                  </a:schemeClr>
                </a:fgClr>
                <a:bgClr>
                  <a:schemeClr val="bg1"/>
                </a:bgClr>
              </a:pattFill>
            </c:spPr>
            <c:extLst>
              <c:ext xmlns:c16="http://schemas.microsoft.com/office/drawing/2014/chart" uri="{C3380CC4-5D6E-409C-BE32-E72D297353CC}">
                <c16:uniqueId val="{00000001-3B6D-4410-A883-408BD270A6F0}"/>
              </c:ext>
            </c:extLst>
          </c:dPt>
          <c:dPt>
            <c:idx val="5"/>
            <c:invertIfNegative val="0"/>
            <c:bubble3D val="0"/>
            <c:extLst>
              <c:ext xmlns:c16="http://schemas.microsoft.com/office/drawing/2014/chart" uri="{C3380CC4-5D6E-409C-BE32-E72D297353CC}">
                <c16:uniqueId val="{00000002-3B6D-4410-A883-408BD270A6F0}"/>
              </c:ext>
            </c:extLst>
          </c:dPt>
          <c:cat>
            <c:strRef>
              <c:f>'Fig 8.4'!$B$4:$B$13</c:f>
              <c:strCache>
                <c:ptCount val="10"/>
                <c:pt idx="0">
                  <c:v>Suède</c:v>
                </c:pt>
                <c:pt idx="1">
                  <c:v>France</c:v>
                </c:pt>
                <c:pt idx="2">
                  <c:v>Espagne</c:v>
                </c:pt>
                <c:pt idx="3">
                  <c:v>Italie</c:v>
                </c:pt>
                <c:pt idx="4">
                  <c:v>OCDE26</c:v>
                </c:pt>
                <c:pt idx="5">
                  <c:v>Canada</c:v>
                </c:pt>
                <c:pt idx="6">
                  <c:v>Japon</c:v>
                </c:pt>
                <c:pt idx="7">
                  <c:v>Allemagne</c:v>
                </c:pt>
                <c:pt idx="8">
                  <c:v>Etats-Unis</c:v>
                </c:pt>
                <c:pt idx="9">
                  <c:v>Belgique</c:v>
                </c:pt>
              </c:strCache>
            </c:strRef>
          </c:cat>
          <c:val>
            <c:numRef>
              <c:f>'Fig 8.4'!$C$4:$C$13</c:f>
              <c:numCache>
                <c:formatCode>0%</c:formatCode>
                <c:ptCount val="10"/>
                <c:pt idx="0">
                  <c:v>0.283163368254369</c:v>
                </c:pt>
                <c:pt idx="1">
                  <c:v>0.48587074059165503</c:v>
                </c:pt>
                <c:pt idx="2">
                  <c:v>0.53632081651556496</c:v>
                </c:pt>
                <c:pt idx="3">
                  <c:v>0.53781641437927596</c:v>
                </c:pt>
                <c:pt idx="4">
                  <c:v>0.55929025075810301</c:v>
                </c:pt>
                <c:pt idx="5">
                  <c:v>0.59798695329826901</c:v>
                </c:pt>
                <c:pt idx="6">
                  <c:v>0.62398327764854</c:v>
                </c:pt>
                <c:pt idx="7">
                  <c:v>0.68662156092517601</c:v>
                </c:pt>
                <c:pt idx="8">
                  <c:v>0.8552992590512829</c:v>
                </c:pt>
                <c:pt idx="9">
                  <c:v>0.88597569006203003</c:v>
                </c:pt>
              </c:numCache>
            </c:numRef>
          </c:val>
          <c:extLst>
            <c:ext xmlns:c16="http://schemas.microsoft.com/office/drawing/2014/chart" uri="{C3380CC4-5D6E-409C-BE32-E72D297353CC}">
              <c16:uniqueId val="{00000003-3B6D-4410-A883-408BD270A6F0}"/>
            </c:ext>
          </c:extLst>
        </c:ser>
        <c:dLbls>
          <c:showLegendKey val="0"/>
          <c:showVal val="0"/>
          <c:showCatName val="0"/>
          <c:showSerName val="0"/>
          <c:showPercent val="0"/>
          <c:showBubbleSize val="0"/>
        </c:dLbls>
        <c:gapWidth val="150"/>
        <c:overlap val="100"/>
        <c:axId val="161990144"/>
        <c:axId val="161991680"/>
      </c:barChart>
      <c:catAx>
        <c:axId val="161990144"/>
        <c:scaling>
          <c:orientation val="minMax"/>
        </c:scaling>
        <c:delete val="0"/>
        <c:axPos val="b"/>
        <c:numFmt formatCode="General" sourceLinked="0"/>
        <c:majorTickMark val="out"/>
        <c:minorTickMark val="none"/>
        <c:tickLblPos val="nextTo"/>
        <c:crossAx val="161991680"/>
        <c:crosses val="autoZero"/>
        <c:auto val="1"/>
        <c:lblAlgn val="ctr"/>
        <c:lblOffset val="100"/>
        <c:noMultiLvlLbl val="0"/>
      </c:catAx>
      <c:valAx>
        <c:axId val="161991680"/>
        <c:scaling>
          <c:orientation val="minMax"/>
          <c:max val="1.1000000000000001"/>
          <c:min val="0"/>
        </c:scaling>
        <c:delete val="0"/>
        <c:axPos val="l"/>
        <c:majorGridlines/>
        <c:numFmt formatCode="0%" sourceLinked="1"/>
        <c:majorTickMark val="out"/>
        <c:minorTickMark val="none"/>
        <c:tickLblPos val="nextTo"/>
        <c:crossAx val="161990144"/>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'Fig 8.5'!$B$4</c:f>
              <c:strCache>
                <c:ptCount val="1"/>
                <c:pt idx="0">
                  <c:v>Régimes obligatoires</c:v>
                </c:pt>
              </c:strCache>
            </c:strRef>
          </c:tx>
          <c:spPr>
            <a:solidFill>
              <a:schemeClr val="accent1">
                <a:lumMod val="50000"/>
              </a:schemeClr>
            </a:solidFill>
          </c:spPr>
          <c:invertIfNegative val="0"/>
          <c:dPt>
            <c:idx val="3"/>
            <c:invertIfNegative val="0"/>
            <c:bubble3D val="0"/>
            <c:spPr>
              <a:pattFill prst="pct90">
                <a:fgClr>
                  <a:schemeClr val="accent1">
                    <a:lumMod val="50000"/>
                  </a:schemeClr>
                </a:fgClr>
                <a:bgClr>
                  <a:schemeClr val="bg1"/>
                </a:bgClr>
              </a:pattFill>
            </c:spPr>
            <c:extLst>
              <c:ext xmlns:c16="http://schemas.microsoft.com/office/drawing/2014/chart" uri="{C3380CC4-5D6E-409C-BE32-E72D297353CC}">
                <c16:uniqueId val="{00000001-75D9-4038-AB9F-2A364C330154}"/>
              </c:ext>
            </c:extLst>
          </c:dPt>
          <c:dPt>
            <c:idx val="14"/>
            <c:invertIfNegative val="0"/>
            <c:bubble3D val="0"/>
            <c:spPr>
              <a:pattFill prst="pct80">
                <a:fgClr>
                  <a:schemeClr val="accent1">
                    <a:lumMod val="50000"/>
                  </a:schemeClr>
                </a:fgClr>
                <a:bgClr>
                  <a:schemeClr val="bg1"/>
                </a:bgClr>
              </a:pattFill>
            </c:spPr>
            <c:extLst>
              <c:ext xmlns:c16="http://schemas.microsoft.com/office/drawing/2014/chart" uri="{C3380CC4-5D6E-409C-BE32-E72D297353CC}">
                <c16:uniqueId val="{00000003-75D9-4038-AB9F-2A364C330154}"/>
              </c:ext>
            </c:extLst>
          </c:dPt>
          <c:cat>
            <c:strRef>
              <c:f>'Fig 8.5'!$C$4:$C$19</c:f>
              <c:strCache>
                <c:ptCount val="16"/>
                <c:pt idx="0">
                  <c:v>Pays-Bas</c:v>
                </c:pt>
                <c:pt idx="1">
                  <c:v>Suède</c:v>
                </c:pt>
                <c:pt idx="2">
                  <c:v>Royaume-Uni</c:v>
                </c:pt>
                <c:pt idx="3">
                  <c:v>OCDE34</c:v>
                </c:pt>
                <c:pt idx="4">
                  <c:v>Allemagne</c:v>
                </c:pt>
                <c:pt idx="5">
                  <c:v>France</c:v>
                </c:pt>
                <c:pt idx="6">
                  <c:v>Canada</c:v>
                </c:pt>
                <c:pt idx="7">
                  <c:v>Italie</c:v>
                </c:pt>
                <c:pt idx="8">
                  <c:v>Espagne</c:v>
                </c:pt>
                <c:pt idx="9">
                  <c:v>Japon</c:v>
                </c:pt>
                <c:pt idx="10">
                  <c:v>Belgique</c:v>
                </c:pt>
                <c:pt idx="11">
                  <c:v>Etats-Unis</c:v>
                </c:pt>
                <c:pt idx="13">
                  <c:v>Suède</c:v>
                </c:pt>
                <c:pt idx="14">
                  <c:v>OCDE34</c:v>
                </c:pt>
                <c:pt idx="15">
                  <c:v>Pays-Bas</c:v>
                </c:pt>
              </c:strCache>
            </c:strRef>
          </c:cat>
          <c:val>
            <c:numRef>
              <c:f>'Fig 8.5'!$D$4:$D$19</c:f>
              <c:numCache>
                <c:formatCode>0%</c:formatCode>
                <c:ptCount val="16"/>
                <c:pt idx="0">
                  <c:v>0</c:v>
                </c:pt>
                <c:pt idx="1">
                  <c:v>0</c:v>
                </c:pt>
                <c:pt idx="2">
                  <c:v>0</c:v>
                </c:pt>
                <c:pt idx="3">
                  <c:v>0.504</c:v>
                </c:pt>
                <c:pt idx="4">
                  <c:v>0.55000000000000004</c:v>
                </c:pt>
                <c:pt idx="5">
                  <c:v>0.55646280991735497</c:v>
                </c:pt>
                <c:pt idx="6">
                  <c:v>0.6</c:v>
                </c:pt>
                <c:pt idx="7">
                  <c:v>0.6</c:v>
                </c:pt>
                <c:pt idx="8">
                  <c:v>0.6</c:v>
                </c:pt>
                <c:pt idx="9">
                  <c:v>0.75</c:v>
                </c:pt>
                <c:pt idx="10">
                  <c:v>1</c:v>
                </c:pt>
                <c:pt idx="11">
                  <c:v>1</c:v>
                </c:pt>
                <c:pt idx="13">
                  <c:v>0</c:v>
                </c:pt>
                <c:pt idx="14">
                  <c:v>0.49804999592607202</c:v>
                </c:pt>
                <c:pt idx="15">
                  <c:v>0</c:v>
                </c:pt>
              </c:numCache>
            </c:numRef>
          </c:val>
          <c:extLst>
            <c:ext xmlns:c16="http://schemas.microsoft.com/office/drawing/2014/chart" uri="{C3380CC4-5D6E-409C-BE32-E72D297353CC}">
              <c16:uniqueId val="{00000004-75D9-4038-AB9F-2A364C330154}"/>
            </c:ext>
          </c:extLst>
        </c:ser>
        <c:ser>
          <c:idx val="1"/>
          <c:order val="1"/>
          <c:tx>
            <c:strRef>
              <c:f>'Fig 8.5'!$B$17</c:f>
              <c:strCache>
                <c:ptCount val="1"/>
                <c:pt idx="0">
                  <c:v>Y compris régimes facultatifs privés</c:v>
                </c:pt>
              </c:strCache>
            </c:strRef>
          </c:tx>
          <c:spPr>
            <a:solidFill>
              <a:schemeClr val="accent5">
                <a:lumMod val="40000"/>
                <a:lumOff val="60000"/>
              </a:schemeClr>
            </a:solidFill>
          </c:spPr>
          <c:invertIfNegative val="0"/>
          <c:dPt>
            <c:idx val="14"/>
            <c:invertIfNegative val="0"/>
            <c:bubble3D val="0"/>
            <c:spPr>
              <a:pattFill prst="pct75">
                <a:fgClr>
                  <a:schemeClr val="accent5">
                    <a:lumMod val="40000"/>
                    <a:lumOff val="60000"/>
                  </a:schemeClr>
                </a:fgClr>
                <a:bgClr>
                  <a:schemeClr val="bg1"/>
                </a:bgClr>
              </a:pattFill>
            </c:spPr>
            <c:extLst>
              <c:ext xmlns:c16="http://schemas.microsoft.com/office/drawing/2014/chart" uri="{C3380CC4-5D6E-409C-BE32-E72D297353CC}">
                <c16:uniqueId val="{00000006-75D9-4038-AB9F-2A364C330154}"/>
              </c:ext>
            </c:extLst>
          </c:dPt>
          <c:cat>
            <c:strRef>
              <c:f>'Fig 8.5'!$C$4:$C$19</c:f>
              <c:strCache>
                <c:ptCount val="16"/>
                <c:pt idx="0">
                  <c:v>Pays-Bas</c:v>
                </c:pt>
                <c:pt idx="1">
                  <c:v>Suède</c:v>
                </c:pt>
                <c:pt idx="2">
                  <c:v>Royaume-Uni</c:v>
                </c:pt>
                <c:pt idx="3">
                  <c:v>OCDE34</c:v>
                </c:pt>
                <c:pt idx="4">
                  <c:v>Allemagne</c:v>
                </c:pt>
                <c:pt idx="5">
                  <c:v>France</c:v>
                </c:pt>
                <c:pt idx="6">
                  <c:v>Canada</c:v>
                </c:pt>
                <c:pt idx="7">
                  <c:v>Italie</c:v>
                </c:pt>
                <c:pt idx="8">
                  <c:v>Espagne</c:v>
                </c:pt>
                <c:pt idx="9">
                  <c:v>Japon</c:v>
                </c:pt>
                <c:pt idx="10">
                  <c:v>Belgique</c:v>
                </c:pt>
                <c:pt idx="11">
                  <c:v>Etats-Unis</c:v>
                </c:pt>
                <c:pt idx="13">
                  <c:v>Suède</c:v>
                </c:pt>
                <c:pt idx="14">
                  <c:v>OCDE34</c:v>
                </c:pt>
                <c:pt idx="15">
                  <c:v>Pays-Bas</c:v>
                </c:pt>
              </c:strCache>
            </c:strRef>
          </c:cat>
          <c:val>
            <c:numRef>
              <c:f>'Fig 8.5'!$E$4:$E$19</c:f>
              <c:numCache>
                <c:formatCode>0%</c:formatCode>
                <c:ptCount val="16"/>
                <c:pt idx="13">
                  <c:v>0.19408502772643299</c:v>
                </c:pt>
                <c:pt idx="14">
                  <c:v>7.8016535568526807E-2</c:v>
                </c:pt>
                <c:pt idx="15">
                  <c:v>0.6</c:v>
                </c:pt>
              </c:numCache>
            </c:numRef>
          </c:val>
          <c:extLst>
            <c:ext xmlns:c16="http://schemas.microsoft.com/office/drawing/2014/chart" uri="{C3380CC4-5D6E-409C-BE32-E72D297353CC}">
              <c16:uniqueId val="{00000007-75D9-4038-AB9F-2A364C330154}"/>
            </c:ext>
          </c:extLst>
        </c:ser>
        <c:dLbls>
          <c:showLegendKey val="0"/>
          <c:showVal val="0"/>
          <c:showCatName val="0"/>
          <c:showSerName val="0"/>
          <c:showPercent val="0"/>
          <c:showBubbleSize val="0"/>
        </c:dLbls>
        <c:gapWidth val="75"/>
        <c:overlap val="100"/>
        <c:axId val="145484800"/>
        <c:axId val="145486592"/>
      </c:barChart>
      <c:catAx>
        <c:axId val="145484800"/>
        <c:scaling>
          <c:orientation val="minMax"/>
        </c:scaling>
        <c:delete val="0"/>
        <c:axPos val="b"/>
        <c:numFmt formatCode="General" sourceLinked="0"/>
        <c:majorTickMark val="none"/>
        <c:minorTickMark val="none"/>
        <c:tickLblPos val="nextTo"/>
        <c:txPr>
          <a:bodyPr rot="-2700000"/>
          <a:lstStyle/>
          <a:p>
            <a:pPr>
              <a:defRPr/>
            </a:pPr>
            <a:endParaRPr lang="fr-FR"/>
          </a:p>
        </c:txPr>
        <c:crossAx val="145486592"/>
        <c:crosses val="autoZero"/>
        <c:auto val="1"/>
        <c:lblAlgn val="ctr"/>
        <c:lblOffset val="100"/>
        <c:noMultiLvlLbl val="0"/>
      </c:catAx>
      <c:valAx>
        <c:axId val="145486592"/>
        <c:scaling>
          <c:orientation val="minMax"/>
        </c:scaling>
        <c:delete val="0"/>
        <c:axPos val="l"/>
        <c:majorGridlines>
          <c:spPr>
            <a:ln>
              <a:solidFill>
                <a:schemeClr val="bg1">
                  <a:lumMod val="75000"/>
                </a:schemeClr>
              </a:solidFill>
              <a:prstDash val="sysDot"/>
            </a:ln>
          </c:spPr>
        </c:majorGridlines>
        <c:numFmt formatCode="0%" sourceLinked="0"/>
        <c:majorTickMark val="none"/>
        <c:minorTickMark val="none"/>
        <c:tickLblPos val="nextTo"/>
        <c:spPr>
          <a:ln w="9525">
            <a:noFill/>
          </a:ln>
        </c:spPr>
        <c:crossAx val="14548480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15"/>
    </mc:Choice>
    <mc:Fallback>
      <c:style val="15"/>
    </mc:Fallback>
  </mc:AlternateContent>
  <c:chart>
    <c:autoTitleDeleted val="1"/>
    <c:plotArea>
      <c:layout>
        <c:manualLayout>
          <c:layoutTarget val="inner"/>
          <c:xMode val="edge"/>
          <c:yMode val="edge"/>
          <c:x val="6.4164470284237732E-2"/>
          <c:y val="3.0875353535353537E-2"/>
          <c:w val="0.90617312661498706"/>
          <c:h val="0.67769749999999995"/>
        </c:manualLayout>
      </c:layout>
      <c:barChart>
        <c:barDir val="col"/>
        <c:grouping val="stacked"/>
        <c:varyColors val="0"/>
        <c:ser>
          <c:idx val="0"/>
          <c:order val="0"/>
          <c:tx>
            <c:strRef>
              <c:f>'Fig 9.1'!$C$4</c:f>
              <c:strCache>
                <c:ptCount val="1"/>
                <c:pt idx="0">
                  <c:v>Transferts publics</c:v>
                </c:pt>
              </c:strCache>
            </c:strRef>
          </c:tx>
          <c:spPr>
            <a:solidFill>
              <a:schemeClr val="accent5">
                <a:lumMod val="50000"/>
              </a:schemeClr>
            </a:solidFill>
          </c:spPr>
          <c:invertIfNegative val="0"/>
          <c:cat>
            <c:strRef>
              <c:f>'Fig 9.1'!$B$5:$B$15</c:f>
              <c:strCache>
                <c:ptCount val="11"/>
                <c:pt idx="0">
                  <c:v>Belgique</c:v>
                </c:pt>
                <c:pt idx="1">
                  <c:v>France</c:v>
                </c:pt>
                <c:pt idx="2">
                  <c:v>Italie</c:v>
                </c:pt>
                <c:pt idx="3">
                  <c:v>Espagne</c:v>
                </c:pt>
                <c:pt idx="4">
                  <c:v>Allemagne</c:v>
                </c:pt>
                <c:pt idx="5">
                  <c:v>Suède</c:v>
                </c:pt>
                <c:pt idx="6">
                  <c:v>Japon</c:v>
                </c:pt>
                <c:pt idx="7">
                  <c:v>Pays-Bas</c:v>
                </c:pt>
                <c:pt idx="8">
                  <c:v>Royaume-Uni</c:v>
                </c:pt>
                <c:pt idx="9">
                  <c:v>États-Unis</c:v>
                </c:pt>
                <c:pt idx="10">
                  <c:v>Canada</c:v>
                </c:pt>
              </c:strCache>
            </c:strRef>
          </c:cat>
          <c:val>
            <c:numRef>
              <c:f>'Fig 9.1'!$C$5:$C$15</c:f>
              <c:numCache>
                <c:formatCode>0.0%</c:formatCode>
                <c:ptCount val="11"/>
                <c:pt idx="0">
                  <c:v>0.85</c:v>
                </c:pt>
                <c:pt idx="1">
                  <c:v>0.78099999999999992</c:v>
                </c:pt>
                <c:pt idx="2">
                  <c:v>0.75099999999999989</c:v>
                </c:pt>
                <c:pt idx="3">
                  <c:v>0.71400000000000008</c:v>
                </c:pt>
                <c:pt idx="4">
                  <c:v>0.70599999999999996</c:v>
                </c:pt>
                <c:pt idx="5">
                  <c:v>0.52400000000000002</c:v>
                </c:pt>
                <c:pt idx="6">
                  <c:v>0.49200000000000005</c:v>
                </c:pt>
                <c:pt idx="7">
                  <c:v>0.45200000000000001</c:v>
                </c:pt>
                <c:pt idx="8">
                  <c:v>0.42599999999999999</c:v>
                </c:pt>
                <c:pt idx="9">
                  <c:v>0.41299999999999998</c:v>
                </c:pt>
                <c:pt idx="10">
                  <c:v>0.35100000000000003</c:v>
                </c:pt>
              </c:numCache>
            </c:numRef>
          </c:val>
          <c:extLst>
            <c:ext xmlns:c16="http://schemas.microsoft.com/office/drawing/2014/chart" uri="{C3380CC4-5D6E-409C-BE32-E72D297353CC}">
              <c16:uniqueId val="{00000000-143E-4B4C-BF1A-BC5944046A65}"/>
            </c:ext>
          </c:extLst>
        </c:ser>
        <c:ser>
          <c:idx val="3"/>
          <c:order val="1"/>
          <c:tx>
            <c:strRef>
              <c:f>'Fig 9.1'!$D$4</c:f>
              <c:strCache>
                <c:ptCount val="1"/>
                <c:pt idx="0">
                  <c:v>Transferts professionnels</c:v>
                </c:pt>
              </c:strCache>
            </c:strRef>
          </c:tx>
          <c:spPr>
            <a:pattFill prst="pct75">
              <a:fgClr>
                <a:schemeClr val="accent5">
                  <a:lumMod val="60000"/>
                  <a:lumOff val="40000"/>
                </a:schemeClr>
              </a:fgClr>
              <a:bgClr>
                <a:schemeClr val="bg1"/>
              </a:bgClr>
            </a:pattFill>
          </c:spPr>
          <c:invertIfNegative val="0"/>
          <c:cat>
            <c:strRef>
              <c:f>'Fig 9.1'!$B$5:$B$15</c:f>
              <c:strCache>
                <c:ptCount val="11"/>
                <c:pt idx="0">
                  <c:v>Belgique</c:v>
                </c:pt>
                <c:pt idx="1">
                  <c:v>France</c:v>
                </c:pt>
                <c:pt idx="2">
                  <c:v>Italie</c:v>
                </c:pt>
                <c:pt idx="3">
                  <c:v>Espagne</c:v>
                </c:pt>
                <c:pt idx="4">
                  <c:v>Allemagne</c:v>
                </c:pt>
                <c:pt idx="5">
                  <c:v>Suède</c:v>
                </c:pt>
                <c:pt idx="6">
                  <c:v>Japon</c:v>
                </c:pt>
                <c:pt idx="7">
                  <c:v>Pays-Bas</c:v>
                </c:pt>
                <c:pt idx="8">
                  <c:v>Royaume-Uni</c:v>
                </c:pt>
                <c:pt idx="9">
                  <c:v>États-Unis</c:v>
                </c:pt>
                <c:pt idx="10">
                  <c:v>Canada</c:v>
                </c:pt>
              </c:strCache>
            </c:strRef>
          </c:cat>
          <c:val>
            <c:numRef>
              <c:f>'Fig 9.1'!$D$5:$D$15</c:f>
              <c:numCache>
                <c:formatCode>0.0%</c:formatCode>
                <c:ptCount val="11"/>
                <c:pt idx="0">
                  <c:v>0</c:v>
                </c:pt>
                <c:pt idx="1">
                  <c:v>0</c:v>
                </c:pt>
                <c:pt idx="2">
                  <c:v>0</c:v>
                </c:pt>
                <c:pt idx="3">
                  <c:v>0</c:v>
                </c:pt>
                <c:pt idx="4">
                  <c:v>4.8000000000000001E-2</c:v>
                </c:pt>
                <c:pt idx="5">
                  <c:v>0.17800000000000002</c:v>
                </c:pt>
                <c:pt idx="6">
                  <c:v>0</c:v>
                </c:pt>
                <c:pt idx="7">
                  <c:v>0.39100000000000001</c:v>
                </c:pt>
                <c:pt idx="8">
                  <c:v>0.28600000000000003</c:v>
                </c:pt>
                <c:pt idx="9">
                  <c:v>7.5999999999999998E-2</c:v>
                </c:pt>
                <c:pt idx="10">
                  <c:v>0</c:v>
                </c:pt>
              </c:numCache>
            </c:numRef>
          </c:val>
          <c:extLst>
            <c:ext xmlns:c16="http://schemas.microsoft.com/office/drawing/2014/chart" uri="{C3380CC4-5D6E-409C-BE32-E72D297353CC}">
              <c16:uniqueId val="{00000001-143E-4B4C-BF1A-BC5944046A65}"/>
            </c:ext>
          </c:extLst>
        </c:ser>
        <c:ser>
          <c:idx val="1"/>
          <c:order val="2"/>
          <c:tx>
            <c:strRef>
              <c:f>'Fig 9.1'!$E$4</c:f>
              <c:strCache>
                <c:ptCount val="1"/>
                <c:pt idx="0">
                  <c:v>Revenus du capital</c:v>
                </c:pt>
              </c:strCache>
            </c:strRef>
          </c:tx>
          <c:spPr>
            <a:solidFill>
              <a:schemeClr val="accent5">
                <a:lumMod val="60000"/>
                <a:lumOff val="40000"/>
              </a:schemeClr>
            </a:solidFill>
          </c:spPr>
          <c:invertIfNegative val="0"/>
          <c:cat>
            <c:strRef>
              <c:f>'Fig 9.1'!$B$5:$B$15</c:f>
              <c:strCache>
                <c:ptCount val="11"/>
                <c:pt idx="0">
                  <c:v>Belgique</c:v>
                </c:pt>
                <c:pt idx="1">
                  <c:v>France</c:v>
                </c:pt>
                <c:pt idx="2">
                  <c:v>Italie</c:v>
                </c:pt>
                <c:pt idx="3">
                  <c:v>Espagne</c:v>
                </c:pt>
                <c:pt idx="4">
                  <c:v>Allemagne</c:v>
                </c:pt>
                <c:pt idx="5">
                  <c:v>Suède</c:v>
                </c:pt>
                <c:pt idx="6">
                  <c:v>Japon</c:v>
                </c:pt>
                <c:pt idx="7">
                  <c:v>Pays-Bas</c:v>
                </c:pt>
                <c:pt idx="8">
                  <c:v>Royaume-Uni</c:v>
                </c:pt>
                <c:pt idx="9">
                  <c:v>États-Unis</c:v>
                </c:pt>
                <c:pt idx="10">
                  <c:v>Canada</c:v>
                </c:pt>
              </c:strCache>
            </c:strRef>
          </c:cat>
          <c:val>
            <c:numRef>
              <c:f>'Fig 9.1'!$E$5:$E$15</c:f>
              <c:numCache>
                <c:formatCode>0.0%</c:formatCode>
                <c:ptCount val="11"/>
                <c:pt idx="0">
                  <c:v>0.06</c:v>
                </c:pt>
                <c:pt idx="1">
                  <c:v>0.16</c:v>
                </c:pt>
                <c:pt idx="2">
                  <c:v>5.9000000000000004E-2</c:v>
                </c:pt>
                <c:pt idx="3">
                  <c:v>8.3000000000000004E-2</c:v>
                </c:pt>
                <c:pt idx="4">
                  <c:v>0.1</c:v>
                </c:pt>
                <c:pt idx="5">
                  <c:v>0.129</c:v>
                </c:pt>
                <c:pt idx="6">
                  <c:v>0.106</c:v>
                </c:pt>
                <c:pt idx="7">
                  <c:v>5.7999999999999996E-2</c:v>
                </c:pt>
                <c:pt idx="8">
                  <c:v>0.113</c:v>
                </c:pt>
                <c:pt idx="9">
                  <c:v>0.159</c:v>
                </c:pt>
                <c:pt idx="10">
                  <c:v>0.42399999999999999</c:v>
                </c:pt>
              </c:numCache>
            </c:numRef>
          </c:val>
          <c:extLst>
            <c:ext xmlns:c16="http://schemas.microsoft.com/office/drawing/2014/chart" uri="{C3380CC4-5D6E-409C-BE32-E72D297353CC}">
              <c16:uniqueId val="{00000002-143E-4B4C-BF1A-BC5944046A65}"/>
            </c:ext>
          </c:extLst>
        </c:ser>
        <c:ser>
          <c:idx val="2"/>
          <c:order val="3"/>
          <c:tx>
            <c:strRef>
              <c:f>'Fig 9.1'!$F$4</c:f>
              <c:strCache>
                <c:ptCount val="1"/>
                <c:pt idx="0">
                  <c:v>Revenus du travail</c:v>
                </c:pt>
              </c:strCache>
            </c:strRef>
          </c:tx>
          <c:spPr>
            <a:solidFill>
              <a:schemeClr val="accent5">
                <a:lumMod val="20000"/>
                <a:lumOff val="80000"/>
              </a:schemeClr>
            </a:solidFill>
          </c:spPr>
          <c:invertIfNegative val="0"/>
          <c:cat>
            <c:strRef>
              <c:f>'Fig 9.1'!$B$5:$B$15</c:f>
              <c:strCache>
                <c:ptCount val="11"/>
                <c:pt idx="0">
                  <c:v>Belgique</c:v>
                </c:pt>
                <c:pt idx="1">
                  <c:v>France</c:v>
                </c:pt>
                <c:pt idx="2">
                  <c:v>Italie</c:v>
                </c:pt>
                <c:pt idx="3">
                  <c:v>Espagne</c:v>
                </c:pt>
                <c:pt idx="4">
                  <c:v>Allemagne</c:v>
                </c:pt>
                <c:pt idx="5">
                  <c:v>Suède</c:v>
                </c:pt>
                <c:pt idx="6">
                  <c:v>Japon</c:v>
                </c:pt>
                <c:pt idx="7">
                  <c:v>Pays-Bas</c:v>
                </c:pt>
                <c:pt idx="8">
                  <c:v>Royaume-Uni</c:v>
                </c:pt>
                <c:pt idx="9">
                  <c:v>États-Unis</c:v>
                </c:pt>
                <c:pt idx="10">
                  <c:v>Canada</c:v>
                </c:pt>
              </c:strCache>
            </c:strRef>
          </c:cat>
          <c:val>
            <c:numRef>
              <c:f>'Fig 9.1'!$F$5:$F$15</c:f>
              <c:numCache>
                <c:formatCode>0.0%</c:formatCode>
                <c:ptCount val="11"/>
                <c:pt idx="0">
                  <c:v>8.900000000000001E-2</c:v>
                </c:pt>
                <c:pt idx="1">
                  <c:v>0.06</c:v>
                </c:pt>
                <c:pt idx="2">
                  <c:v>0.19</c:v>
                </c:pt>
                <c:pt idx="3">
                  <c:v>0.20300000000000001</c:v>
                </c:pt>
                <c:pt idx="4">
                  <c:v>0.14599999999999999</c:v>
                </c:pt>
                <c:pt idx="5">
                  <c:v>0.16899999999999998</c:v>
                </c:pt>
                <c:pt idx="6">
                  <c:v>0.40200000000000002</c:v>
                </c:pt>
                <c:pt idx="7">
                  <c:v>9.9000000000000005E-2</c:v>
                </c:pt>
                <c:pt idx="8">
                  <c:v>0.17499999999999999</c:v>
                </c:pt>
                <c:pt idx="9">
                  <c:v>0.35299999999999998</c:v>
                </c:pt>
                <c:pt idx="10">
                  <c:v>0.22500000000000001</c:v>
                </c:pt>
              </c:numCache>
            </c:numRef>
          </c:val>
          <c:extLst>
            <c:ext xmlns:c16="http://schemas.microsoft.com/office/drawing/2014/chart" uri="{C3380CC4-5D6E-409C-BE32-E72D297353CC}">
              <c16:uniqueId val="{00000003-143E-4B4C-BF1A-BC5944046A65}"/>
            </c:ext>
          </c:extLst>
        </c:ser>
        <c:dLbls>
          <c:showLegendKey val="0"/>
          <c:showVal val="0"/>
          <c:showCatName val="0"/>
          <c:showSerName val="0"/>
          <c:showPercent val="0"/>
          <c:showBubbleSize val="0"/>
        </c:dLbls>
        <c:gapWidth val="150"/>
        <c:overlap val="100"/>
        <c:axId val="148120704"/>
        <c:axId val="148122240"/>
      </c:barChart>
      <c:catAx>
        <c:axId val="148120704"/>
        <c:scaling>
          <c:orientation val="minMax"/>
        </c:scaling>
        <c:delete val="0"/>
        <c:axPos val="b"/>
        <c:numFmt formatCode="General" sourceLinked="0"/>
        <c:majorTickMark val="out"/>
        <c:minorTickMark val="none"/>
        <c:tickLblPos val="nextTo"/>
        <c:txPr>
          <a:bodyPr/>
          <a:lstStyle/>
          <a:p>
            <a:pPr>
              <a:defRPr sz="1000">
                <a:solidFill>
                  <a:sysClr val="windowText" lastClr="000000"/>
                </a:solidFill>
                <a:latin typeface="+mn-lt"/>
              </a:defRPr>
            </a:pPr>
            <a:endParaRPr lang="fr-FR"/>
          </a:p>
        </c:txPr>
        <c:crossAx val="148122240"/>
        <c:crosses val="autoZero"/>
        <c:auto val="1"/>
        <c:lblAlgn val="ctr"/>
        <c:lblOffset val="100"/>
        <c:noMultiLvlLbl val="0"/>
      </c:catAx>
      <c:valAx>
        <c:axId val="148122240"/>
        <c:scaling>
          <c:orientation val="minMax"/>
          <c:max val="1"/>
        </c:scaling>
        <c:delete val="0"/>
        <c:axPos val="l"/>
        <c:majorGridlines/>
        <c:numFmt formatCode="0%" sourceLinked="0"/>
        <c:majorTickMark val="out"/>
        <c:minorTickMark val="none"/>
        <c:tickLblPos val="nextTo"/>
        <c:txPr>
          <a:bodyPr/>
          <a:lstStyle/>
          <a:p>
            <a:pPr>
              <a:defRPr sz="1000">
                <a:latin typeface="+mn-lt"/>
              </a:defRPr>
            </a:pPr>
            <a:endParaRPr lang="fr-FR"/>
          </a:p>
        </c:txPr>
        <c:crossAx val="148120704"/>
        <c:crosses val="autoZero"/>
        <c:crossBetween val="between"/>
      </c:valAx>
    </c:plotArea>
    <c:legend>
      <c:legendPos val="b"/>
      <c:layout>
        <c:manualLayout>
          <c:xMode val="edge"/>
          <c:yMode val="edge"/>
          <c:x val="1.1132716049382714E-2"/>
          <c:y val="0.94885595959595959"/>
          <c:w val="0.9640185185185185"/>
          <c:h val="4.661030303030303E-2"/>
        </c:manualLayout>
      </c:layout>
      <c:overlay val="0"/>
      <c:txPr>
        <a:bodyPr/>
        <a:lstStyle/>
        <a:p>
          <a:pPr>
            <a:defRPr sz="1000">
              <a:solidFill>
                <a:sysClr val="windowText" lastClr="000000"/>
              </a:solidFill>
              <a:latin typeface="+mn-lt"/>
            </a:defRPr>
          </a:pPr>
          <a:endParaRPr lang="fr-FR"/>
        </a:p>
      </c:txPr>
    </c:legend>
    <c:plotVisOnly val="1"/>
    <c:dispBlanksAs val="gap"/>
    <c:showDLblsOverMax val="0"/>
  </c:chart>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9.2'!$D$4</c:f>
              <c:strCache>
                <c:ptCount val="1"/>
                <c:pt idx="0">
                  <c:v>Personnes âgées de 65 ans ou plus</c:v>
                </c:pt>
              </c:strCache>
            </c:strRef>
          </c:tx>
          <c:spPr>
            <a:solidFill>
              <a:schemeClr val="accent5">
                <a:lumMod val="50000"/>
              </a:schemeClr>
            </a:solidFill>
            <a:ln>
              <a:noFill/>
            </a:ln>
            <a:effectLst/>
          </c:spPr>
          <c:invertIfNegative val="0"/>
          <c:cat>
            <c:strRef>
              <c:f>'Fig 9.2'!$B$5:$B$15</c:f>
              <c:strCache>
                <c:ptCount val="11"/>
                <c:pt idx="0">
                  <c:v>Japon (2015)</c:v>
                </c:pt>
                <c:pt idx="1">
                  <c:v>Royaume-Uni</c:v>
                </c:pt>
                <c:pt idx="2">
                  <c:v>Espagne</c:v>
                </c:pt>
                <c:pt idx="3">
                  <c:v>Belgique</c:v>
                </c:pt>
                <c:pt idx="4">
                  <c:v>Italie</c:v>
                </c:pt>
                <c:pt idx="5">
                  <c:v>Allemagne</c:v>
                </c:pt>
                <c:pt idx="6">
                  <c:v>Suède</c:v>
                </c:pt>
                <c:pt idx="7">
                  <c:v>Pays-Bas</c:v>
                </c:pt>
                <c:pt idx="8">
                  <c:v>France</c:v>
                </c:pt>
                <c:pt idx="9">
                  <c:v>Canada</c:v>
                </c:pt>
                <c:pt idx="10">
                  <c:v>États-Unis</c:v>
                </c:pt>
              </c:strCache>
            </c:strRef>
          </c:cat>
          <c:val>
            <c:numRef>
              <c:f>'Fig 9.2'!$D$5:$D$15</c:f>
              <c:numCache>
                <c:formatCode>_-* #\ ##0_-;\-* #\ ##0_-;_-* "-"??_-;_-@_-</c:formatCode>
                <c:ptCount val="11"/>
                <c:pt idx="0">
                  <c:v>24714.911019967902</c:v>
                </c:pt>
                <c:pt idx="1">
                  <c:v>26825.542493378562</c:v>
                </c:pt>
                <c:pt idx="2">
                  <c:v>27172.483970194909</c:v>
                </c:pt>
                <c:pt idx="3">
                  <c:v>27995.493477064105</c:v>
                </c:pt>
                <c:pt idx="4">
                  <c:v>29749.577157211879</c:v>
                </c:pt>
                <c:pt idx="5">
                  <c:v>30460.325980092573</c:v>
                </c:pt>
                <c:pt idx="6">
                  <c:v>30560.398065252728</c:v>
                </c:pt>
                <c:pt idx="7">
                  <c:v>31677.074848402572</c:v>
                </c:pt>
                <c:pt idx="8">
                  <c:v>33917.728358220433</c:v>
                </c:pt>
                <c:pt idx="9">
                  <c:v>36825.280030227856</c:v>
                </c:pt>
                <c:pt idx="10">
                  <c:v>39915</c:v>
                </c:pt>
              </c:numCache>
            </c:numRef>
          </c:val>
          <c:extLst>
            <c:ext xmlns:c16="http://schemas.microsoft.com/office/drawing/2014/chart" uri="{C3380CC4-5D6E-409C-BE32-E72D297353CC}">
              <c16:uniqueId val="{00000000-C8BD-4E5C-A8D3-6B6A74AF7742}"/>
            </c:ext>
          </c:extLst>
        </c:ser>
        <c:dLbls>
          <c:showLegendKey val="0"/>
          <c:showVal val="0"/>
          <c:showCatName val="0"/>
          <c:showSerName val="0"/>
          <c:showPercent val="0"/>
          <c:showBubbleSize val="0"/>
        </c:dLbls>
        <c:gapWidth val="219"/>
        <c:axId val="405558079"/>
        <c:axId val="405558495"/>
      </c:barChart>
      <c:scatterChart>
        <c:scatterStyle val="lineMarker"/>
        <c:varyColors val="0"/>
        <c:ser>
          <c:idx val="0"/>
          <c:order val="0"/>
          <c:tx>
            <c:strRef>
              <c:f>'Fig 9.2'!$C$4</c:f>
              <c:strCache>
                <c:ptCount val="1"/>
                <c:pt idx="0">
                  <c:v>Ensemble de la population</c:v>
                </c:pt>
              </c:strCache>
            </c:strRef>
          </c:tx>
          <c:spPr>
            <a:ln w="25400" cap="rnd">
              <a:noFill/>
              <a:round/>
            </a:ln>
            <a:effectLst/>
          </c:spPr>
          <c:marker>
            <c:symbol val="circle"/>
            <c:size val="6"/>
            <c:spPr>
              <a:solidFill>
                <a:schemeClr val="bg1">
                  <a:lumMod val="65000"/>
                </a:schemeClr>
              </a:solidFill>
              <a:ln w="9525">
                <a:solidFill>
                  <a:schemeClr val="bg1">
                    <a:lumMod val="75000"/>
                  </a:schemeClr>
                </a:solidFill>
              </a:ln>
              <a:effectLst/>
            </c:spPr>
          </c:marker>
          <c:xVal>
            <c:strRef>
              <c:f>'Fig 9.2'!$B$5:$B$15</c:f>
              <c:strCache>
                <c:ptCount val="11"/>
                <c:pt idx="0">
                  <c:v>Japon (2015)</c:v>
                </c:pt>
                <c:pt idx="1">
                  <c:v>Royaume-Uni</c:v>
                </c:pt>
                <c:pt idx="2">
                  <c:v>Espagne</c:v>
                </c:pt>
                <c:pt idx="3">
                  <c:v>Belgique</c:v>
                </c:pt>
                <c:pt idx="4">
                  <c:v>Italie</c:v>
                </c:pt>
                <c:pt idx="5">
                  <c:v>Allemagne</c:v>
                </c:pt>
                <c:pt idx="6">
                  <c:v>Suède</c:v>
                </c:pt>
                <c:pt idx="7">
                  <c:v>Pays-Bas</c:v>
                </c:pt>
                <c:pt idx="8">
                  <c:v>France</c:v>
                </c:pt>
                <c:pt idx="9">
                  <c:v>Canada</c:v>
                </c:pt>
                <c:pt idx="10">
                  <c:v>États-Unis</c:v>
                </c:pt>
              </c:strCache>
            </c:strRef>
          </c:xVal>
          <c:yVal>
            <c:numRef>
              <c:f>'Fig 9.2'!$C$5:$C$15</c:f>
              <c:numCache>
                <c:formatCode>_-* #\ ##0_-;\-* #\ ##0_-;_-* "-"??_-;_-@_-</c:formatCode>
                <c:ptCount val="11"/>
                <c:pt idx="0">
                  <c:v>28157.132362026081</c:v>
                </c:pt>
                <c:pt idx="1">
                  <c:v>32009.432647181824</c:v>
                </c:pt>
                <c:pt idx="2">
                  <c:v>28502.790531951476</c:v>
                </c:pt>
                <c:pt idx="3">
                  <c:v>35118.872345056268</c:v>
                </c:pt>
                <c:pt idx="4">
                  <c:v>29862.335234044374</c:v>
                </c:pt>
                <c:pt idx="5">
                  <c:v>34258.732748404378</c:v>
                </c:pt>
                <c:pt idx="6">
                  <c:v>35721.854806007337</c:v>
                </c:pt>
                <c:pt idx="7">
                  <c:v>36956.587323136329</c:v>
                </c:pt>
                <c:pt idx="8">
                  <c:v>32879.430551336132</c:v>
                </c:pt>
                <c:pt idx="9">
                  <c:v>40094.163737514857</c:v>
                </c:pt>
                <c:pt idx="10">
                  <c:v>42635</c:v>
                </c:pt>
              </c:numCache>
            </c:numRef>
          </c:yVal>
          <c:smooth val="0"/>
          <c:extLst>
            <c:ext xmlns:c16="http://schemas.microsoft.com/office/drawing/2014/chart" uri="{C3380CC4-5D6E-409C-BE32-E72D297353CC}">
              <c16:uniqueId val="{00000001-C8BD-4E5C-A8D3-6B6A74AF7742}"/>
            </c:ext>
          </c:extLst>
        </c:ser>
        <c:dLbls>
          <c:showLegendKey val="0"/>
          <c:showVal val="0"/>
          <c:showCatName val="0"/>
          <c:showSerName val="0"/>
          <c:showPercent val="0"/>
          <c:showBubbleSize val="0"/>
        </c:dLbls>
        <c:axId val="405558079"/>
        <c:axId val="405558495"/>
      </c:scatterChart>
      <c:catAx>
        <c:axId val="405558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58495"/>
        <c:crosses val="autoZero"/>
        <c:auto val="1"/>
        <c:lblAlgn val="ctr"/>
        <c:lblOffset val="100"/>
        <c:noMultiLvlLbl val="0"/>
      </c:catAx>
      <c:valAx>
        <c:axId val="40555849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0555807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9.3'!$C$4</c:f>
              <c:strCache>
                <c:ptCount val="1"/>
                <c:pt idx="0">
                  <c:v>Plus de 65 ans</c:v>
                </c:pt>
              </c:strCache>
            </c:strRef>
          </c:tx>
          <c:spPr>
            <a:solidFill>
              <a:schemeClr val="tx2">
                <a:lumMod val="40000"/>
                <a:lumOff val="60000"/>
              </a:schemeClr>
            </a:solidFill>
            <a:ln>
              <a:noFill/>
            </a:ln>
            <a:effectLst/>
          </c:spPr>
          <c:invertIfNegative val="0"/>
          <c:cat>
            <c:strRef>
              <c:f>'Fig 9.3'!$B$5:$B$15</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cat>
          <c:val>
            <c:numRef>
              <c:f>'Fig 9.3'!$C$5:$C$15</c:f>
              <c:numCache>
                <c:formatCode>0.0%</c:formatCode>
                <c:ptCount val="11"/>
                <c:pt idx="0">
                  <c:v>0.79700000000000004</c:v>
                </c:pt>
                <c:pt idx="1">
                  <c:v>0.83599999999999997</c:v>
                </c:pt>
                <c:pt idx="2">
                  <c:v>0.85499999999999998</c:v>
                </c:pt>
                <c:pt idx="3">
                  <c:v>0.85599999999999998</c:v>
                </c:pt>
                <c:pt idx="4">
                  <c:v>0.878</c:v>
                </c:pt>
                <c:pt idx="5">
                  <c:v>0.8859999999999999</c:v>
                </c:pt>
                <c:pt idx="6">
                  <c:v>0.90500000000000003</c:v>
                </c:pt>
                <c:pt idx="7">
                  <c:v>0.93799999999999994</c:v>
                </c:pt>
                <c:pt idx="8">
                  <c:v>0.95299999999999996</c:v>
                </c:pt>
                <c:pt idx="9">
                  <c:v>0.996</c:v>
                </c:pt>
                <c:pt idx="10">
                  <c:v>1.032</c:v>
                </c:pt>
              </c:numCache>
            </c:numRef>
          </c:val>
          <c:extLst>
            <c:ext xmlns:c16="http://schemas.microsoft.com/office/drawing/2014/chart" uri="{C3380CC4-5D6E-409C-BE32-E72D297353CC}">
              <c16:uniqueId val="{00000000-4434-4423-8266-02F5D191CE44}"/>
            </c:ext>
          </c:extLst>
        </c:ser>
        <c:dLbls>
          <c:showLegendKey val="0"/>
          <c:showVal val="0"/>
          <c:showCatName val="0"/>
          <c:showSerName val="0"/>
          <c:showPercent val="0"/>
          <c:showBubbleSize val="0"/>
        </c:dLbls>
        <c:gapWidth val="219"/>
        <c:overlap val="-27"/>
        <c:axId val="263164240"/>
        <c:axId val="263142192"/>
      </c:barChart>
      <c:scatterChart>
        <c:scatterStyle val="lineMarker"/>
        <c:varyColors val="0"/>
        <c:ser>
          <c:idx val="1"/>
          <c:order val="1"/>
          <c:tx>
            <c:strRef>
              <c:f>'Fig 9.3'!$D$4</c:f>
              <c:strCache>
                <c:ptCount val="1"/>
                <c:pt idx="0">
                  <c:v>De 66 à 75 ans</c:v>
                </c:pt>
              </c:strCache>
            </c:strRef>
          </c:tx>
          <c:spPr>
            <a:ln w="25400" cap="rnd">
              <a:noFill/>
              <a:round/>
            </a:ln>
            <a:effectLst/>
          </c:spPr>
          <c:marker>
            <c:symbol val="circle"/>
            <c:size val="5"/>
            <c:spPr>
              <a:solidFill>
                <a:schemeClr val="accent5">
                  <a:lumMod val="50000"/>
                </a:schemeClr>
              </a:solidFill>
              <a:ln w="9525">
                <a:noFill/>
              </a:ln>
              <a:effectLst/>
            </c:spPr>
          </c:marker>
          <c:xVal>
            <c:strRef>
              <c:f>'Fig 9.3'!$B$5:$B$15</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xVal>
          <c:yVal>
            <c:numRef>
              <c:f>'Fig 9.3'!$D$5:$D$15</c:f>
              <c:numCache>
                <c:formatCode>0.0%</c:formatCode>
                <c:ptCount val="11"/>
                <c:pt idx="0">
                  <c:v>0.84099999999999997</c:v>
                </c:pt>
                <c:pt idx="1">
                  <c:v>0.90599999999999992</c:v>
                </c:pt>
                <c:pt idx="2">
                  <c:v>0.97</c:v>
                </c:pt>
                <c:pt idx="3">
                  <c:v>0.91200000000000003</c:v>
                </c:pt>
                <c:pt idx="4">
                  <c:v>0.89700000000000002</c:v>
                </c:pt>
                <c:pt idx="5">
                  <c:v>0.92500000000000004</c:v>
                </c:pt>
                <c:pt idx="6">
                  <c:v>0.94099999999999995</c:v>
                </c:pt>
                <c:pt idx="7">
                  <c:v>1.0209999999999999</c:v>
                </c:pt>
                <c:pt idx="8">
                  <c:v>1.0290000000000001</c:v>
                </c:pt>
                <c:pt idx="9">
                  <c:v>1.0780000000000001</c:v>
                </c:pt>
                <c:pt idx="10">
                  <c:v>1.0759999999999998</c:v>
                </c:pt>
              </c:numCache>
            </c:numRef>
          </c:yVal>
          <c:smooth val="0"/>
          <c:extLst>
            <c:ext xmlns:c16="http://schemas.microsoft.com/office/drawing/2014/chart" uri="{C3380CC4-5D6E-409C-BE32-E72D297353CC}">
              <c16:uniqueId val="{00000001-4434-4423-8266-02F5D191CE44}"/>
            </c:ext>
          </c:extLst>
        </c:ser>
        <c:ser>
          <c:idx val="2"/>
          <c:order val="2"/>
          <c:tx>
            <c:strRef>
              <c:f>'Fig 9.3'!$E$4</c:f>
              <c:strCache>
                <c:ptCount val="1"/>
                <c:pt idx="0">
                  <c:v>Plus de 75 ans</c:v>
                </c:pt>
              </c:strCache>
            </c:strRef>
          </c:tx>
          <c:spPr>
            <a:ln w="25400" cap="rnd">
              <a:noFill/>
              <a:round/>
            </a:ln>
            <a:effectLst/>
          </c:spPr>
          <c:marker>
            <c:symbol val="circle"/>
            <c:size val="5"/>
            <c:spPr>
              <a:solidFill>
                <a:schemeClr val="accent1">
                  <a:lumMod val="75000"/>
                </a:schemeClr>
              </a:solidFill>
              <a:ln w="9525">
                <a:noFill/>
              </a:ln>
              <a:effectLst/>
            </c:spPr>
          </c:marker>
          <c:xVal>
            <c:strRef>
              <c:f>'Fig 9.3'!$B$5:$B$15</c:f>
              <c:strCache>
                <c:ptCount val="11"/>
                <c:pt idx="0">
                  <c:v>Belgique</c:v>
                </c:pt>
                <c:pt idx="1">
                  <c:v>Royaume-Uni</c:v>
                </c:pt>
                <c:pt idx="2">
                  <c:v>Suède</c:v>
                </c:pt>
                <c:pt idx="3">
                  <c:v>Pays-Bas</c:v>
                </c:pt>
                <c:pt idx="4">
                  <c:v>Japon (2015)</c:v>
                </c:pt>
                <c:pt idx="5">
                  <c:v>Allemagne</c:v>
                </c:pt>
                <c:pt idx="6">
                  <c:v>Canada</c:v>
                </c:pt>
                <c:pt idx="7">
                  <c:v>États-Unis</c:v>
                </c:pt>
                <c:pt idx="8">
                  <c:v>Espagne</c:v>
                </c:pt>
                <c:pt idx="9">
                  <c:v>Italie</c:v>
                </c:pt>
                <c:pt idx="10">
                  <c:v>France</c:v>
                </c:pt>
              </c:strCache>
            </c:strRef>
          </c:xVal>
          <c:yVal>
            <c:numRef>
              <c:f>'Fig 9.3'!$E$5:$E$15</c:f>
              <c:numCache>
                <c:formatCode>0.0%</c:formatCode>
                <c:ptCount val="11"/>
                <c:pt idx="0">
                  <c:v>0.74900000000000011</c:v>
                </c:pt>
                <c:pt idx="1">
                  <c:v>0.7390000000000001</c:v>
                </c:pt>
                <c:pt idx="2">
                  <c:v>0.68099999999999994</c:v>
                </c:pt>
                <c:pt idx="3">
                  <c:v>0.76900000000000002</c:v>
                </c:pt>
                <c:pt idx="4">
                  <c:v>0.85499999999999998</c:v>
                </c:pt>
                <c:pt idx="5">
                  <c:v>0.85099999999999998</c:v>
                </c:pt>
                <c:pt idx="6">
                  <c:v>0.84900000000000009</c:v>
                </c:pt>
                <c:pt idx="7">
                  <c:v>0.80900000000000005</c:v>
                </c:pt>
                <c:pt idx="8">
                  <c:v>0.86900000000000011</c:v>
                </c:pt>
                <c:pt idx="9">
                  <c:v>0.91400000000000003</c:v>
                </c:pt>
                <c:pt idx="10">
                  <c:v>0.97699999999999998</c:v>
                </c:pt>
              </c:numCache>
            </c:numRef>
          </c:yVal>
          <c:smooth val="0"/>
          <c:extLst>
            <c:ext xmlns:c16="http://schemas.microsoft.com/office/drawing/2014/chart" uri="{C3380CC4-5D6E-409C-BE32-E72D297353CC}">
              <c16:uniqueId val="{00000002-4434-4423-8266-02F5D191CE44}"/>
            </c:ext>
          </c:extLst>
        </c:ser>
        <c:dLbls>
          <c:showLegendKey val="0"/>
          <c:showVal val="0"/>
          <c:showCatName val="0"/>
          <c:showSerName val="0"/>
          <c:showPercent val="0"/>
          <c:showBubbleSize val="0"/>
        </c:dLbls>
        <c:axId val="263164240"/>
        <c:axId val="263142192"/>
      </c:scatterChart>
      <c:catAx>
        <c:axId val="26316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3142192"/>
        <c:crosses val="autoZero"/>
        <c:auto val="1"/>
        <c:lblAlgn val="ctr"/>
        <c:lblOffset val="100"/>
        <c:noMultiLvlLbl val="0"/>
      </c:catAx>
      <c:valAx>
        <c:axId val="263142192"/>
        <c:scaling>
          <c:orientation val="minMax"/>
          <c:max val="1.10000000000000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63164240"/>
        <c:crosses val="autoZero"/>
        <c:crossBetween val="between"/>
        <c:majorUnit val="0.1"/>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8445130315500688E-2"/>
          <c:y val="5.174074074074074E-2"/>
          <c:w val="0.90760082304526746"/>
          <c:h val="0.63449592592592596"/>
        </c:manualLayout>
      </c:layout>
      <c:barChart>
        <c:barDir val="col"/>
        <c:grouping val="clustered"/>
        <c:varyColors val="0"/>
        <c:ser>
          <c:idx val="0"/>
          <c:order val="0"/>
          <c:tx>
            <c:strRef>
              <c:f>'Fig 9.4'!$C$4</c:f>
              <c:strCache>
                <c:ptCount val="1"/>
                <c:pt idx="0">
                  <c:v>Population totale</c:v>
                </c:pt>
              </c:strCache>
            </c:strRef>
          </c:tx>
          <c:spPr>
            <a:solidFill>
              <a:schemeClr val="accent5"/>
            </a:solidFill>
            <a:ln>
              <a:noFill/>
            </a:ln>
            <a:effectLst/>
          </c:spPr>
          <c:invertIfNegative val="0"/>
          <c:cat>
            <c:strRef>
              <c:f>'Fig 9.4'!$B$5:$B$15</c:f>
              <c:strCache>
                <c:ptCount val="11"/>
                <c:pt idx="0">
                  <c:v>Pays-Bas (2016)</c:v>
                </c:pt>
                <c:pt idx="1">
                  <c:v>Belgique</c:v>
                </c:pt>
                <c:pt idx="2">
                  <c:v>France</c:v>
                </c:pt>
                <c:pt idx="3">
                  <c:v>Suède</c:v>
                </c:pt>
                <c:pt idx="4">
                  <c:v>Allemagne</c:v>
                </c:pt>
                <c:pt idx="5">
                  <c:v>Canada</c:v>
                </c:pt>
                <c:pt idx="6">
                  <c:v>Italie</c:v>
                </c:pt>
                <c:pt idx="7">
                  <c:v>Espagne</c:v>
                </c:pt>
                <c:pt idx="8">
                  <c:v>Royaume-Uni</c:v>
                </c:pt>
                <c:pt idx="9">
                  <c:v>Japon (2015)</c:v>
                </c:pt>
                <c:pt idx="10">
                  <c:v>États-Unis</c:v>
                </c:pt>
              </c:strCache>
            </c:strRef>
          </c:cat>
          <c:val>
            <c:numRef>
              <c:f>'Fig 9.4'!$C$5:$C$15</c:f>
              <c:numCache>
                <c:formatCode>_-* #\ ##0.0_-;\-* #\ ##0.0_-;_-* "-"??_-;_-@_-</c:formatCode>
                <c:ptCount val="11"/>
                <c:pt idx="0">
                  <c:v>3.4</c:v>
                </c:pt>
                <c:pt idx="1">
                  <c:v>3.4</c:v>
                </c:pt>
                <c:pt idx="2">
                  <c:v>3.4</c:v>
                </c:pt>
                <c:pt idx="3">
                  <c:v>3.3</c:v>
                </c:pt>
                <c:pt idx="4">
                  <c:v>3.7</c:v>
                </c:pt>
                <c:pt idx="5">
                  <c:v>4.0999999999999996</c:v>
                </c:pt>
                <c:pt idx="6">
                  <c:v>4.7</c:v>
                </c:pt>
                <c:pt idx="7">
                  <c:v>4.8</c:v>
                </c:pt>
                <c:pt idx="8">
                  <c:v>4.3</c:v>
                </c:pt>
                <c:pt idx="9">
                  <c:v>5.2</c:v>
                </c:pt>
                <c:pt idx="10">
                  <c:v>6.2</c:v>
                </c:pt>
              </c:numCache>
            </c:numRef>
          </c:val>
          <c:extLst>
            <c:ext xmlns:c16="http://schemas.microsoft.com/office/drawing/2014/chart" uri="{C3380CC4-5D6E-409C-BE32-E72D297353CC}">
              <c16:uniqueId val="{00000000-FACD-41E8-863C-99224095F20E}"/>
            </c:ext>
          </c:extLst>
        </c:ser>
        <c:ser>
          <c:idx val="1"/>
          <c:order val="1"/>
          <c:tx>
            <c:strRef>
              <c:f>'Fig 9.4'!$D$4</c:f>
              <c:strCache>
                <c:ptCount val="1"/>
                <c:pt idx="0">
                  <c:v>Plus de 65 ans</c:v>
                </c:pt>
              </c:strCache>
            </c:strRef>
          </c:tx>
          <c:spPr>
            <a:solidFill>
              <a:srgbClr val="002060"/>
            </a:solidFill>
            <a:ln>
              <a:noFill/>
            </a:ln>
            <a:effectLst/>
          </c:spPr>
          <c:invertIfNegative val="0"/>
          <c:cat>
            <c:strRef>
              <c:f>'Fig 9.4'!$B$5:$B$15</c:f>
              <c:strCache>
                <c:ptCount val="11"/>
                <c:pt idx="0">
                  <c:v>Pays-Bas (2016)</c:v>
                </c:pt>
                <c:pt idx="1">
                  <c:v>Belgique</c:v>
                </c:pt>
                <c:pt idx="2">
                  <c:v>France</c:v>
                </c:pt>
                <c:pt idx="3">
                  <c:v>Suède</c:v>
                </c:pt>
                <c:pt idx="4">
                  <c:v>Allemagne</c:v>
                </c:pt>
                <c:pt idx="5">
                  <c:v>Canada</c:v>
                </c:pt>
                <c:pt idx="6">
                  <c:v>Italie</c:v>
                </c:pt>
                <c:pt idx="7">
                  <c:v>Espagne</c:v>
                </c:pt>
                <c:pt idx="8">
                  <c:v>Royaume-Uni</c:v>
                </c:pt>
                <c:pt idx="9">
                  <c:v>Japon (2015)</c:v>
                </c:pt>
                <c:pt idx="10">
                  <c:v>États-Unis</c:v>
                </c:pt>
              </c:strCache>
            </c:strRef>
          </c:cat>
          <c:val>
            <c:numRef>
              <c:f>'Fig 9.4'!$D$5:$D$15</c:f>
              <c:numCache>
                <c:formatCode>_-* #\ ##0.0_-;\-* #\ ##0.0_-;_-* "-"??_-;_-@_-</c:formatCode>
                <c:ptCount val="11"/>
                <c:pt idx="0">
                  <c:v>2.4</c:v>
                </c:pt>
                <c:pt idx="1">
                  <c:v>2.6</c:v>
                </c:pt>
                <c:pt idx="2">
                  <c:v>3</c:v>
                </c:pt>
                <c:pt idx="3">
                  <c:v>3.1</c:v>
                </c:pt>
                <c:pt idx="4">
                  <c:v>3.2</c:v>
                </c:pt>
                <c:pt idx="5">
                  <c:v>3.5</c:v>
                </c:pt>
                <c:pt idx="6">
                  <c:v>3.7</c:v>
                </c:pt>
                <c:pt idx="7">
                  <c:v>3.8</c:v>
                </c:pt>
                <c:pt idx="8">
                  <c:v>3.9</c:v>
                </c:pt>
                <c:pt idx="9">
                  <c:v>5</c:v>
                </c:pt>
                <c:pt idx="10">
                  <c:v>6.9</c:v>
                </c:pt>
              </c:numCache>
            </c:numRef>
          </c:val>
          <c:extLst>
            <c:ext xmlns:c16="http://schemas.microsoft.com/office/drawing/2014/chart" uri="{C3380CC4-5D6E-409C-BE32-E72D297353CC}">
              <c16:uniqueId val="{00000001-FACD-41E8-863C-99224095F20E}"/>
            </c:ext>
          </c:extLst>
        </c:ser>
        <c:dLbls>
          <c:showLegendKey val="0"/>
          <c:showVal val="0"/>
          <c:showCatName val="0"/>
          <c:showSerName val="0"/>
          <c:showPercent val="0"/>
          <c:showBubbleSize val="0"/>
        </c:dLbls>
        <c:gapWidth val="219"/>
        <c:overlap val="-27"/>
        <c:axId val="302198752"/>
        <c:axId val="302207072"/>
      </c:barChart>
      <c:catAx>
        <c:axId val="30219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02207072"/>
        <c:crosses val="autoZero"/>
        <c:auto val="1"/>
        <c:lblAlgn val="ctr"/>
        <c:lblOffset val="100"/>
        <c:noMultiLvlLbl val="0"/>
      </c:catAx>
      <c:valAx>
        <c:axId val="302207072"/>
        <c:scaling>
          <c:orientation val="minMax"/>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021987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'Fig 4.7'!$C$4</c:f>
              <c:strCache>
                <c:ptCount val="1"/>
                <c:pt idx="0">
                  <c:v>2009</c:v>
                </c:pt>
              </c:strCache>
            </c:strRef>
          </c:tx>
          <c:spPr>
            <a:solidFill>
              <a:schemeClr val="accent1">
                <a:lumMod val="60000"/>
                <a:lumOff val="40000"/>
              </a:schemeClr>
            </a:solidFill>
            <a:ln>
              <a:noFill/>
            </a:ln>
            <a:effectLst/>
          </c:spPr>
          <c:invertIfNegative val="0"/>
          <c:cat>
            <c:strRef>
              <c:f>'Fig 4.7'!$B$5:$B$8</c:f>
              <c:strCache>
                <c:ptCount val="4"/>
                <c:pt idx="0">
                  <c:v>Allemagne</c:v>
                </c:pt>
                <c:pt idx="1">
                  <c:v>Pays-Bas</c:v>
                </c:pt>
                <c:pt idx="2">
                  <c:v>Royaume-Uni</c:v>
                </c:pt>
                <c:pt idx="3">
                  <c:v>Etats-Unis</c:v>
                </c:pt>
              </c:strCache>
            </c:strRef>
          </c:cat>
          <c:val>
            <c:numRef>
              <c:f>'Fig 4.7'!$C$5:$C$8</c:f>
              <c:numCache>
                <c:formatCode>0%</c:formatCode>
                <c:ptCount val="4"/>
                <c:pt idx="0">
                  <c:v>1.0705561356787034</c:v>
                </c:pt>
                <c:pt idx="1">
                  <c:v>1.0951588558320702</c:v>
                </c:pt>
                <c:pt idx="2">
                  <c:v>0.79551478083588179</c:v>
                </c:pt>
                <c:pt idx="3">
                  <c:v>0.56432362482857712</c:v>
                </c:pt>
              </c:numCache>
            </c:numRef>
          </c:val>
          <c:extLst>
            <c:ext xmlns:c16="http://schemas.microsoft.com/office/drawing/2014/chart" uri="{C3380CC4-5D6E-409C-BE32-E72D297353CC}">
              <c16:uniqueId val="{00000000-5EB4-416F-858E-78EEB7DB0711}"/>
            </c:ext>
          </c:extLst>
        </c:ser>
        <c:ser>
          <c:idx val="1"/>
          <c:order val="1"/>
          <c:tx>
            <c:strRef>
              <c:f>'Fig 4.7'!$D$4</c:f>
              <c:strCache>
                <c:ptCount val="1"/>
                <c:pt idx="0">
                  <c:v>2019</c:v>
                </c:pt>
              </c:strCache>
            </c:strRef>
          </c:tx>
          <c:spPr>
            <a:solidFill>
              <a:schemeClr val="accent1">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4.7'!$B$5:$B$8</c:f>
              <c:strCache>
                <c:ptCount val="4"/>
                <c:pt idx="0">
                  <c:v>Allemagne</c:v>
                </c:pt>
                <c:pt idx="1">
                  <c:v>Pays-Bas</c:v>
                </c:pt>
                <c:pt idx="2">
                  <c:v>Royaume-Uni</c:v>
                </c:pt>
                <c:pt idx="3">
                  <c:v>Etats-Unis</c:v>
                </c:pt>
              </c:strCache>
            </c:strRef>
          </c:cat>
          <c:val>
            <c:numRef>
              <c:f>'Fig 4.7'!$D$5:$D$8</c:f>
              <c:numCache>
                <c:formatCode>0%</c:formatCode>
                <c:ptCount val="4"/>
                <c:pt idx="0">
                  <c:v>1.2988888216983683</c:v>
                </c:pt>
                <c:pt idx="1">
                  <c:v>1.0476053342342995</c:v>
                </c:pt>
                <c:pt idx="2">
                  <c:v>0.99219901719901715</c:v>
                </c:pt>
                <c:pt idx="3">
                  <c:v>0.62169488300162656</c:v>
                </c:pt>
              </c:numCache>
            </c:numRef>
          </c:val>
          <c:extLst>
            <c:ext xmlns:c16="http://schemas.microsoft.com/office/drawing/2014/chart" uri="{C3380CC4-5D6E-409C-BE32-E72D297353CC}">
              <c16:uniqueId val="{00000001-5EB4-416F-858E-78EEB7DB0711}"/>
            </c:ext>
          </c:extLst>
        </c:ser>
        <c:dLbls>
          <c:showLegendKey val="0"/>
          <c:showVal val="0"/>
          <c:showCatName val="0"/>
          <c:showSerName val="0"/>
          <c:showPercent val="0"/>
          <c:showBubbleSize val="0"/>
        </c:dLbls>
        <c:gapWidth val="100"/>
        <c:overlap val="-20"/>
        <c:axId val="233300975"/>
        <c:axId val="233291823"/>
      </c:barChart>
      <c:catAx>
        <c:axId val="2333009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233291823"/>
        <c:crosses val="autoZero"/>
        <c:auto val="1"/>
        <c:lblAlgn val="ctr"/>
        <c:lblOffset val="100"/>
        <c:noMultiLvlLbl val="0"/>
      </c:catAx>
      <c:valAx>
        <c:axId val="2332918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233300975"/>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1"/>
          <c:tx>
            <c:strRef>
              <c:f>'Fig 9.5'!$D$4</c:f>
              <c:strCache>
                <c:ptCount val="1"/>
                <c:pt idx="0">
                  <c:v>De 35 à 44 ans</c:v>
                </c:pt>
              </c:strCache>
            </c:strRef>
          </c:tx>
          <c:invertIfNegative val="0"/>
          <c:val>
            <c:numRef>
              <c:f>'Fig 9.5'!$D$5:$D$11</c:f>
              <c:numCache>
                <c:formatCode>0%</c:formatCode>
                <c:ptCount val="7"/>
                <c:pt idx="0">
                  <c:v>0.17</c:v>
                </c:pt>
                <c:pt idx="1">
                  <c:v>0.29199999999999998</c:v>
                </c:pt>
                <c:pt idx="2">
                  <c:v>0.23800000000000002</c:v>
                </c:pt>
                <c:pt idx="3">
                  <c:v>0.159</c:v>
                </c:pt>
                <c:pt idx="4">
                  <c:v>0.25700000000000001</c:v>
                </c:pt>
                <c:pt idx="5">
                  <c:v>0.30299999999999999</c:v>
                </c:pt>
                <c:pt idx="6">
                  <c:v>0.29499999999999998</c:v>
                </c:pt>
              </c:numCache>
            </c:numRef>
          </c:val>
          <c:extLst>
            <c:ext xmlns:c16="http://schemas.microsoft.com/office/drawing/2014/chart" uri="{C3380CC4-5D6E-409C-BE32-E72D297353CC}">
              <c16:uniqueId val="{00000000-2090-46D7-B583-C5DD97FB6D7A}"/>
            </c:ext>
          </c:extLst>
        </c:ser>
        <c:ser>
          <c:idx val="4"/>
          <c:order val="2"/>
          <c:tx>
            <c:strRef>
              <c:f>'Fig 9.5'!$E$4</c:f>
              <c:strCache>
                <c:ptCount val="1"/>
                <c:pt idx="0">
                  <c:v>De 45 à 54 ans</c:v>
                </c:pt>
              </c:strCache>
            </c:strRef>
          </c:tx>
          <c:invertIfNegative val="0"/>
          <c:val>
            <c:numRef>
              <c:f>'Fig 9.5'!$E$5:$E$11</c:f>
              <c:numCache>
                <c:formatCode>0%</c:formatCode>
                <c:ptCount val="7"/>
                <c:pt idx="0">
                  <c:v>0.15</c:v>
                </c:pt>
                <c:pt idx="1">
                  <c:v>0.23600000000000002</c:v>
                </c:pt>
                <c:pt idx="2">
                  <c:v>0.23899999999999999</c:v>
                </c:pt>
                <c:pt idx="3">
                  <c:v>0.109</c:v>
                </c:pt>
                <c:pt idx="4">
                  <c:v>0.25700000000000001</c:v>
                </c:pt>
                <c:pt idx="5">
                  <c:v>0.32400000000000001</c:v>
                </c:pt>
                <c:pt idx="6">
                  <c:v>0.32200000000000001</c:v>
                </c:pt>
              </c:numCache>
            </c:numRef>
          </c:val>
          <c:extLst>
            <c:ext xmlns:c16="http://schemas.microsoft.com/office/drawing/2014/chart" uri="{C3380CC4-5D6E-409C-BE32-E72D297353CC}">
              <c16:uniqueId val="{00000001-2090-46D7-B583-C5DD97FB6D7A}"/>
            </c:ext>
          </c:extLst>
        </c:ser>
        <c:ser>
          <c:idx val="1"/>
          <c:order val="3"/>
          <c:tx>
            <c:strRef>
              <c:f>'Fig 9.5'!$F$4</c:f>
              <c:strCache>
                <c:ptCount val="1"/>
                <c:pt idx="0">
                  <c:v>De 55 à 64 ans</c:v>
                </c:pt>
              </c:strCache>
            </c:strRef>
          </c:tx>
          <c:spPr>
            <a:solidFill>
              <a:srgbClr val="ED7D31"/>
            </a:solidFill>
            <a:ln w="25400">
              <a:noFill/>
            </a:ln>
          </c:spPr>
          <c:invertIfNegative val="0"/>
          <c:cat>
            <c:strRef>
              <c:f>'Fig 9.5'!$B$5:$B$11</c:f>
              <c:strCache>
                <c:ptCount val="7"/>
                <c:pt idx="0">
                  <c:v>Royaume-Uni</c:v>
                </c:pt>
                <c:pt idx="1">
                  <c:v>Pays-Bas</c:v>
                </c:pt>
                <c:pt idx="2">
                  <c:v>Belgique</c:v>
                </c:pt>
                <c:pt idx="3">
                  <c:v>Espagne</c:v>
                </c:pt>
                <c:pt idx="4">
                  <c:v>Allemagne </c:v>
                </c:pt>
                <c:pt idx="5">
                  <c:v>Suède</c:v>
                </c:pt>
                <c:pt idx="6">
                  <c:v>France</c:v>
                </c:pt>
              </c:strCache>
            </c:strRef>
          </c:cat>
          <c:val>
            <c:numRef>
              <c:f>'Fig 9.5'!$F$5:$F$11</c:f>
              <c:numCache>
                <c:formatCode>0%</c:formatCode>
                <c:ptCount val="7"/>
                <c:pt idx="0">
                  <c:v>0.13900000000000001</c:v>
                </c:pt>
                <c:pt idx="1">
                  <c:v>0.2</c:v>
                </c:pt>
                <c:pt idx="2">
                  <c:v>0.20499999999999999</c:v>
                </c:pt>
                <c:pt idx="3">
                  <c:v>0.17699999999999999</c:v>
                </c:pt>
                <c:pt idx="4">
                  <c:v>0.19899999999999998</c:v>
                </c:pt>
                <c:pt idx="5">
                  <c:v>0.314</c:v>
                </c:pt>
                <c:pt idx="6">
                  <c:v>0.38500000000000001</c:v>
                </c:pt>
              </c:numCache>
            </c:numRef>
          </c:val>
          <c:extLst>
            <c:ext xmlns:c16="http://schemas.microsoft.com/office/drawing/2014/chart" uri="{C3380CC4-5D6E-409C-BE32-E72D297353CC}">
              <c16:uniqueId val="{00000002-2090-46D7-B583-C5DD97FB6D7A}"/>
            </c:ext>
          </c:extLst>
        </c:ser>
        <c:ser>
          <c:idx val="2"/>
          <c:order val="4"/>
          <c:tx>
            <c:strRef>
              <c:f>'Fig 9.5'!$G$4</c:f>
              <c:strCache>
                <c:ptCount val="1"/>
                <c:pt idx="0">
                  <c:v>De 65 à 74 ans</c:v>
                </c:pt>
              </c:strCache>
            </c:strRef>
          </c:tx>
          <c:spPr>
            <a:solidFill>
              <a:srgbClr val="A5A5A5"/>
            </a:solidFill>
            <a:ln w="25400">
              <a:noFill/>
            </a:ln>
          </c:spPr>
          <c:invertIfNegative val="0"/>
          <c:cat>
            <c:strRef>
              <c:f>'Fig 9.5'!$B$5:$B$11</c:f>
              <c:strCache>
                <c:ptCount val="7"/>
                <c:pt idx="0">
                  <c:v>Royaume-Uni</c:v>
                </c:pt>
                <c:pt idx="1">
                  <c:v>Pays-Bas</c:v>
                </c:pt>
                <c:pt idx="2">
                  <c:v>Belgique</c:v>
                </c:pt>
                <c:pt idx="3">
                  <c:v>Espagne</c:v>
                </c:pt>
                <c:pt idx="4">
                  <c:v>Allemagne </c:v>
                </c:pt>
                <c:pt idx="5">
                  <c:v>Suède</c:v>
                </c:pt>
                <c:pt idx="6">
                  <c:v>France</c:v>
                </c:pt>
              </c:strCache>
            </c:strRef>
          </c:cat>
          <c:val>
            <c:numRef>
              <c:f>'Fig 9.5'!$G$5:$G$11</c:f>
              <c:numCache>
                <c:formatCode>0%</c:formatCode>
                <c:ptCount val="7"/>
                <c:pt idx="0">
                  <c:v>0.18899999999999997</c:v>
                </c:pt>
                <c:pt idx="1">
                  <c:v>0.10199999999999999</c:v>
                </c:pt>
                <c:pt idx="2">
                  <c:v>0.107</c:v>
                </c:pt>
                <c:pt idx="3">
                  <c:v>0.28199999999999997</c:v>
                </c:pt>
                <c:pt idx="4">
                  <c:v>0.129</c:v>
                </c:pt>
                <c:pt idx="5">
                  <c:v>0.25700000000000001</c:v>
                </c:pt>
                <c:pt idx="6">
                  <c:v>0.39500000000000002</c:v>
                </c:pt>
              </c:numCache>
            </c:numRef>
          </c:val>
          <c:extLst>
            <c:ext xmlns:c16="http://schemas.microsoft.com/office/drawing/2014/chart" uri="{C3380CC4-5D6E-409C-BE32-E72D297353CC}">
              <c16:uniqueId val="{00000003-2090-46D7-B583-C5DD97FB6D7A}"/>
            </c:ext>
          </c:extLst>
        </c:ser>
        <c:ser>
          <c:idx val="3"/>
          <c:order val="5"/>
          <c:tx>
            <c:strRef>
              <c:f>'Fig 9.5'!$H$4</c:f>
              <c:strCache>
                <c:ptCount val="1"/>
                <c:pt idx="0">
                  <c:v>75 ans ou plus</c:v>
                </c:pt>
              </c:strCache>
            </c:strRef>
          </c:tx>
          <c:spPr>
            <a:solidFill>
              <a:srgbClr val="FFC000"/>
            </a:solidFill>
            <a:ln w="25400">
              <a:noFill/>
            </a:ln>
          </c:spPr>
          <c:invertIfNegative val="0"/>
          <c:cat>
            <c:strRef>
              <c:f>'Fig 9.5'!$B$5:$B$11</c:f>
              <c:strCache>
                <c:ptCount val="7"/>
                <c:pt idx="0">
                  <c:v>Royaume-Uni</c:v>
                </c:pt>
                <c:pt idx="1">
                  <c:v>Pays-Bas</c:v>
                </c:pt>
                <c:pt idx="2">
                  <c:v>Belgique</c:v>
                </c:pt>
                <c:pt idx="3">
                  <c:v>Espagne</c:v>
                </c:pt>
                <c:pt idx="4">
                  <c:v>Allemagne </c:v>
                </c:pt>
                <c:pt idx="5">
                  <c:v>Suède</c:v>
                </c:pt>
                <c:pt idx="6">
                  <c:v>France</c:v>
                </c:pt>
              </c:strCache>
            </c:strRef>
          </c:cat>
          <c:val>
            <c:numRef>
              <c:f>'Fig 9.5'!$H$5:$H$11</c:f>
              <c:numCache>
                <c:formatCode>0%</c:formatCode>
                <c:ptCount val="7"/>
                <c:pt idx="0">
                  <c:v>0.16899999999999998</c:v>
                </c:pt>
                <c:pt idx="1">
                  <c:v>5.5E-2</c:v>
                </c:pt>
                <c:pt idx="2">
                  <c:v>5.2000000000000005E-2</c:v>
                </c:pt>
                <c:pt idx="3">
                  <c:v>0.27800000000000002</c:v>
                </c:pt>
                <c:pt idx="4">
                  <c:v>0.13900000000000001</c:v>
                </c:pt>
                <c:pt idx="5">
                  <c:v>0.156</c:v>
                </c:pt>
                <c:pt idx="6">
                  <c:v>0.40200000000000002</c:v>
                </c:pt>
              </c:numCache>
            </c:numRef>
          </c:val>
          <c:extLst>
            <c:ext xmlns:c16="http://schemas.microsoft.com/office/drawing/2014/chart" uri="{C3380CC4-5D6E-409C-BE32-E72D297353CC}">
              <c16:uniqueId val="{00000004-2090-46D7-B583-C5DD97FB6D7A}"/>
            </c:ext>
          </c:extLst>
        </c:ser>
        <c:dLbls>
          <c:showLegendKey val="0"/>
          <c:showVal val="0"/>
          <c:showCatName val="0"/>
          <c:showSerName val="0"/>
          <c:showPercent val="0"/>
          <c:showBubbleSize val="0"/>
        </c:dLbls>
        <c:gapWidth val="219"/>
        <c:overlap val="-27"/>
        <c:axId val="1941141327"/>
        <c:axId val="1"/>
      </c:barChart>
      <c:lineChart>
        <c:grouping val="standard"/>
        <c:varyColors val="0"/>
        <c:ser>
          <c:idx val="5"/>
          <c:order val="0"/>
          <c:tx>
            <c:strRef>
              <c:f>'Fig 9.5'!$C$4</c:f>
              <c:strCache>
                <c:ptCount val="1"/>
                <c:pt idx="0">
                  <c:v>Total</c:v>
                </c:pt>
              </c:strCache>
            </c:strRef>
          </c:tx>
          <c:spPr>
            <a:ln>
              <a:noFill/>
            </a:ln>
          </c:spPr>
          <c:marker>
            <c:spPr>
              <a:ln>
                <a:solidFill>
                  <a:schemeClr val="accent6">
                    <a:lumMod val="50000"/>
                  </a:schemeClr>
                </a:solidFill>
              </a:ln>
            </c:spPr>
          </c:marker>
          <c:cat>
            <c:strRef>
              <c:f>'Fig 9.5'!$B$5:$B$11</c:f>
              <c:strCache>
                <c:ptCount val="7"/>
                <c:pt idx="0">
                  <c:v>Royaume-Uni</c:v>
                </c:pt>
                <c:pt idx="1">
                  <c:v>Pays-Bas</c:v>
                </c:pt>
                <c:pt idx="2">
                  <c:v>Belgique</c:v>
                </c:pt>
                <c:pt idx="3">
                  <c:v>Espagne</c:v>
                </c:pt>
                <c:pt idx="4">
                  <c:v>Allemagne </c:v>
                </c:pt>
                <c:pt idx="5">
                  <c:v>Suède</c:v>
                </c:pt>
                <c:pt idx="6">
                  <c:v>France</c:v>
                </c:pt>
              </c:strCache>
            </c:strRef>
          </c:cat>
          <c:val>
            <c:numRef>
              <c:f>'Fig 9.5'!$C$5:$C$11</c:f>
              <c:numCache>
                <c:formatCode>0%</c:formatCode>
                <c:ptCount val="7"/>
                <c:pt idx="0">
                  <c:v>0.156</c:v>
                </c:pt>
                <c:pt idx="1">
                  <c:v>0.158</c:v>
                </c:pt>
                <c:pt idx="2">
                  <c:v>0.17600000000000002</c:v>
                </c:pt>
                <c:pt idx="3">
                  <c:v>0.183</c:v>
                </c:pt>
                <c:pt idx="4">
                  <c:v>0.19600000000000001</c:v>
                </c:pt>
                <c:pt idx="5">
                  <c:v>0.24600000000000002</c:v>
                </c:pt>
                <c:pt idx="6">
                  <c:v>0.33600000000000002</c:v>
                </c:pt>
              </c:numCache>
            </c:numRef>
          </c:val>
          <c:smooth val="0"/>
          <c:extLst>
            <c:ext xmlns:c16="http://schemas.microsoft.com/office/drawing/2014/chart" uri="{C3380CC4-5D6E-409C-BE32-E72D297353CC}">
              <c16:uniqueId val="{00000005-2090-46D7-B583-C5DD97FB6D7A}"/>
            </c:ext>
          </c:extLst>
        </c:ser>
        <c:dLbls>
          <c:showLegendKey val="0"/>
          <c:showVal val="0"/>
          <c:showCatName val="0"/>
          <c:showSerName val="0"/>
          <c:showPercent val="0"/>
          <c:showBubbleSize val="0"/>
        </c:dLbls>
        <c:marker val="1"/>
        <c:smooth val="0"/>
        <c:axId val="1941141327"/>
        <c:axId val="1"/>
      </c:lineChart>
      <c:catAx>
        <c:axId val="194114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fr-FR"/>
          </a:p>
        </c:txPr>
        <c:crossAx val="1941141327"/>
        <c:crosses val="autoZero"/>
        <c:crossBetween val="between"/>
      </c:valAx>
      <c:spPr>
        <a:noFill/>
        <a:ln w="25400">
          <a:noFill/>
        </a:ln>
      </c:spPr>
    </c:plotArea>
    <c:legend>
      <c:legendPos val="b"/>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'Fig 9.6'!$B$5</c:f>
              <c:strCache>
                <c:ptCount val="1"/>
                <c:pt idx="0">
                  <c:v>Royaume-Uni</c:v>
                </c:pt>
              </c:strCache>
            </c:strRef>
          </c:tx>
          <c:spPr>
            <a:ln w="25400" cap="rnd">
              <a:noFill/>
              <a:round/>
            </a:ln>
            <a:effectLst/>
          </c:spPr>
          <c:marker>
            <c:symbol val="circle"/>
            <c:size val="5"/>
            <c:spPr>
              <a:solidFill>
                <a:schemeClr val="accent1"/>
              </a:solidFill>
              <a:ln w="9525">
                <a:solidFill>
                  <a:schemeClr val="accent1"/>
                </a:solidFill>
              </a:ln>
              <a:effectLst/>
            </c:spPr>
          </c:marker>
          <c:xVal>
            <c:numRef>
              <c:f>'Fig 9.6'!$C$5</c:f>
              <c:numCache>
                <c:formatCode>0.0%</c:formatCode>
                <c:ptCount val="1"/>
                <c:pt idx="0">
                  <c:v>0.18899999999999997</c:v>
                </c:pt>
              </c:numCache>
            </c:numRef>
          </c:xVal>
          <c:yVal>
            <c:numRef>
              <c:f>'Fig 9.6'!$D$5</c:f>
              <c:numCache>
                <c:formatCode>0.0%</c:formatCode>
                <c:ptCount val="1"/>
                <c:pt idx="0">
                  <c:v>0.90599999999999992</c:v>
                </c:pt>
              </c:numCache>
            </c:numRef>
          </c:yVal>
          <c:smooth val="0"/>
          <c:extLst>
            <c:ext xmlns:c16="http://schemas.microsoft.com/office/drawing/2014/chart" uri="{C3380CC4-5D6E-409C-BE32-E72D297353CC}">
              <c16:uniqueId val="{00000000-E202-43B4-B52F-A790328141B9}"/>
            </c:ext>
          </c:extLst>
        </c:ser>
        <c:ser>
          <c:idx val="1"/>
          <c:order val="1"/>
          <c:tx>
            <c:strRef>
              <c:f>'Fig 9.6'!$B$6</c:f>
              <c:strCache>
                <c:ptCount val="1"/>
                <c:pt idx="0">
                  <c:v>Pays-Bas</c:v>
                </c:pt>
              </c:strCache>
            </c:strRef>
          </c:tx>
          <c:spPr>
            <a:ln w="25400" cap="rnd">
              <a:noFill/>
              <a:round/>
            </a:ln>
            <a:effectLst/>
          </c:spPr>
          <c:marker>
            <c:symbol val="circle"/>
            <c:size val="5"/>
            <c:spPr>
              <a:solidFill>
                <a:schemeClr val="accent2"/>
              </a:solidFill>
              <a:ln w="9525">
                <a:solidFill>
                  <a:schemeClr val="accent2"/>
                </a:solidFill>
              </a:ln>
              <a:effectLst/>
            </c:spPr>
          </c:marker>
          <c:xVal>
            <c:numRef>
              <c:f>'Fig 9.6'!$C$6</c:f>
              <c:numCache>
                <c:formatCode>0.0%</c:formatCode>
                <c:ptCount val="1"/>
                <c:pt idx="0">
                  <c:v>0.10199999999999999</c:v>
                </c:pt>
              </c:numCache>
            </c:numRef>
          </c:xVal>
          <c:yVal>
            <c:numRef>
              <c:f>'Fig 9.6'!$D$6</c:f>
              <c:numCache>
                <c:formatCode>0.0%</c:formatCode>
                <c:ptCount val="1"/>
                <c:pt idx="0">
                  <c:v>0.91200000000000003</c:v>
                </c:pt>
              </c:numCache>
            </c:numRef>
          </c:yVal>
          <c:smooth val="0"/>
          <c:extLst>
            <c:ext xmlns:c16="http://schemas.microsoft.com/office/drawing/2014/chart" uri="{C3380CC4-5D6E-409C-BE32-E72D297353CC}">
              <c16:uniqueId val="{00000001-E202-43B4-B52F-A790328141B9}"/>
            </c:ext>
          </c:extLst>
        </c:ser>
        <c:ser>
          <c:idx val="2"/>
          <c:order val="2"/>
          <c:tx>
            <c:strRef>
              <c:f>'Fig 9.6'!$B$7</c:f>
              <c:strCache>
                <c:ptCount val="1"/>
                <c:pt idx="0">
                  <c:v>Belgique</c:v>
                </c:pt>
              </c:strCache>
            </c:strRef>
          </c:tx>
          <c:spPr>
            <a:ln w="25400" cap="rnd">
              <a:noFill/>
              <a:round/>
            </a:ln>
            <a:effectLst/>
          </c:spPr>
          <c:marker>
            <c:symbol val="circle"/>
            <c:size val="5"/>
            <c:spPr>
              <a:solidFill>
                <a:schemeClr val="accent3"/>
              </a:solidFill>
              <a:ln w="9525">
                <a:solidFill>
                  <a:schemeClr val="accent3"/>
                </a:solidFill>
              </a:ln>
              <a:effectLst/>
            </c:spPr>
          </c:marker>
          <c:xVal>
            <c:numRef>
              <c:f>'Fig 9.6'!$C$7</c:f>
              <c:numCache>
                <c:formatCode>0.0%</c:formatCode>
                <c:ptCount val="1"/>
                <c:pt idx="0">
                  <c:v>0.107</c:v>
                </c:pt>
              </c:numCache>
            </c:numRef>
          </c:xVal>
          <c:yVal>
            <c:numRef>
              <c:f>'Fig 9.6'!$D$7</c:f>
              <c:numCache>
                <c:formatCode>0.0%</c:formatCode>
                <c:ptCount val="1"/>
                <c:pt idx="0">
                  <c:v>0.84099999999999997</c:v>
                </c:pt>
              </c:numCache>
            </c:numRef>
          </c:yVal>
          <c:smooth val="0"/>
          <c:extLst>
            <c:ext xmlns:c16="http://schemas.microsoft.com/office/drawing/2014/chart" uri="{C3380CC4-5D6E-409C-BE32-E72D297353CC}">
              <c16:uniqueId val="{00000002-E202-43B4-B52F-A790328141B9}"/>
            </c:ext>
          </c:extLst>
        </c:ser>
        <c:ser>
          <c:idx val="3"/>
          <c:order val="3"/>
          <c:tx>
            <c:strRef>
              <c:f>'Fig 9.6'!$B$8</c:f>
              <c:strCache>
                <c:ptCount val="1"/>
                <c:pt idx="0">
                  <c:v>Espagne</c:v>
                </c:pt>
              </c:strCache>
            </c:strRef>
          </c:tx>
          <c:spPr>
            <a:ln w="25400" cap="rnd">
              <a:noFill/>
              <a:round/>
            </a:ln>
            <a:effectLst/>
          </c:spPr>
          <c:marker>
            <c:symbol val="circle"/>
            <c:size val="5"/>
            <c:spPr>
              <a:solidFill>
                <a:schemeClr val="accent4"/>
              </a:solidFill>
              <a:ln w="9525">
                <a:solidFill>
                  <a:schemeClr val="accent4"/>
                </a:solidFill>
              </a:ln>
              <a:effectLst/>
            </c:spPr>
          </c:marker>
          <c:xVal>
            <c:numRef>
              <c:f>'Fig 9.6'!$C$8</c:f>
              <c:numCache>
                <c:formatCode>0.0%</c:formatCode>
                <c:ptCount val="1"/>
                <c:pt idx="0">
                  <c:v>0.28199999999999997</c:v>
                </c:pt>
              </c:numCache>
            </c:numRef>
          </c:xVal>
          <c:yVal>
            <c:numRef>
              <c:f>'Fig 9.6'!$D$8</c:f>
              <c:numCache>
                <c:formatCode>0.0%</c:formatCode>
                <c:ptCount val="1"/>
                <c:pt idx="0">
                  <c:v>1.0290000000000001</c:v>
                </c:pt>
              </c:numCache>
            </c:numRef>
          </c:yVal>
          <c:smooth val="0"/>
          <c:extLst>
            <c:ext xmlns:c16="http://schemas.microsoft.com/office/drawing/2014/chart" uri="{C3380CC4-5D6E-409C-BE32-E72D297353CC}">
              <c16:uniqueId val="{00000003-E202-43B4-B52F-A790328141B9}"/>
            </c:ext>
          </c:extLst>
        </c:ser>
        <c:ser>
          <c:idx val="4"/>
          <c:order val="4"/>
          <c:tx>
            <c:strRef>
              <c:f>'Fig 9.6'!$B$9</c:f>
              <c:strCache>
                <c:ptCount val="1"/>
                <c:pt idx="0">
                  <c:v>Allemagne </c:v>
                </c:pt>
              </c:strCache>
            </c:strRef>
          </c:tx>
          <c:spPr>
            <a:ln w="25400" cap="rnd">
              <a:noFill/>
              <a:round/>
            </a:ln>
            <a:effectLst/>
          </c:spPr>
          <c:marker>
            <c:symbol val="circle"/>
            <c:size val="5"/>
            <c:spPr>
              <a:solidFill>
                <a:schemeClr val="accent5"/>
              </a:solidFill>
              <a:ln w="9525">
                <a:solidFill>
                  <a:schemeClr val="accent5"/>
                </a:solidFill>
              </a:ln>
              <a:effectLst/>
            </c:spPr>
          </c:marker>
          <c:xVal>
            <c:numRef>
              <c:f>'Fig 9.6'!$C$9</c:f>
              <c:numCache>
                <c:formatCode>0.0%</c:formatCode>
                <c:ptCount val="1"/>
                <c:pt idx="0">
                  <c:v>0.129</c:v>
                </c:pt>
              </c:numCache>
            </c:numRef>
          </c:xVal>
          <c:yVal>
            <c:numRef>
              <c:f>'Fig 9.6'!$D$9</c:f>
              <c:numCache>
                <c:formatCode>0.0%</c:formatCode>
                <c:ptCount val="1"/>
                <c:pt idx="0">
                  <c:v>0.92500000000000004</c:v>
                </c:pt>
              </c:numCache>
            </c:numRef>
          </c:yVal>
          <c:smooth val="0"/>
          <c:extLst>
            <c:ext xmlns:c16="http://schemas.microsoft.com/office/drawing/2014/chart" uri="{C3380CC4-5D6E-409C-BE32-E72D297353CC}">
              <c16:uniqueId val="{00000004-E202-43B4-B52F-A790328141B9}"/>
            </c:ext>
          </c:extLst>
        </c:ser>
        <c:ser>
          <c:idx val="5"/>
          <c:order val="5"/>
          <c:tx>
            <c:strRef>
              <c:f>'Fig 9.6'!$B$10</c:f>
              <c:strCache>
                <c:ptCount val="1"/>
                <c:pt idx="0">
                  <c:v>Suède</c:v>
                </c:pt>
              </c:strCache>
            </c:strRef>
          </c:tx>
          <c:spPr>
            <a:ln w="25400" cap="rnd">
              <a:noFill/>
              <a:round/>
            </a:ln>
            <a:effectLst/>
          </c:spPr>
          <c:marker>
            <c:symbol val="circle"/>
            <c:size val="5"/>
            <c:spPr>
              <a:solidFill>
                <a:schemeClr val="accent6"/>
              </a:solidFill>
              <a:ln w="9525">
                <a:solidFill>
                  <a:schemeClr val="accent6"/>
                </a:solidFill>
              </a:ln>
              <a:effectLst/>
            </c:spPr>
          </c:marker>
          <c:xVal>
            <c:numRef>
              <c:f>'Fig 9.6'!$C$10</c:f>
              <c:numCache>
                <c:formatCode>0.0%</c:formatCode>
                <c:ptCount val="1"/>
                <c:pt idx="0">
                  <c:v>0.25700000000000001</c:v>
                </c:pt>
              </c:numCache>
            </c:numRef>
          </c:xVal>
          <c:yVal>
            <c:numRef>
              <c:f>'Fig 9.6'!$D$10</c:f>
              <c:numCache>
                <c:formatCode>0.0%</c:formatCode>
                <c:ptCount val="1"/>
                <c:pt idx="0">
                  <c:v>0.97</c:v>
                </c:pt>
              </c:numCache>
            </c:numRef>
          </c:yVal>
          <c:smooth val="0"/>
          <c:extLst>
            <c:ext xmlns:c16="http://schemas.microsoft.com/office/drawing/2014/chart" uri="{C3380CC4-5D6E-409C-BE32-E72D297353CC}">
              <c16:uniqueId val="{00000005-E202-43B4-B52F-A790328141B9}"/>
            </c:ext>
          </c:extLst>
        </c:ser>
        <c:ser>
          <c:idx val="6"/>
          <c:order val="6"/>
          <c:tx>
            <c:strRef>
              <c:f>'Fig 9.6'!$B$11</c:f>
              <c:strCache>
                <c:ptCount val="1"/>
                <c:pt idx="0">
                  <c:v>France</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'Fig 9.6'!$C$11</c:f>
              <c:numCache>
                <c:formatCode>0.0%</c:formatCode>
                <c:ptCount val="1"/>
                <c:pt idx="0">
                  <c:v>0.39500000000000002</c:v>
                </c:pt>
              </c:numCache>
            </c:numRef>
          </c:xVal>
          <c:yVal>
            <c:numLit>
              <c:formatCode>General</c:formatCode>
              <c:ptCount val="1"/>
              <c:pt idx="0">
                <c:v>1</c:v>
              </c:pt>
            </c:numLit>
          </c:yVal>
          <c:smooth val="0"/>
          <c:extLst>
            <c:ext xmlns:c16="http://schemas.microsoft.com/office/drawing/2014/chart" uri="{C3380CC4-5D6E-409C-BE32-E72D297353CC}">
              <c16:uniqueId val="{00000006-E202-43B4-B52F-A790328141B9}"/>
            </c:ext>
          </c:extLst>
        </c:ser>
        <c:dLbls>
          <c:showLegendKey val="0"/>
          <c:showVal val="0"/>
          <c:showCatName val="0"/>
          <c:showSerName val="0"/>
          <c:showPercent val="0"/>
          <c:showBubbleSize val="0"/>
        </c:dLbls>
        <c:axId val="1941157135"/>
        <c:axId val="1"/>
      </c:scatterChart>
      <c:valAx>
        <c:axId val="1941157135"/>
        <c:scaling>
          <c:orientation val="minMax"/>
        </c:scaling>
        <c:delete val="0"/>
        <c:axPos val="b"/>
        <c:title>
          <c:tx>
            <c:rich>
              <a:bodyPr/>
              <a:lstStyle/>
              <a:p>
                <a:pPr>
                  <a:defRPr sz="1000" b="0" i="0" u="none" strike="noStrike" baseline="0">
                    <a:solidFill>
                      <a:srgbClr val="333333"/>
                    </a:solidFill>
                    <a:latin typeface="Calibri"/>
                    <a:ea typeface="Calibri"/>
                    <a:cs typeface="Calibri"/>
                  </a:defRPr>
                </a:pPr>
                <a:r>
                  <a:rPr lang="fr-FR"/>
                  <a:t>Taux d'épargne médian des 65-74 ans</a:t>
                </a:r>
              </a:p>
            </c:rich>
          </c:tx>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1"/>
        <c:crosses val="autoZero"/>
        <c:crossBetween val="midCat"/>
      </c:valAx>
      <c:valAx>
        <c:axId val="1"/>
        <c:scaling>
          <c:orientation val="minMax"/>
          <c:max val="1.05"/>
          <c:min val="0.8"/>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i="0" u="none" strike="noStrike" baseline="0">
                    <a:solidFill>
                      <a:srgbClr val="333333"/>
                    </a:solidFill>
                    <a:latin typeface="Calibri"/>
                    <a:ea typeface="Calibri"/>
                    <a:cs typeface="Calibri"/>
                  </a:defRPr>
                </a:pPr>
                <a:r>
                  <a:rPr lang="fr-FR"/>
                  <a:t>Niveau de vie relatif des 65-74 ans par rapport à l'ensemble de la population</a:t>
                </a:r>
              </a:p>
            </c:rich>
          </c:tx>
          <c:layout/>
          <c:overlay val="0"/>
          <c:spPr>
            <a:noFill/>
            <a:ln>
              <a:noFill/>
            </a:ln>
            <a:effectLst/>
          </c:sp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fr-FR"/>
          </a:p>
        </c:txPr>
        <c:crossAx val="1941157135"/>
        <c:crosses val="autoZero"/>
        <c:crossBetween val="midCat"/>
      </c:valAx>
      <c:spPr>
        <a:noFill/>
        <a:ln w="25400">
          <a:noFill/>
        </a:ln>
      </c:spPr>
    </c:plotArea>
    <c:legend>
      <c:legendPos val="r"/>
      <c:layout/>
      <c:overlay val="0"/>
      <c:spPr>
        <a:noFill/>
        <a:ln>
          <a:noFill/>
        </a:ln>
        <a:effectLst/>
      </c:spPr>
      <c:txPr>
        <a:bodyPr/>
        <a:lstStyle/>
        <a:p>
          <a:pPr>
            <a:defRPr sz="825" b="0" i="0" u="none" strike="noStrike" baseline="0">
              <a:solidFill>
                <a:srgbClr val="333333"/>
              </a:solidFill>
              <a:latin typeface="Calibri"/>
              <a:ea typeface="Calibri"/>
              <a:cs typeface="Calibri"/>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9.7'!$C$4</c:f>
              <c:strCache>
                <c:ptCount val="1"/>
                <c:pt idx="0">
                  <c:v>Zone Euro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9.7'!$C$5:$C$10</c:f>
              <c:numCache>
                <c:formatCode>###########0.0</c:formatCode>
                <c:ptCount val="6"/>
                <c:pt idx="0">
                  <c:v>66.7</c:v>
                </c:pt>
                <c:pt idx="1">
                  <c:v>158.69999999999999</c:v>
                </c:pt>
                <c:pt idx="2">
                  <c:v>271.8</c:v>
                </c:pt>
                <c:pt idx="3">
                  <c:v>306.7</c:v>
                </c:pt>
                <c:pt idx="4">
                  <c:v>297</c:v>
                </c:pt>
                <c:pt idx="5">
                  <c:v>242.1</c:v>
                </c:pt>
              </c:numCache>
            </c:numRef>
          </c:val>
          <c:smooth val="0"/>
          <c:extLst>
            <c:ext xmlns:c16="http://schemas.microsoft.com/office/drawing/2014/chart" uri="{C3380CC4-5D6E-409C-BE32-E72D297353CC}">
              <c16:uniqueId val="{00000000-9D0A-4BEC-A066-DCFB2BA33A92}"/>
            </c:ext>
          </c:extLst>
        </c:ser>
        <c:ser>
          <c:idx val="1"/>
          <c:order val="1"/>
          <c:tx>
            <c:strRef>
              <c:f>'Fig 9.7'!$D$4</c:f>
              <c:strCache>
                <c:ptCount val="1"/>
                <c:pt idx="0">
                  <c:v>BE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9.7'!$D$5:$D$10</c:f>
              <c:numCache>
                <c:formatCode>###########0.0</c:formatCode>
                <c:ptCount val="6"/>
                <c:pt idx="0">
                  <c:v>128.4</c:v>
                </c:pt>
                <c:pt idx="1">
                  <c:v>220.3</c:v>
                </c:pt>
                <c:pt idx="2">
                  <c:v>355.6</c:v>
                </c:pt>
                <c:pt idx="3">
                  <c:v>628.29999999999995</c:v>
                </c:pt>
                <c:pt idx="4">
                  <c:v>397.1</c:v>
                </c:pt>
                <c:pt idx="5">
                  <c:v>399</c:v>
                </c:pt>
              </c:numCache>
            </c:numRef>
          </c:val>
          <c:smooth val="0"/>
          <c:extLst>
            <c:ext xmlns:c16="http://schemas.microsoft.com/office/drawing/2014/chart" uri="{C3380CC4-5D6E-409C-BE32-E72D297353CC}">
              <c16:uniqueId val="{00000001-9D0A-4BEC-A066-DCFB2BA33A92}"/>
            </c:ext>
          </c:extLst>
        </c:ser>
        <c:ser>
          <c:idx val="2"/>
          <c:order val="2"/>
          <c:tx>
            <c:strRef>
              <c:f>'Fig 9.7'!$E$4</c:f>
              <c:strCache>
                <c:ptCount val="1"/>
                <c:pt idx="0">
                  <c:v>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9.7'!$E$5:$E$10</c:f>
              <c:numCache>
                <c:formatCode>###########0.0</c:formatCode>
                <c:ptCount val="6"/>
                <c:pt idx="0">
                  <c:v>53.5</c:v>
                </c:pt>
                <c:pt idx="1">
                  <c:v>160.19999999999999</c:v>
                </c:pt>
                <c:pt idx="2">
                  <c:v>341.2</c:v>
                </c:pt>
                <c:pt idx="3">
                  <c:v>317</c:v>
                </c:pt>
                <c:pt idx="4">
                  <c:v>324.7</c:v>
                </c:pt>
                <c:pt idx="5">
                  <c:v>215.1</c:v>
                </c:pt>
              </c:numCache>
            </c:numRef>
          </c:val>
          <c:smooth val="0"/>
          <c:extLst>
            <c:ext xmlns:c16="http://schemas.microsoft.com/office/drawing/2014/chart" uri="{C3380CC4-5D6E-409C-BE32-E72D297353CC}">
              <c16:uniqueId val="{00000002-9D0A-4BEC-A066-DCFB2BA33A92}"/>
            </c:ext>
          </c:extLst>
        </c:ser>
        <c:ser>
          <c:idx val="3"/>
          <c:order val="3"/>
          <c:tx>
            <c:strRef>
              <c:f>'Fig 9.7'!$F$4</c:f>
              <c:strCache>
                <c:ptCount val="1"/>
                <c:pt idx="0">
                  <c:v>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9.7'!$F$5:$F$10</c:f>
              <c:numCache>
                <c:formatCode>###########0.0</c:formatCode>
                <c:ptCount val="6"/>
                <c:pt idx="0">
                  <c:v>67.400000000000006</c:v>
                </c:pt>
                <c:pt idx="1">
                  <c:v>136.4</c:v>
                </c:pt>
                <c:pt idx="2">
                  <c:v>245.7</c:v>
                </c:pt>
                <c:pt idx="3">
                  <c:v>337.8</c:v>
                </c:pt>
                <c:pt idx="4">
                  <c:v>379.2</c:v>
                </c:pt>
                <c:pt idx="5">
                  <c:v>333.5</c:v>
                </c:pt>
              </c:numCache>
            </c:numRef>
          </c:val>
          <c:smooth val="0"/>
          <c:extLst>
            <c:ext xmlns:c16="http://schemas.microsoft.com/office/drawing/2014/chart" uri="{C3380CC4-5D6E-409C-BE32-E72D297353CC}">
              <c16:uniqueId val="{00000003-9D0A-4BEC-A066-DCFB2BA33A92}"/>
            </c:ext>
          </c:extLst>
        </c:ser>
        <c:ser>
          <c:idx val="4"/>
          <c:order val="4"/>
          <c:tx>
            <c:strRef>
              <c:f>'Fig 9.7'!$G$4</c:f>
              <c:strCache>
                <c:ptCount val="1"/>
                <c:pt idx="0">
                  <c:v>FR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9.7'!$G$5:$G$10</c:f>
              <c:numCache>
                <c:formatCode>###########0.0</c:formatCode>
                <c:ptCount val="6"/>
                <c:pt idx="0">
                  <c:v>64.7</c:v>
                </c:pt>
                <c:pt idx="1">
                  <c:v>185.3</c:v>
                </c:pt>
                <c:pt idx="2">
                  <c:v>272.2</c:v>
                </c:pt>
                <c:pt idx="3">
                  <c:v>298.7</c:v>
                </c:pt>
                <c:pt idx="4">
                  <c:v>333.2</c:v>
                </c:pt>
                <c:pt idx="5">
                  <c:v>292.3</c:v>
                </c:pt>
              </c:numCache>
            </c:numRef>
          </c:val>
          <c:smooth val="0"/>
          <c:extLst>
            <c:ext xmlns:c16="http://schemas.microsoft.com/office/drawing/2014/chart" uri="{C3380CC4-5D6E-409C-BE32-E72D297353CC}">
              <c16:uniqueId val="{00000004-9D0A-4BEC-A066-DCFB2BA33A92}"/>
            </c:ext>
          </c:extLst>
        </c:ser>
        <c:ser>
          <c:idx val="5"/>
          <c:order val="5"/>
          <c:tx>
            <c:strRef>
              <c:f>'Fig 9.7'!$H$4</c:f>
              <c:strCache>
                <c:ptCount val="1"/>
                <c:pt idx="0">
                  <c:v>IT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9.7'!$H$5:$H$10</c:f>
              <c:numCache>
                <c:formatCode>###########0.0</c:formatCode>
                <c:ptCount val="6"/>
                <c:pt idx="0">
                  <c:v>82</c:v>
                </c:pt>
                <c:pt idx="1">
                  <c:v>148.30000000000001</c:v>
                </c:pt>
                <c:pt idx="2">
                  <c:v>225.6</c:v>
                </c:pt>
                <c:pt idx="3">
                  <c:v>268.7</c:v>
                </c:pt>
                <c:pt idx="4">
                  <c:v>261.2</c:v>
                </c:pt>
                <c:pt idx="5">
                  <c:v>217.6</c:v>
                </c:pt>
              </c:numCache>
            </c:numRef>
          </c:val>
          <c:smooth val="0"/>
          <c:extLst>
            <c:ext xmlns:c16="http://schemas.microsoft.com/office/drawing/2014/chart" uri="{C3380CC4-5D6E-409C-BE32-E72D297353CC}">
              <c16:uniqueId val="{00000005-9D0A-4BEC-A066-DCFB2BA33A92}"/>
            </c:ext>
          </c:extLst>
        </c:ser>
        <c:ser>
          <c:idx val="6"/>
          <c:order val="6"/>
          <c:tx>
            <c:strRef>
              <c:f>'Fig 9.7'!$I$4</c:f>
              <c:strCache>
                <c:ptCount val="1"/>
                <c:pt idx="0">
                  <c:v>NL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'Fig 9.7'!$B$5:$B$10</c:f>
              <c:strCache>
                <c:ptCount val="6"/>
                <c:pt idx="0">
                  <c:v>16-34 ans</c:v>
                </c:pt>
                <c:pt idx="1">
                  <c:v>35-44 ans</c:v>
                </c:pt>
                <c:pt idx="2">
                  <c:v>45-54 ans</c:v>
                </c:pt>
                <c:pt idx="3">
                  <c:v>55-64 ans</c:v>
                </c:pt>
                <c:pt idx="4">
                  <c:v>65-74 ans </c:v>
                </c:pt>
                <c:pt idx="5">
                  <c:v>75 ans +</c:v>
                </c:pt>
              </c:strCache>
            </c:strRef>
          </c:cat>
          <c:val>
            <c:numRef>
              <c:f>'Fig 9.7'!$I$5:$I$10</c:f>
              <c:numCache>
                <c:formatCode>###########0.0</c:formatCode>
                <c:ptCount val="6"/>
                <c:pt idx="0">
                  <c:v>79.400000000000006</c:v>
                </c:pt>
                <c:pt idx="1">
                  <c:v>120.2</c:v>
                </c:pt>
                <c:pt idx="2">
                  <c:v>215.5</c:v>
                </c:pt>
                <c:pt idx="3">
                  <c:v>273.89999999999998</c:v>
                </c:pt>
                <c:pt idx="4">
                  <c:v>222.4</c:v>
                </c:pt>
                <c:pt idx="5">
                  <c:v>206.6</c:v>
                </c:pt>
              </c:numCache>
            </c:numRef>
          </c:val>
          <c:smooth val="0"/>
          <c:extLst>
            <c:ext xmlns:c16="http://schemas.microsoft.com/office/drawing/2014/chart" uri="{C3380CC4-5D6E-409C-BE32-E72D297353CC}">
              <c16:uniqueId val="{00000006-9D0A-4BEC-A066-DCFB2BA33A92}"/>
            </c:ext>
          </c:extLst>
        </c:ser>
        <c:dLbls>
          <c:showLegendKey val="0"/>
          <c:showVal val="0"/>
          <c:showCatName val="0"/>
          <c:showSerName val="0"/>
          <c:showPercent val="0"/>
          <c:showBubbleSize val="0"/>
        </c:dLbls>
        <c:marker val="1"/>
        <c:smooth val="0"/>
        <c:axId val="615741599"/>
        <c:axId val="615738687"/>
      </c:lineChart>
      <c:catAx>
        <c:axId val="615741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crossAx val="615738687"/>
        <c:crosses val="autoZero"/>
        <c:auto val="1"/>
        <c:lblAlgn val="ctr"/>
        <c:lblOffset val="100"/>
        <c:noMultiLvlLbl val="0"/>
      </c:catAx>
      <c:valAx>
        <c:axId val="6157386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crossAx val="615741599"/>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9.8'!$C$4</c:f>
              <c:strCache>
                <c:ptCount val="1"/>
                <c:pt idx="0">
                  <c:v>Zone Euro</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9.8'!$C$5:$C$10</c:f>
              <c:numCache>
                <c:formatCode>0%</c:formatCode>
                <c:ptCount val="6"/>
                <c:pt idx="0">
                  <c:v>0.27200000000000002</c:v>
                </c:pt>
                <c:pt idx="1">
                  <c:v>0.56799999999999995</c:v>
                </c:pt>
                <c:pt idx="2">
                  <c:v>0.64599999999999991</c:v>
                </c:pt>
                <c:pt idx="3">
                  <c:v>0.70499999999999996</c:v>
                </c:pt>
                <c:pt idx="4">
                  <c:v>0.71299999999999997</c:v>
                </c:pt>
                <c:pt idx="5">
                  <c:v>0.66400000000000003</c:v>
                </c:pt>
              </c:numCache>
            </c:numRef>
          </c:val>
          <c:smooth val="0"/>
          <c:extLst>
            <c:ext xmlns:c16="http://schemas.microsoft.com/office/drawing/2014/chart" uri="{C3380CC4-5D6E-409C-BE32-E72D297353CC}">
              <c16:uniqueId val="{00000000-B49E-4744-9D3C-9CC13AE7356E}"/>
            </c:ext>
          </c:extLst>
        </c:ser>
        <c:ser>
          <c:idx val="1"/>
          <c:order val="1"/>
          <c:tx>
            <c:strRef>
              <c:f>'Fig 9.8'!$D$4</c:f>
              <c:strCache>
                <c:ptCount val="1"/>
                <c:pt idx="0">
                  <c:v>BE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9.8'!$D$5:$D$10</c:f>
              <c:numCache>
                <c:formatCode>0%</c:formatCode>
                <c:ptCount val="6"/>
                <c:pt idx="0">
                  <c:v>0.499</c:v>
                </c:pt>
                <c:pt idx="1">
                  <c:v>0.72599999999999998</c:v>
                </c:pt>
                <c:pt idx="2">
                  <c:v>0.72499999999999998</c:v>
                </c:pt>
                <c:pt idx="3">
                  <c:v>0.75099999999999989</c:v>
                </c:pt>
                <c:pt idx="4">
                  <c:v>0.71200000000000008</c:v>
                </c:pt>
                <c:pt idx="5">
                  <c:v>0.67500000000000004</c:v>
                </c:pt>
              </c:numCache>
            </c:numRef>
          </c:val>
          <c:smooth val="0"/>
          <c:extLst>
            <c:ext xmlns:c16="http://schemas.microsoft.com/office/drawing/2014/chart" uri="{C3380CC4-5D6E-409C-BE32-E72D297353CC}">
              <c16:uniqueId val="{00000001-B49E-4744-9D3C-9CC13AE7356E}"/>
            </c:ext>
          </c:extLst>
        </c:ser>
        <c:ser>
          <c:idx val="2"/>
          <c:order val="2"/>
          <c:tx>
            <c:strRef>
              <c:f>'Fig 9.8'!$E$4</c:f>
              <c:strCache>
                <c:ptCount val="1"/>
                <c:pt idx="0">
                  <c:v>DE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9.8'!$E$5:$E$10</c:f>
              <c:numCache>
                <c:formatCode>0%</c:formatCode>
                <c:ptCount val="6"/>
                <c:pt idx="0">
                  <c:v>0.11800000000000001</c:v>
                </c:pt>
                <c:pt idx="1">
                  <c:v>0.39200000000000002</c:v>
                </c:pt>
                <c:pt idx="2">
                  <c:v>0.54400000000000004</c:v>
                </c:pt>
                <c:pt idx="3">
                  <c:v>0.60399999999999998</c:v>
                </c:pt>
                <c:pt idx="4">
                  <c:v>0.55899999999999994</c:v>
                </c:pt>
                <c:pt idx="5">
                  <c:v>0.46600000000000003</c:v>
                </c:pt>
              </c:numCache>
            </c:numRef>
          </c:val>
          <c:smooth val="0"/>
          <c:extLst>
            <c:ext xmlns:c16="http://schemas.microsoft.com/office/drawing/2014/chart" uri="{C3380CC4-5D6E-409C-BE32-E72D297353CC}">
              <c16:uniqueId val="{00000002-B49E-4744-9D3C-9CC13AE7356E}"/>
            </c:ext>
          </c:extLst>
        </c:ser>
        <c:ser>
          <c:idx val="3"/>
          <c:order val="3"/>
          <c:tx>
            <c:strRef>
              <c:f>'Fig 9.8'!$F$4</c:f>
              <c:strCache>
                <c:ptCount val="1"/>
                <c:pt idx="0">
                  <c:v>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9.8'!$F$5:$F$10</c:f>
              <c:numCache>
                <c:formatCode>0%</c:formatCode>
                <c:ptCount val="6"/>
                <c:pt idx="0">
                  <c:v>0.43799999999999994</c:v>
                </c:pt>
                <c:pt idx="1">
                  <c:v>0.71</c:v>
                </c:pt>
                <c:pt idx="2">
                  <c:v>0.754</c:v>
                </c:pt>
                <c:pt idx="3">
                  <c:v>0.83700000000000008</c:v>
                </c:pt>
                <c:pt idx="4">
                  <c:v>0.84799999999999998</c:v>
                </c:pt>
                <c:pt idx="5">
                  <c:v>0.83</c:v>
                </c:pt>
              </c:numCache>
            </c:numRef>
          </c:val>
          <c:smooth val="0"/>
          <c:extLst>
            <c:ext xmlns:c16="http://schemas.microsoft.com/office/drawing/2014/chart" uri="{C3380CC4-5D6E-409C-BE32-E72D297353CC}">
              <c16:uniqueId val="{00000003-B49E-4744-9D3C-9CC13AE7356E}"/>
            </c:ext>
          </c:extLst>
        </c:ser>
        <c:ser>
          <c:idx val="4"/>
          <c:order val="4"/>
          <c:tx>
            <c:strRef>
              <c:f>'Fig 9.8'!$G$4</c:f>
              <c:strCache>
                <c:ptCount val="1"/>
                <c:pt idx="0">
                  <c:v>FR</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9.8'!$G$5:$G$10</c:f>
              <c:numCache>
                <c:formatCode>0%</c:formatCode>
                <c:ptCount val="6"/>
                <c:pt idx="0">
                  <c:v>0.29100000000000004</c:v>
                </c:pt>
                <c:pt idx="1">
                  <c:v>0.53900000000000003</c:v>
                </c:pt>
                <c:pt idx="2">
                  <c:v>0.58700000000000008</c:v>
                </c:pt>
                <c:pt idx="3">
                  <c:v>0.63800000000000001</c:v>
                </c:pt>
                <c:pt idx="4">
                  <c:v>0.70900000000000007</c:v>
                </c:pt>
                <c:pt idx="5">
                  <c:v>0.71299999999999997</c:v>
                </c:pt>
              </c:numCache>
            </c:numRef>
          </c:val>
          <c:smooth val="0"/>
          <c:extLst>
            <c:ext xmlns:c16="http://schemas.microsoft.com/office/drawing/2014/chart" uri="{C3380CC4-5D6E-409C-BE32-E72D297353CC}">
              <c16:uniqueId val="{00000004-B49E-4744-9D3C-9CC13AE7356E}"/>
            </c:ext>
          </c:extLst>
        </c:ser>
        <c:ser>
          <c:idx val="5"/>
          <c:order val="5"/>
          <c:tx>
            <c:strRef>
              <c:f>'Fig 9.8'!$H$4</c:f>
              <c:strCache>
                <c:ptCount val="1"/>
                <c:pt idx="0">
                  <c:v>IT</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9.8'!$H$5:$H$10</c:f>
              <c:numCache>
                <c:formatCode>0%</c:formatCode>
                <c:ptCount val="6"/>
                <c:pt idx="0">
                  <c:v>0.38900000000000001</c:v>
                </c:pt>
                <c:pt idx="1">
                  <c:v>0.54899999999999993</c:v>
                </c:pt>
                <c:pt idx="2">
                  <c:v>0.67900000000000005</c:v>
                </c:pt>
                <c:pt idx="3">
                  <c:v>0.76400000000000001</c:v>
                </c:pt>
                <c:pt idx="4">
                  <c:v>0.79799999999999993</c:v>
                </c:pt>
                <c:pt idx="5">
                  <c:v>0.74900000000000011</c:v>
                </c:pt>
              </c:numCache>
            </c:numRef>
          </c:val>
          <c:smooth val="0"/>
          <c:extLst>
            <c:ext xmlns:c16="http://schemas.microsoft.com/office/drawing/2014/chart" uri="{C3380CC4-5D6E-409C-BE32-E72D297353CC}">
              <c16:uniqueId val="{00000005-B49E-4744-9D3C-9CC13AE7356E}"/>
            </c:ext>
          </c:extLst>
        </c:ser>
        <c:ser>
          <c:idx val="6"/>
          <c:order val="6"/>
          <c:tx>
            <c:strRef>
              <c:f>'Fig 9.8'!$I$4</c:f>
              <c:strCache>
                <c:ptCount val="1"/>
                <c:pt idx="0">
                  <c:v>NL</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'Fig 9.8'!$B$5:$B$10</c:f>
              <c:strCache>
                <c:ptCount val="6"/>
                <c:pt idx="0">
                  <c:v>16-34 ans</c:v>
                </c:pt>
                <c:pt idx="1">
                  <c:v>35-44 ans</c:v>
                </c:pt>
                <c:pt idx="2">
                  <c:v>45-54 ans</c:v>
                </c:pt>
                <c:pt idx="3">
                  <c:v>55-64 ans</c:v>
                </c:pt>
                <c:pt idx="4">
                  <c:v>65-74 ans </c:v>
                </c:pt>
                <c:pt idx="5">
                  <c:v>75 ans +</c:v>
                </c:pt>
              </c:strCache>
            </c:strRef>
          </c:cat>
          <c:val>
            <c:numRef>
              <c:f>'Fig 9.8'!$I$5:$I$10</c:f>
              <c:numCache>
                <c:formatCode>0%</c:formatCode>
                <c:ptCount val="6"/>
                <c:pt idx="0">
                  <c:v>0.33200000000000002</c:v>
                </c:pt>
                <c:pt idx="1">
                  <c:v>0.68900000000000006</c:v>
                </c:pt>
                <c:pt idx="2">
                  <c:v>0.66700000000000004</c:v>
                </c:pt>
                <c:pt idx="3">
                  <c:v>0.64700000000000002</c:v>
                </c:pt>
                <c:pt idx="4">
                  <c:v>0.58499999999999996</c:v>
                </c:pt>
                <c:pt idx="5">
                  <c:v>0.495</c:v>
                </c:pt>
              </c:numCache>
            </c:numRef>
          </c:val>
          <c:smooth val="0"/>
          <c:extLst>
            <c:ext xmlns:c16="http://schemas.microsoft.com/office/drawing/2014/chart" uri="{C3380CC4-5D6E-409C-BE32-E72D297353CC}">
              <c16:uniqueId val="{00000006-B49E-4744-9D3C-9CC13AE7356E}"/>
            </c:ext>
          </c:extLst>
        </c:ser>
        <c:dLbls>
          <c:showLegendKey val="0"/>
          <c:showVal val="0"/>
          <c:showCatName val="0"/>
          <c:showSerName val="0"/>
          <c:showPercent val="0"/>
          <c:showBubbleSize val="0"/>
        </c:dLbls>
        <c:marker val="1"/>
        <c:smooth val="0"/>
        <c:axId val="615741599"/>
        <c:axId val="615738687"/>
      </c:lineChart>
      <c:catAx>
        <c:axId val="6157415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crossAx val="615738687"/>
        <c:crosses val="autoZero"/>
        <c:auto val="1"/>
        <c:lblAlgn val="ctr"/>
        <c:lblOffset val="100"/>
        <c:noMultiLvlLbl val="0"/>
      </c:catAx>
      <c:valAx>
        <c:axId val="6157386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crossAx val="615741599"/>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15868617366869"/>
          <c:y val="3.382400602511907E-2"/>
          <c:w val="0.7971278053057167"/>
          <c:h val="0.84855622467026981"/>
        </c:manualLayout>
      </c:layout>
      <c:scatterChart>
        <c:scatterStyle val="lineMarker"/>
        <c:varyColors val="0"/>
        <c:ser>
          <c:idx val="0"/>
          <c:order val="0"/>
          <c:tx>
            <c:strRef>
              <c:f>'Fig 9.9'!$B$5</c:f>
              <c:strCache>
                <c:ptCount val="1"/>
                <c:pt idx="0">
                  <c:v>Allemagne</c:v>
                </c:pt>
              </c:strCache>
            </c:strRef>
          </c:tx>
          <c:spPr>
            <a:ln w="44450" cap="rnd" cmpd="sng" algn="ctr">
              <a:noFill/>
              <a:prstDash val="solid"/>
              <a:round/>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6350" cap="flat" cmpd="sng" algn="ctr">
                <a:solidFill>
                  <a:schemeClr val="accent1"/>
                </a:solidFill>
                <a:prstDash val="solid"/>
                <a:round/>
              </a:ln>
              <a:effectLst>
                <a:outerShdw blurRad="57150" dist="19050" dir="5400000" algn="ctr" rotWithShape="0">
                  <a:srgbClr val="000000">
                    <a:alpha val="63000"/>
                  </a:srgbClr>
                </a:outerShdw>
              </a:effectLst>
            </c:spPr>
          </c:marker>
          <c:dLbls>
            <c:dLbl>
              <c:idx val="0"/>
              <c:layout>
                <c:manualLayout>
                  <c:x val="-8.5921455353857951E-2"/>
                  <c:y val="-3.3411687897207359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9.9'!$C$5</c:f>
              <c:numCache>
                <c:formatCode>0.0%</c:formatCode>
                <c:ptCount val="1"/>
                <c:pt idx="0">
                  <c:v>0.10199999999999999</c:v>
                </c:pt>
              </c:numCache>
            </c:numRef>
          </c:xVal>
          <c:yVal>
            <c:numRef>
              <c:f>'Fig 9.9'!$D$5</c:f>
              <c:numCache>
                <c:formatCode>0.0%</c:formatCode>
                <c:ptCount val="1"/>
                <c:pt idx="0">
                  <c:v>0.104</c:v>
                </c:pt>
              </c:numCache>
            </c:numRef>
          </c:yVal>
          <c:smooth val="0"/>
          <c:extLst>
            <c:ext xmlns:c16="http://schemas.microsoft.com/office/drawing/2014/chart" uri="{C3380CC4-5D6E-409C-BE32-E72D297353CC}">
              <c16:uniqueId val="{00000001-D8CD-4D3B-A8D5-CDF4F64F0EB7}"/>
            </c:ext>
          </c:extLst>
        </c:ser>
        <c:ser>
          <c:idx val="2"/>
          <c:order val="1"/>
          <c:tx>
            <c:strRef>
              <c:f>'Fig 9.9'!$B$6</c:f>
              <c:strCache>
                <c:ptCount val="1"/>
                <c:pt idx="0">
                  <c:v>Belgique</c:v>
                </c:pt>
              </c:strCache>
            </c:strRef>
          </c:tx>
          <c:spPr>
            <a:ln w="44450" cap="rnd" cmpd="sng" algn="ctr">
              <a:noFill/>
              <a:prstDash val="solid"/>
              <a:round/>
            </a:ln>
            <a:effectLst/>
          </c:spPr>
          <c:marker>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6350" cap="flat" cmpd="sng" algn="ctr">
                <a:solidFill>
                  <a:schemeClr val="accent3"/>
                </a:solidFill>
                <a:prstDash val="solid"/>
                <a:round/>
              </a:ln>
              <a:effectLst>
                <a:outerShdw blurRad="57150" dist="19050" dir="5400000" algn="ctr" rotWithShape="0">
                  <a:srgbClr val="000000">
                    <a:alpha val="63000"/>
                  </a:srgbClr>
                </a:outerShdw>
              </a:effectLst>
            </c:spPr>
          </c:marker>
          <c:dLbls>
            <c:dLbl>
              <c:idx val="0"/>
              <c:layout>
                <c:manualLayout>
                  <c:x val="-6.8932829219798195E-2"/>
                  <c:y val="3.2624013220693186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9.9'!$C$6</c:f>
              <c:numCache>
                <c:formatCode>0.0%</c:formatCode>
                <c:ptCount val="1"/>
                <c:pt idx="0">
                  <c:v>7.8E-2</c:v>
                </c:pt>
              </c:numCache>
            </c:numRef>
          </c:xVal>
          <c:yVal>
            <c:numRef>
              <c:f>'Fig 9.9'!$D$6</c:f>
              <c:numCache>
                <c:formatCode>0.0%</c:formatCode>
                <c:ptCount val="1"/>
                <c:pt idx="0">
                  <c:v>0.10100000000000001</c:v>
                </c:pt>
              </c:numCache>
            </c:numRef>
          </c:yVal>
          <c:smooth val="0"/>
          <c:extLst>
            <c:ext xmlns:c16="http://schemas.microsoft.com/office/drawing/2014/chart" uri="{C3380CC4-5D6E-409C-BE32-E72D297353CC}">
              <c16:uniqueId val="{00000003-D8CD-4D3B-A8D5-CDF4F64F0EB7}"/>
            </c:ext>
          </c:extLst>
        </c:ser>
        <c:ser>
          <c:idx val="3"/>
          <c:order val="2"/>
          <c:tx>
            <c:strRef>
              <c:f>'Fig 9.9'!$B$7</c:f>
              <c:strCache>
                <c:ptCount val="1"/>
                <c:pt idx="0">
                  <c:v>Canada</c:v>
                </c:pt>
              </c:strCache>
            </c:strRef>
          </c:tx>
          <c:spPr>
            <a:ln w="44450" cap="rnd" cmpd="sng" algn="ctr">
              <a:noFill/>
              <a:prstDash val="solid"/>
              <a:round/>
            </a:ln>
            <a:effectLst/>
          </c:spPr>
          <c:marker>
            <c:spPr>
              <a:noFill/>
              <a:ln w="6350" cap="flat" cmpd="sng" algn="ctr">
                <a:solidFill>
                  <a:schemeClr val="accent4"/>
                </a:solidFill>
                <a:prstDash val="solid"/>
                <a:round/>
              </a:ln>
              <a:effectLst>
                <a:outerShdw blurRad="57150" dist="19050" dir="5400000" algn="ctr" rotWithShape="0">
                  <a:srgbClr val="000000">
                    <a:alpha val="63000"/>
                  </a:srgbClr>
                </a:outerShdw>
              </a:effectLst>
            </c:spPr>
          </c:marker>
          <c:dLbls>
            <c:dLbl>
              <c:idx val="0"/>
              <c:layout>
                <c:manualLayout>
                  <c:x val="-5.1129793579597495E-2"/>
                  <c:y val="-3.4213449879067825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9.9'!$C$7</c:f>
              <c:numCache>
                <c:formatCode>0.0%</c:formatCode>
                <c:ptCount val="1"/>
                <c:pt idx="0">
                  <c:v>0.122</c:v>
                </c:pt>
              </c:numCache>
            </c:numRef>
          </c:xVal>
          <c:yVal>
            <c:numRef>
              <c:f>'Fig 9.9'!$D$7</c:f>
              <c:numCache>
                <c:formatCode>0.0%</c:formatCode>
                <c:ptCount val="1"/>
                <c:pt idx="0">
                  <c:v>0.121</c:v>
                </c:pt>
              </c:numCache>
            </c:numRef>
          </c:yVal>
          <c:smooth val="0"/>
          <c:extLst>
            <c:ext xmlns:c16="http://schemas.microsoft.com/office/drawing/2014/chart" uri="{C3380CC4-5D6E-409C-BE32-E72D297353CC}">
              <c16:uniqueId val="{00000005-D8CD-4D3B-A8D5-CDF4F64F0EB7}"/>
            </c:ext>
          </c:extLst>
        </c:ser>
        <c:ser>
          <c:idx val="4"/>
          <c:order val="3"/>
          <c:tx>
            <c:strRef>
              <c:f>'Fig 9.9'!$B$8</c:f>
              <c:strCache>
                <c:ptCount val="1"/>
                <c:pt idx="0">
                  <c:v>Espagne</c:v>
                </c:pt>
              </c:strCache>
            </c:strRef>
          </c:tx>
          <c:spPr>
            <a:ln w="44450" cap="rnd" cmpd="sng" algn="ctr">
              <a:noFill/>
              <a:prstDash val="solid"/>
              <a:round/>
            </a:ln>
            <a:effectLst/>
          </c:spPr>
          <c:marker>
            <c:spPr>
              <a:noFill/>
              <a:ln w="6350" cap="flat" cmpd="sng" algn="ctr">
                <a:solidFill>
                  <a:schemeClr val="accent5"/>
                </a:solidFill>
                <a:prstDash val="solid"/>
                <a:round/>
              </a:ln>
              <a:effectLst>
                <a:outerShdw blurRad="57150" dist="19050" dir="5400000" algn="ctr" rotWithShape="0">
                  <a:srgbClr val="000000">
                    <a:alpha val="63000"/>
                  </a:srgbClr>
                </a:outerShdw>
              </a:effectLst>
            </c:spPr>
          </c:marker>
          <c:dLbls>
            <c:dLbl>
              <c:idx val="0"/>
              <c:layout>
                <c:manualLayout>
                  <c:x val="-5.663731222944994E-2"/>
                  <c:y val="-4.4780629080764467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6-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9.9'!$C$8</c:f>
              <c:numCache>
                <c:formatCode>0.0%</c:formatCode>
                <c:ptCount val="1"/>
                <c:pt idx="0">
                  <c:v>0.10199999999999999</c:v>
                </c:pt>
              </c:numCache>
            </c:numRef>
          </c:xVal>
          <c:yVal>
            <c:numRef>
              <c:f>'Fig 9.9'!$D$8</c:f>
              <c:numCache>
                <c:formatCode>0.0%</c:formatCode>
                <c:ptCount val="1"/>
                <c:pt idx="0">
                  <c:v>0.14799999999999999</c:v>
                </c:pt>
              </c:numCache>
            </c:numRef>
          </c:yVal>
          <c:smooth val="0"/>
          <c:extLst>
            <c:ext xmlns:c16="http://schemas.microsoft.com/office/drawing/2014/chart" uri="{C3380CC4-5D6E-409C-BE32-E72D297353CC}">
              <c16:uniqueId val="{00000007-D8CD-4D3B-A8D5-CDF4F64F0EB7}"/>
            </c:ext>
          </c:extLst>
        </c:ser>
        <c:ser>
          <c:idx val="5"/>
          <c:order val="4"/>
          <c:tx>
            <c:strRef>
              <c:f>'Fig 9.9'!$B$9</c:f>
              <c:strCache>
                <c:ptCount val="1"/>
                <c:pt idx="0">
                  <c:v>États-Unis</c:v>
                </c:pt>
              </c:strCache>
            </c:strRef>
          </c:tx>
          <c:spPr>
            <a:ln w="44450" cap="rnd" cmpd="sng" algn="ctr">
              <a:noFill/>
              <a:prstDash val="solid"/>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6350" cap="flat" cmpd="sng" algn="ctr">
                <a:solidFill>
                  <a:schemeClr val="accent6"/>
                </a:solidFill>
                <a:prstDash val="solid"/>
                <a:round/>
              </a:ln>
              <a:effectLst>
                <a:outerShdw blurRad="57150" dist="19050" dir="5400000" algn="ctr" rotWithShape="0">
                  <a:srgbClr val="000000">
                    <a:alpha val="63000"/>
                  </a:srgbClr>
                </a:outerShdw>
              </a:effectLst>
            </c:spPr>
          </c:marker>
          <c:dLbls>
            <c:dLbl>
              <c:idx val="0"/>
              <c:layout>
                <c:manualLayout>
                  <c:x val="0"/>
                  <c:y val="-1.4064697609001406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8-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9.9'!$C$9</c:f>
              <c:numCache>
                <c:formatCode>0.0%</c:formatCode>
                <c:ptCount val="1"/>
                <c:pt idx="0">
                  <c:v>0.23100000000000001</c:v>
                </c:pt>
              </c:numCache>
            </c:numRef>
          </c:xVal>
          <c:yVal>
            <c:numRef>
              <c:f>'Fig 9.9'!$D$9</c:f>
              <c:numCache>
                <c:formatCode>0.0%</c:formatCode>
                <c:ptCount val="1"/>
                <c:pt idx="0">
                  <c:v>0.17799999999999999</c:v>
                </c:pt>
              </c:numCache>
            </c:numRef>
          </c:yVal>
          <c:smooth val="0"/>
          <c:extLst>
            <c:ext xmlns:c16="http://schemas.microsoft.com/office/drawing/2014/chart" uri="{C3380CC4-5D6E-409C-BE32-E72D297353CC}">
              <c16:uniqueId val="{00000009-D8CD-4D3B-A8D5-CDF4F64F0EB7}"/>
            </c:ext>
          </c:extLst>
        </c:ser>
        <c:ser>
          <c:idx val="6"/>
          <c:order val="5"/>
          <c:tx>
            <c:strRef>
              <c:f>'Fig 9.9'!$B$10</c:f>
              <c:strCache>
                <c:ptCount val="1"/>
                <c:pt idx="0">
                  <c:v>France</c:v>
                </c:pt>
              </c:strCache>
            </c:strRef>
          </c:tx>
          <c:spPr>
            <a:ln w="44450" cap="rnd" cmpd="sng" algn="ctr">
              <a:noFill/>
              <a:prstDash val="solid"/>
              <a:round/>
            </a:ln>
            <a:effectLst/>
          </c:spPr>
          <c:marker>
            <c:spPr>
              <a:noFill/>
              <a:ln w="6350" cap="flat" cmpd="sng" algn="ctr">
                <a:solidFill>
                  <a:schemeClr val="accent1">
                    <a:lumMod val="60000"/>
                  </a:schemeClr>
                </a:solidFill>
                <a:prstDash val="solid"/>
                <a:round/>
              </a:ln>
              <a:effectLst>
                <a:outerShdw blurRad="57150" dist="19050" dir="5400000" algn="ctr" rotWithShape="0">
                  <a:srgbClr val="000000">
                    <a:alpha val="63000"/>
                  </a:srgbClr>
                </a:outerShdw>
              </a:effectLst>
            </c:spPr>
          </c:marker>
          <c:dLbls>
            <c:dLbl>
              <c:idx val="0"/>
              <c:layout>
                <c:manualLayout>
                  <c:x val="-1.6305881063648248E-2"/>
                  <c:y val="3.1211153648296335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A-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9.9'!$C$10</c:f>
              <c:numCache>
                <c:formatCode>0.0%</c:formatCode>
                <c:ptCount val="1"/>
                <c:pt idx="0">
                  <c:v>3.5999999999999997E-2</c:v>
                </c:pt>
              </c:numCache>
            </c:numRef>
          </c:xVal>
          <c:yVal>
            <c:numRef>
              <c:f>'Fig 9.9'!$D$10</c:f>
              <c:numCache>
                <c:formatCode>0.0%</c:formatCode>
                <c:ptCount val="1"/>
                <c:pt idx="0">
                  <c:v>8.1000000000000003E-2</c:v>
                </c:pt>
              </c:numCache>
            </c:numRef>
          </c:yVal>
          <c:smooth val="0"/>
          <c:extLst>
            <c:ext xmlns:c16="http://schemas.microsoft.com/office/drawing/2014/chart" uri="{C3380CC4-5D6E-409C-BE32-E72D297353CC}">
              <c16:uniqueId val="{0000000B-D8CD-4D3B-A8D5-CDF4F64F0EB7}"/>
            </c:ext>
          </c:extLst>
        </c:ser>
        <c:ser>
          <c:idx val="7"/>
          <c:order val="6"/>
          <c:tx>
            <c:strRef>
              <c:f>'Fig 9.9'!$B$11</c:f>
              <c:strCache>
                <c:ptCount val="1"/>
                <c:pt idx="0">
                  <c:v>Italie</c:v>
                </c:pt>
              </c:strCache>
            </c:strRef>
          </c:tx>
          <c:spPr>
            <a:ln w="44450" cap="rnd" cmpd="sng" algn="ctr">
              <a:noFill/>
              <a:prstDash val="solid"/>
              <a:round/>
            </a:ln>
            <a:effectLst/>
          </c:spPr>
          <c:marker>
            <c:symbol val="triangle"/>
            <c:size val="9"/>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w="6350" cap="flat" cmpd="sng" algn="ctr">
                <a:solidFill>
                  <a:schemeClr val="accent2">
                    <a:lumMod val="60000"/>
                  </a:schemeClr>
                </a:solidFill>
                <a:prstDash val="solid"/>
                <a:round/>
              </a:ln>
              <a:effectLst>
                <a:outerShdw blurRad="57150" dist="19050" dir="5400000" algn="ctr" rotWithShape="0">
                  <a:srgbClr val="000000">
                    <a:alpha val="63000"/>
                  </a:srgbClr>
                </a:outerShdw>
              </a:effectLst>
            </c:spPr>
          </c:marker>
          <c:dLbls>
            <c:dLbl>
              <c:idx val="0"/>
              <c:layout>
                <c:manualLayout>
                  <c:x val="-8.3085425326225718E-2"/>
                  <c:y val="3.1485127448823004E-3"/>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C-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9.9'!$C$11</c:f>
              <c:numCache>
                <c:formatCode>0.0%</c:formatCode>
                <c:ptCount val="1"/>
                <c:pt idx="0">
                  <c:v>9.7000000000000003E-2</c:v>
                </c:pt>
              </c:numCache>
            </c:numRef>
          </c:xVal>
          <c:yVal>
            <c:numRef>
              <c:f>'Fig 9.9'!$D$11</c:f>
              <c:numCache>
                <c:formatCode>0.0%</c:formatCode>
                <c:ptCount val="1"/>
                <c:pt idx="0">
                  <c:v>0.13900000000000001</c:v>
                </c:pt>
              </c:numCache>
            </c:numRef>
          </c:yVal>
          <c:smooth val="0"/>
          <c:extLst>
            <c:ext xmlns:c16="http://schemas.microsoft.com/office/drawing/2014/chart" uri="{C3380CC4-5D6E-409C-BE32-E72D297353CC}">
              <c16:uniqueId val="{0000000D-D8CD-4D3B-A8D5-CDF4F64F0EB7}"/>
            </c:ext>
          </c:extLst>
        </c:ser>
        <c:ser>
          <c:idx val="8"/>
          <c:order val="7"/>
          <c:tx>
            <c:strRef>
              <c:f>'Fig 9.9'!$B$12</c:f>
              <c:strCache>
                <c:ptCount val="1"/>
                <c:pt idx="0">
                  <c:v>Japon</c:v>
                </c:pt>
              </c:strCache>
            </c:strRef>
          </c:tx>
          <c:spPr>
            <a:ln w="44450" cap="rnd" cmpd="sng" algn="ctr">
              <a:noFill/>
              <a:prstDash val="solid"/>
              <a:round/>
            </a:ln>
            <a:effectLst/>
          </c:spPr>
          <c:marker>
            <c:symbol val="circle"/>
            <c:size val="9"/>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w="6350" cap="flat" cmpd="sng" algn="ctr">
                <a:solidFill>
                  <a:schemeClr val="accent3">
                    <a:lumMod val="60000"/>
                  </a:schemeClr>
                </a:solidFill>
                <a:prstDash val="solid"/>
                <a:round/>
              </a:ln>
              <a:effectLst>
                <a:outerShdw blurRad="57150" dist="19050" dir="5400000" algn="ctr" rotWithShape="0">
                  <a:srgbClr val="000000">
                    <a:alpha val="63000"/>
                  </a:srgbClr>
                </a:outerShdw>
              </a:effectLst>
            </c:spPr>
          </c:marker>
          <c:dLbls>
            <c:dLbl>
              <c:idx val="0"/>
              <c:layout>
                <c:manualLayout>
                  <c:x val="-9.7674418604651206E-4"/>
                  <c:y val="-3.0046060606060618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E-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9.9'!$C$12</c:f>
              <c:numCache>
                <c:formatCode>0.0%</c:formatCode>
                <c:ptCount val="1"/>
                <c:pt idx="0">
                  <c:v>0.19600000000000001</c:v>
                </c:pt>
              </c:numCache>
            </c:numRef>
          </c:xVal>
          <c:yVal>
            <c:numRef>
              <c:f>'Fig 9.9'!$D$12</c:f>
              <c:numCache>
                <c:formatCode>0.0%</c:formatCode>
                <c:ptCount val="1"/>
                <c:pt idx="0">
                  <c:v>0.157</c:v>
                </c:pt>
              </c:numCache>
            </c:numRef>
          </c:yVal>
          <c:smooth val="0"/>
          <c:extLst>
            <c:ext xmlns:c16="http://schemas.microsoft.com/office/drawing/2014/chart" uri="{C3380CC4-5D6E-409C-BE32-E72D297353CC}">
              <c16:uniqueId val="{0000000F-D8CD-4D3B-A8D5-CDF4F64F0EB7}"/>
            </c:ext>
          </c:extLst>
        </c:ser>
        <c:ser>
          <c:idx val="9"/>
          <c:order val="8"/>
          <c:tx>
            <c:strRef>
              <c:f>'Fig 9.9'!$B$13</c:f>
              <c:strCache>
                <c:ptCount val="1"/>
                <c:pt idx="0">
                  <c:v>Pays-Bas</c:v>
                </c:pt>
              </c:strCache>
            </c:strRef>
          </c:tx>
          <c:spPr>
            <a:ln w="44450" cap="rnd" cmpd="sng" algn="ctr">
              <a:noFill/>
              <a:prstDash val="solid"/>
              <a:round/>
            </a:ln>
            <a:effectLst/>
          </c:spPr>
          <c:marker>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6350" cap="flat" cmpd="sng" algn="ctr">
                <a:solidFill>
                  <a:schemeClr val="accent4">
                    <a:lumMod val="60000"/>
                  </a:schemeClr>
                </a:solidFill>
                <a:prstDash val="solid"/>
                <a:round/>
              </a:ln>
              <a:effectLst>
                <a:outerShdw blurRad="57150" dist="19050" dir="5400000" algn="ctr" rotWithShape="0">
                  <a:srgbClr val="000000">
                    <a:alpha val="63000"/>
                  </a:srgbClr>
                </a:outerShdw>
              </a:effectLst>
            </c:spPr>
          </c:marker>
          <c:dLbls>
            <c:dLbl>
              <c:idx val="0"/>
              <c:layout>
                <c:manualLayout>
                  <c:x val="-8.222076102356965E-2"/>
                  <c:y val="-3.3883855510881099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0-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9.9'!$C$13</c:f>
              <c:numCache>
                <c:formatCode>0.0%</c:formatCode>
                <c:ptCount val="1"/>
                <c:pt idx="0">
                  <c:v>3.1E-2</c:v>
                </c:pt>
              </c:numCache>
            </c:numRef>
          </c:xVal>
          <c:yVal>
            <c:numRef>
              <c:f>'Fig 9.9'!$D$13</c:f>
              <c:numCache>
                <c:formatCode>0.0%</c:formatCode>
                <c:ptCount val="1"/>
                <c:pt idx="0">
                  <c:v>8.3000000000000004E-2</c:v>
                </c:pt>
              </c:numCache>
            </c:numRef>
          </c:yVal>
          <c:smooth val="0"/>
          <c:extLst>
            <c:ext xmlns:c16="http://schemas.microsoft.com/office/drawing/2014/chart" uri="{C3380CC4-5D6E-409C-BE32-E72D297353CC}">
              <c16:uniqueId val="{00000011-D8CD-4D3B-A8D5-CDF4F64F0EB7}"/>
            </c:ext>
          </c:extLst>
        </c:ser>
        <c:ser>
          <c:idx val="10"/>
          <c:order val="9"/>
          <c:tx>
            <c:strRef>
              <c:f>'Fig 9.9'!$B$14</c:f>
              <c:strCache>
                <c:ptCount val="1"/>
                <c:pt idx="0">
                  <c:v>Royaume-Uni</c:v>
                </c:pt>
              </c:strCache>
            </c:strRef>
          </c:tx>
          <c:spPr>
            <a:ln w="44450" cap="rnd" cmpd="sng" algn="ctr">
              <a:noFill/>
              <a:prstDash val="solid"/>
              <a:round/>
            </a:ln>
            <a:effectLst/>
          </c:spPr>
          <c:marker>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6350" cap="flat" cmpd="sng" algn="ctr">
                <a:solidFill>
                  <a:schemeClr val="accent5">
                    <a:lumMod val="60000"/>
                  </a:schemeClr>
                </a:solidFill>
                <a:prstDash val="solid"/>
                <a:round/>
              </a:ln>
              <a:effectLst>
                <a:outerShdw blurRad="57150" dist="19050" dir="5400000" algn="ctr" rotWithShape="0">
                  <a:srgbClr val="000000">
                    <a:alpha val="63000"/>
                  </a:srgbClr>
                </a:outerShdw>
              </a:effectLst>
            </c:spPr>
          </c:marker>
          <c:dLbls>
            <c:dLbl>
              <c:idx val="0"/>
              <c:layout>
                <c:manualLayout>
                  <c:x val="-3.1331266149870939E-2"/>
                  <c:y val="-3.6908282828282825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2-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9.9'!$C$14</c:f>
              <c:numCache>
                <c:formatCode>0.0%</c:formatCode>
                <c:ptCount val="1"/>
                <c:pt idx="0">
                  <c:v>0.153</c:v>
                </c:pt>
              </c:numCache>
            </c:numRef>
          </c:xVal>
          <c:yVal>
            <c:numRef>
              <c:f>'Fig 9.9'!$D$14</c:f>
              <c:numCache>
                <c:formatCode>0.0%</c:formatCode>
                <c:ptCount val="1"/>
                <c:pt idx="0">
                  <c:v>0.11899999999999999</c:v>
                </c:pt>
              </c:numCache>
            </c:numRef>
          </c:yVal>
          <c:smooth val="0"/>
          <c:extLst>
            <c:ext xmlns:c16="http://schemas.microsoft.com/office/drawing/2014/chart" uri="{C3380CC4-5D6E-409C-BE32-E72D297353CC}">
              <c16:uniqueId val="{00000013-D8CD-4D3B-A8D5-CDF4F64F0EB7}"/>
            </c:ext>
          </c:extLst>
        </c:ser>
        <c:ser>
          <c:idx val="11"/>
          <c:order val="10"/>
          <c:tx>
            <c:strRef>
              <c:f>'Fig 9.9'!$B$15</c:f>
              <c:strCache>
                <c:ptCount val="1"/>
                <c:pt idx="0">
                  <c:v>Suède</c:v>
                </c:pt>
              </c:strCache>
            </c:strRef>
          </c:tx>
          <c:spPr>
            <a:ln w="44450" cap="rnd" cmpd="sng" algn="ctr">
              <a:noFill/>
              <a:prstDash val="solid"/>
              <a:round/>
            </a:ln>
            <a:effectLst/>
          </c:spPr>
          <c:marker>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6350" cap="flat" cmpd="sng" algn="ctr">
                <a:solidFill>
                  <a:schemeClr val="accent6">
                    <a:lumMod val="60000"/>
                  </a:schemeClr>
                </a:solidFill>
                <a:prstDash val="solid"/>
                <a:round/>
              </a:ln>
              <a:effectLst>
                <a:outerShdw blurRad="57150" dist="19050" dir="5400000" algn="ctr" rotWithShape="0">
                  <a:srgbClr val="000000">
                    <a:alpha val="63000"/>
                  </a:srgbClr>
                </a:outerShdw>
              </a:effectLst>
            </c:spPr>
          </c:marker>
          <c:dLbls>
            <c:dLbl>
              <c:idx val="0"/>
              <c:layout>
                <c:manualLayout>
                  <c:x val="-3.8926332104360896E-2"/>
                  <c:y val="3.9688553967252356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14-D8CD-4D3B-A8D5-CDF4F64F0EB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9.9'!$C$15</c:f>
              <c:numCache>
                <c:formatCode>0.0%</c:formatCode>
                <c:ptCount val="1"/>
                <c:pt idx="0">
                  <c:v>0.113</c:v>
                </c:pt>
              </c:numCache>
            </c:numRef>
          </c:xVal>
          <c:yVal>
            <c:numRef>
              <c:f>'Fig 9.9'!$D$15</c:f>
              <c:numCache>
                <c:formatCode>0.0%</c:formatCode>
                <c:ptCount val="1"/>
                <c:pt idx="0">
                  <c:v>9.2999999999999999E-2</c:v>
                </c:pt>
              </c:numCache>
            </c:numRef>
          </c:yVal>
          <c:smooth val="0"/>
          <c:extLst>
            <c:ext xmlns:c16="http://schemas.microsoft.com/office/drawing/2014/chart" uri="{C3380CC4-5D6E-409C-BE32-E72D297353CC}">
              <c16:uniqueId val="{00000015-D8CD-4D3B-A8D5-CDF4F64F0EB7}"/>
            </c:ext>
          </c:extLst>
        </c:ser>
        <c:dLbls>
          <c:showLegendKey val="0"/>
          <c:showVal val="0"/>
          <c:showCatName val="0"/>
          <c:showSerName val="0"/>
          <c:showPercent val="0"/>
          <c:showBubbleSize val="0"/>
        </c:dLbls>
        <c:axId val="126038400"/>
        <c:axId val="126039936"/>
      </c:scatterChart>
      <c:valAx>
        <c:axId val="126038400"/>
        <c:scaling>
          <c:orientation val="minMax"/>
          <c:min val="0"/>
        </c:scaling>
        <c:delete val="0"/>
        <c:axPos val="b"/>
        <c:majorGridlines>
          <c:spPr>
            <a:ln w="6350" cap="flat" cmpd="sng" algn="ctr">
              <a:solidFill>
                <a:schemeClr val="tx1">
                  <a:tint val="7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Arial" panose="020B0604020202020204" pitchFamily="34" charset="0"/>
                  </a:defRPr>
                </a:pPr>
                <a:r>
                  <a:rPr lang="fr-FR"/>
                  <a:t>Taux de pauvreté des 66 ans et plus</a:t>
                </a:r>
              </a:p>
            </c:rich>
          </c:tx>
          <c:layout>
            <c:manualLayout>
              <c:xMode val="edge"/>
              <c:yMode val="edge"/>
              <c:x val="0.56853564411463109"/>
              <c:y val="0.94896568456054975"/>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Arial" panose="020B0604020202020204" pitchFamily="34" charset="0"/>
                </a:defRPr>
              </a:pPr>
              <a:endParaRPr lang="fr-FR"/>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Arial" panose="020B0604020202020204" pitchFamily="34" charset="0"/>
              </a:defRPr>
            </a:pPr>
            <a:endParaRPr lang="fr-FR"/>
          </a:p>
        </c:txPr>
        <c:crossAx val="126039936"/>
        <c:crosses val="autoZero"/>
        <c:crossBetween val="midCat"/>
        <c:majorUnit val="5.0000000000000024E-2"/>
      </c:valAx>
      <c:valAx>
        <c:axId val="126039936"/>
        <c:scaling>
          <c:orientation val="minMax"/>
          <c:max val="0.25"/>
          <c:min val="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t" anchorCtr="1"/>
              <a:lstStyle/>
              <a:p>
                <a:pPr>
                  <a:defRPr sz="1000" b="1" i="0" u="none" strike="noStrike" kern="1200" baseline="0">
                    <a:solidFill>
                      <a:schemeClr val="tx1"/>
                    </a:solidFill>
                    <a:latin typeface="+mn-lt"/>
                    <a:ea typeface="+mn-ea"/>
                    <a:cs typeface="Arial" panose="020B0604020202020204" pitchFamily="34" charset="0"/>
                  </a:defRPr>
                </a:pPr>
                <a:r>
                  <a:rPr lang="fr-FR"/>
                  <a:t>Taux de pauvreté de l'ensemble</a:t>
                </a:r>
                <a:r>
                  <a:rPr lang="fr-FR" baseline="0"/>
                  <a:t> de la population</a:t>
                </a:r>
                <a:endParaRPr lang="fr-FR"/>
              </a:p>
            </c:rich>
          </c:tx>
          <c:layout>
            <c:manualLayout>
              <c:xMode val="edge"/>
              <c:yMode val="edge"/>
              <c:x val="1.4506570824988405E-4"/>
              <c:y val="0.12282804781706588"/>
            </c:manualLayout>
          </c:layout>
          <c:overlay val="0"/>
          <c:spPr>
            <a:noFill/>
            <a:ln>
              <a:noFill/>
            </a:ln>
            <a:effectLst/>
          </c:spPr>
          <c:txPr>
            <a:bodyPr rot="-5400000" spcFirstLastPara="1" vertOverflow="ellipsis" vert="horz" wrap="square" anchor="t" anchorCtr="1"/>
            <a:lstStyle/>
            <a:p>
              <a:pPr>
                <a:defRPr sz="1000" b="1" i="0" u="none" strike="noStrike" kern="1200" baseline="0">
                  <a:solidFill>
                    <a:schemeClr val="tx1"/>
                  </a:solidFill>
                  <a:latin typeface="+mn-lt"/>
                  <a:ea typeface="+mn-ea"/>
                  <a:cs typeface="Arial" panose="020B0604020202020204" pitchFamily="34" charset="0"/>
                </a:defRPr>
              </a:pPr>
              <a:endParaRPr lang="fr-FR"/>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Arial" panose="020B0604020202020204" pitchFamily="34" charset="0"/>
              </a:defRPr>
            </a:pPr>
            <a:endParaRPr lang="fr-FR"/>
          </a:p>
        </c:txPr>
        <c:crossAx val="126038400"/>
        <c:crosses val="autoZero"/>
        <c:crossBetween val="midCat"/>
        <c:majorUnit val="5.0000000000000024E-2"/>
      </c:valAx>
      <c:spPr>
        <a:solidFill>
          <a:schemeClr val="bg1"/>
        </a:solidFill>
        <a:ln>
          <a:noFill/>
        </a:ln>
        <a:effectLst/>
      </c:spPr>
    </c:plotArea>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100">
          <a:latin typeface="+mn-lt"/>
          <a:cs typeface="Arial" panose="020B0604020202020204" pitchFamily="34" charset="0"/>
        </a:defRPr>
      </a:pPr>
      <a:endParaRPr lang="fr-FR"/>
    </a:p>
  </c:txPr>
  <c:printSettings>
    <c:headerFooter alignWithMargins="0"/>
    <c:pageMargins b="0.984251969" l="0.78740157499999996" r="0.78740157499999996" t="0.984251969" header="0.4921259845" footer="0.4921259845"/>
    <c:pageSetup paperSize="9" orientation="landscape"/>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2433783783783789E-2"/>
          <c:y val="5.616706349206349E-2"/>
          <c:w val="0.90659024024024026"/>
          <c:h val="0.73587539682539682"/>
        </c:manualLayout>
      </c:layout>
      <c:barChart>
        <c:barDir val="col"/>
        <c:grouping val="clustered"/>
        <c:varyColors val="0"/>
        <c:ser>
          <c:idx val="0"/>
          <c:order val="0"/>
          <c:tx>
            <c:strRef>
              <c:f>'Fig 9.10'!$C$4</c:f>
              <c:strCache>
                <c:ptCount val="1"/>
                <c:pt idx="0">
                  <c:v>Total</c:v>
                </c:pt>
              </c:strCache>
            </c:strRef>
          </c:tx>
          <c:spPr>
            <a:solidFill>
              <a:schemeClr val="tx1"/>
            </a:solidFill>
            <a:ln w="6350" cap="flat" cmpd="sng" algn="ctr">
              <a:solidFill>
                <a:schemeClr val="lt1"/>
              </a:solidFill>
              <a:prstDash val="solid"/>
              <a:round/>
            </a:ln>
            <a:effectLst/>
          </c:spPr>
          <c:invertIfNegative val="0"/>
          <c:dLbls>
            <c:dLbl>
              <c:idx val="0"/>
              <c:layout>
                <c:manualLayout>
                  <c:x val="1.0624160206718346E-2"/>
                  <c:y val="-1.72284848484848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E6B-4E24-94B0-5FD3571A018A}"/>
                </c:ext>
              </c:extLst>
            </c:dLbl>
            <c:dLbl>
              <c:idx val="1"/>
              <c:layout>
                <c:manualLayout>
                  <c:x val="-3.8979328165374675E-4"/>
                  <c:y val="-9.43111111111111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E6B-4E24-94B0-5FD3571A018A}"/>
                </c:ext>
              </c:extLst>
            </c:dLbl>
            <c:dLbl>
              <c:idx val="2"/>
              <c:layout>
                <c:manualLayout>
                  <c:x val="-3.8966408268727832E-4"/>
                  <c:y val="-4.19959595959595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E6B-4E24-94B0-5FD3571A018A}"/>
                </c:ext>
              </c:extLst>
            </c:dLbl>
            <c:dLbl>
              <c:idx val="3"/>
              <c:layout>
                <c:manualLayout>
                  <c:x val="0"/>
                  <c:y val="-7.79727095516569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E6B-4E24-94B0-5FD3571A018A}"/>
                </c:ext>
              </c:extLst>
            </c:dLbl>
            <c:dLbl>
              <c:idx val="4"/>
              <c:layout>
                <c:manualLayout>
                  <c:x val="-7.4723514211886303E-3"/>
                  <c:y val="-8.09818181818181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E6B-4E24-94B0-5FD3571A018A}"/>
                </c:ext>
              </c:extLst>
            </c:dLbl>
            <c:numFmt formatCode="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 9.10'!$B$5:$B$9</c:f>
              <c:strCache>
                <c:ptCount val="5"/>
                <c:pt idx="0">
                  <c:v>France</c:v>
                </c:pt>
                <c:pt idx="1">
                  <c:v>Pays-Bas</c:v>
                </c:pt>
                <c:pt idx="2">
                  <c:v>Suède</c:v>
                </c:pt>
                <c:pt idx="3">
                  <c:v>Belgique</c:v>
                </c:pt>
                <c:pt idx="4">
                  <c:v>Allemagne</c:v>
                </c:pt>
              </c:strCache>
            </c:strRef>
          </c:cat>
          <c:val>
            <c:numRef>
              <c:f>'Fig 9.10'!$C$5:$C$9</c:f>
              <c:numCache>
                <c:formatCode>0.0%</c:formatCode>
                <c:ptCount val="5"/>
                <c:pt idx="0">
                  <c:v>8.1000000000000003E-2</c:v>
                </c:pt>
                <c:pt idx="1">
                  <c:v>8.3000000000000004E-2</c:v>
                </c:pt>
                <c:pt idx="2">
                  <c:v>9.2999999999999999E-2</c:v>
                </c:pt>
                <c:pt idx="3">
                  <c:v>0.10100000000000001</c:v>
                </c:pt>
                <c:pt idx="4">
                  <c:v>0.104</c:v>
                </c:pt>
              </c:numCache>
            </c:numRef>
          </c:val>
          <c:extLst>
            <c:ext xmlns:c16="http://schemas.microsoft.com/office/drawing/2014/chart" uri="{C3380CC4-5D6E-409C-BE32-E72D297353CC}">
              <c16:uniqueId val="{00000005-FE6B-4E24-94B0-5FD3571A018A}"/>
            </c:ext>
          </c:extLst>
        </c:ser>
        <c:ser>
          <c:idx val="1"/>
          <c:order val="1"/>
          <c:tx>
            <c:strRef>
              <c:f>'Fig 9.10'!$D$4</c:f>
              <c:strCache>
                <c:ptCount val="1"/>
              </c:strCache>
            </c:strRef>
          </c:tx>
          <c:spPr>
            <a:solidFill>
              <a:schemeClr val="accent1">
                <a:tint val="58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9.10'!$D$5:$D$9</c:f>
              <c:numCache>
                <c:formatCode>0.0%</c:formatCode>
                <c:ptCount val="5"/>
              </c:numCache>
            </c:numRef>
          </c:val>
          <c:extLst>
            <c:ext xmlns:c16="http://schemas.microsoft.com/office/drawing/2014/chart" uri="{C3380CC4-5D6E-409C-BE32-E72D297353CC}">
              <c16:uniqueId val="{00000006-FE6B-4E24-94B0-5FD3571A018A}"/>
            </c:ext>
          </c:extLst>
        </c:ser>
        <c:ser>
          <c:idx val="2"/>
          <c:order val="2"/>
          <c:tx>
            <c:strRef>
              <c:f>'Fig 9.10'!$E$4</c:f>
              <c:strCache>
                <c:ptCount val="1"/>
                <c:pt idx="0">
                  <c:v>0-17 ans</c:v>
                </c:pt>
              </c:strCache>
            </c:strRef>
          </c:tx>
          <c:spPr>
            <a:solidFill>
              <a:schemeClr val="accent1">
                <a:tint val="72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9.10'!$E$5:$E$9</c:f>
              <c:numCache>
                <c:formatCode>0.0%</c:formatCode>
                <c:ptCount val="5"/>
                <c:pt idx="0">
                  <c:v>0.112</c:v>
                </c:pt>
                <c:pt idx="1">
                  <c:v>0.109</c:v>
                </c:pt>
                <c:pt idx="2">
                  <c:v>9.2999999999999999E-2</c:v>
                </c:pt>
                <c:pt idx="3">
                  <c:v>0.13</c:v>
                </c:pt>
                <c:pt idx="4">
                  <c:v>0.113</c:v>
                </c:pt>
              </c:numCache>
            </c:numRef>
          </c:val>
          <c:extLst>
            <c:ext xmlns:c16="http://schemas.microsoft.com/office/drawing/2014/chart" uri="{C3380CC4-5D6E-409C-BE32-E72D297353CC}">
              <c16:uniqueId val="{00000007-FE6B-4E24-94B0-5FD3571A018A}"/>
            </c:ext>
          </c:extLst>
        </c:ser>
        <c:ser>
          <c:idx val="3"/>
          <c:order val="3"/>
          <c:tx>
            <c:strRef>
              <c:f>'Fig 9.10'!$F$4</c:f>
              <c:strCache>
                <c:ptCount val="1"/>
                <c:pt idx="0">
                  <c:v>18-25 ans</c:v>
                </c:pt>
              </c:strCache>
            </c:strRef>
          </c:tx>
          <c:spPr>
            <a:solidFill>
              <a:schemeClr val="accent1">
                <a:tint val="86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9.10'!$F$5:$F$9</c:f>
              <c:numCache>
                <c:formatCode>0.0%</c:formatCode>
                <c:ptCount val="5"/>
                <c:pt idx="0">
                  <c:v>0.14099999999999999</c:v>
                </c:pt>
                <c:pt idx="1">
                  <c:v>0.19800000000000001</c:v>
                </c:pt>
                <c:pt idx="2">
                  <c:v>0.121</c:v>
                </c:pt>
                <c:pt idx="3">
                  <c:v>0.115</c:v>
                </c:pt>
                <c:pt idx="4">
                  <c:v>0.17299999999999999</c:v>
                </c:pt>
              </c:numCache>
            </c:numRef>
          </c:val>
          <c:extLst>
            <c:ext xmlns:c16="http://schemas.microsoft.com/office/drawing/2014/chart" uri="{C3380CC4-5D6E-409C-BE32-E72D297353CC}">
              <c16:uniqueId val="{00000008-FE6B-4E24-94B0-5FD3571A018A}"/>
            </c:ext>
          </c:extLst>
        </c:ser>
        <c:ser>
          <c:idx val="4"/>
          <c:order val="4"/>
          <c:tx>
            <c:strRef>
              <c:f>'Fig 9.10'!$G$4</c:f>
              <c:strCache>
                <c:ptCount val="1"/>
                <c:pt idx="0">
                  <c:v>26-40 ans</c:v>
                </c:pt>
              </c:strCache>
            </c:strRef>
          </c:tx>
          <c:spPr>
            <a:solidFill>
              <a:schemeClr val="accent1"/>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9.10'!$G$5:$G$9</c:f>
              <c:numCache>
                <c:formatCode>0.0%</c:formatCode>
                <c:ptCount val="5"/>
                <c:pt idx="0">
                  <c:v>8.3000000000000004E-2</c:v>
                </c:pt>
                <c:pt idx="1">
                  <c:v>8.5999999999999993E-2</c:v>
                </c:pt>
                <c:pt idx="2">
                  <c:v>9.2999999999999999E-2</c:v>
                </c:pt>
                <c:pt idx="3">
                  <c:v>0.10199999999999999</c:v>
                </c:pt>
                <c:pt idx="4">
                  <c:v>0.123</c:v>
                </c:pt>
              </c:numCache>
            </c:numRef>
          </c:val>
          <c:extLst>
            <c:ext xmlns:c16="http://schemas.microsoft.com/office/drawing/2014/chart" uri="{C3380CC4-5D6E-409C-BE32-E72D297353CC}">
              <c16:uniqueId val="{00000009-FE6B-4E24-94B0-5FD3571A018A}"/>
            </c:ext>
          </c:extLst>
        </c:ser>
        <c:ser>
          <c:idx val="5"/>
          <c:order val="5"/>
          <c:tx>
            <c:strRef>
              <c:f>'Fig 9.10'!$H$4</c:f>
              <c:strCache>
                <c:ptCount val="1"/>
                <c:pt idx="0">
                  <c:v>41-50 ans</c:v>
                </c:pt>
              </c:strCache>
            </c:strRef>
          </c:tx>
          <c:spPr>
            <a:solidFill>
              <a:schemeClr val="accent1">
                <a:shade val="86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9.10'!$H$5:$H$9</c:f>
              <c:numCache>
                <c:formatCode>0.0%</c:formatCode>
                <c:ptCount val="5"/>
                <c:pt idx="0">
                  <c:v>7.1999999999999995E-2</c:v>
                </c:pt>
                <c:pt idx="1">
                  <c:v>6.3E-2</c:v>
                </c:pt>
                <c:pt idx="2">
                  <c:v>6.6000000000000003E-2</c:v>
                </c:pt>
                <c:pt idx="3">
                  <c:v>9.0999999999999998E-2</c:v>
                </c:pt>
                <c:pt idx="4">
                  <c:v>6.6000000000000003E-2</c:v>
                </c:pt>
              </c:numCache>
            </c:numRef>
          </c:val>
          <c:extLst>
            <c:ext xmlns:c16="http://schemas.microsoft.com/office/drawing/2014/chart" uri="{C3380CC4-5D6E-409C-BE32-E72D297353CC}">
              <c16:uniqueId val="{0000000A-FE6B-4E24-94B0-5FD3571A018A}"/>
            </c:ext>
          </c:extLst>
        </c:ser>
        <c:ser>
          <c:idx val="6"/>
          <c:order val="6"/>
          <c:tx>
            <c:strRef>
              <c:f>'Fig 9.10'!$I$4</c:f>
              <c:strCache>
                <c:ptCount val="1"/>
                <c:pt idx="0">
                  <c:v>51-65 ans</c:v>
                </c:pt>
              </c:strCache>
            </c:strRef>
          </c:tx>
          <c:spPr>
            <a:solidFill>
              <a:schemeClr val="accent1">
                <a:shade val="72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9.10'!$I$5:$I$9</c:f>
              <c:numCache>
                <c:formatCode>0.0%</c:formatCode>
                <c:ptCount val="5"/>
                <c:pt idx="0">
                  <c:v>6.6000000000000003E-2</c:v>
                </c:pt>
                <c:pt idx="1">
                  <c:v>5.2999999999999999E-2</c:v>
                </c:pt>
                <c:pt idx="2">
                  <c:v>7.2999999999999995E-2</c:v>
                </c:pt>
                <c:pt idx="3">
                  <c:v>0.09</c:v>
                </c:pt>
                <c:pt idx="4">
                  <c:v>8.2000000000000003E-2</c:v>
                </c:pt>
              </c:numCache>
            </c:numRef>
          </c:val>
          <c:extLst>
            <c:ext xmlns:c16="http://schemas.microsoft.com/office/drawing/2014/chart" uri="{C3380CC4-5D6E-409C-BE32-E72D297353CC}">
              <c16:uniqueId val="{0000000B-FE6B-4E24-94B0-5FD3571A018A}"/>
            </c:ext>
          </c:extLst>
        </c:ser>
        <c:ser>
          <c:idx val="7"/>
          <c:order val="7"/>
          <c:tx>
            <c:strRef>
              <c:f>'Fig 9.10'!$J$4</c:f>
              <c:strCache>
                <c:ptCount val="1"/>
                <c:pt idx="0">
                  <c:v>66-75 ans</c:v>
                </c:pt>
              </c:strCache>
            </c:strRef>
          </c:tx>
          <c:spPr>
            <a:solidFill>
              <a:schemeClr val="accent1">
                <a:shade val="58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9.10'!$J$5:$J$9</c:f>
              <c:numCache>
                <c:formatCode>0.0%</c:formatCode>
                <c:ptCount val="5"/>
                <c:pt idx="0">
                  <c:v>3.4000000000000002E-2</c:v>
                </c:pt>
                <c:pt idx="1">
                  <c:v>0.02</c:v>
                </c:pt>
                <c:pt idx="2">
                  <c:v>7.9000000000000001E-2</c:v>
                </c:pt>
                <c:pt idx="3">
                  <c:v>8.3000000000000004E-2</c:v>
                </c:pt>
                <c:pt idx="4">
                  <c:v>8.8999999999999996E-2</c:v>
                </c:pt>
              </c:numCache>
            </c:numRef>
          </c:val>
          <c:extLst>
            <c:ext xmlns:c16="http://schemas.microsoft.com/office/drawing/2014/chart" uri="{C3380CC4-5D6E-409C-BE32-E72D297353CC}">
              <c16:uniqueId val="{0000000C-FE6B-4E24-94B0-5FD3571A018A}"/>
            </c:ext>
          </c:extLst>
        </c:ser>
        <c:ser>
          <c:idx val="8"/>
          <c:order val="8"/>
          <c:tx>
            <c:strRef>
              <c:f>'Fig 9.10'!$K$4</c:f>
              <c:strCache>
                <c:ptCount val="1"/>
                <c:pt idx="0">
                  <c:v>76 ans et plus </c:v>
                </c:pt>
              </c:strCache>
            </c:strRef>
          </c:tx>
          <c:spPr>
            <a:solidFill>
              <a:schemeClr val="accent1">
                <a:shade val="44000"/>
              </a:schemeClr>
            </a:solidFill>
            <a:ln w="6350" cap="flat" cmpd="sng" algn="ctr">
              <a:solidFill>
                <a:schemeClr val="lt1"/>
              </a:solidFill>
              <a:prstDash val="solid"/>
              <a:round/>
            </a:ln>
            <a:effectLst/>
          </c:spPr>
          <c:invertIfNegative val="0"/>
          <c:cat>
            <c:strRef>
              <c:f>'Fig 9.10'!$B$5:$B$9</c:f>
              <c:strCache>
                <c:ptCount val="5"/>
                <c:pt idx="0">
                  <c:v>France</c:v>
                </c:pt>
                <c:pt idx="1">
                  <c:v>Pays-Bas</c:v>
                </c:pt>
                <c:pt idx="2">
                  <c:v>Suède</c:v>
                </c:pt>
                <c:pt idx="3">
                  <c:v>Belgique</c:v>
                </c:pt>
                <c:pt idx="4">
                  <c:v>Allemagne</c:v>
                </c:pt>
              </c:strCache>
            </c:strRef>
          </c:cat>
          <c:val>
            <c:numRef>
              <c:f>'Fig 9.10'!$K$5:$K$9</c:f>
              <c:numCache>
                <c:formatCode>0.0%</c:formatCode>
                <c:ptCount val="5"/>
                <c:pt idx="0">
                  <c:v>3.9E-2</c:v>
                </c:pt>
                <c:pt idx="1">
                  <c:v>4.9000000000000002E-2</c:v>
                </c:pt>
                <c:pt idx="2">
                  <c:v>0.16500000000000001</c:v>
                </c:pt>
                <c:pt idx="3">
                  <c:v>7.0999999999999994E-2</c:v>
                </c:pt>
                <c:pt idx="4">
                  <c:v>0.109</c:v>
                </c:pt>
              </c:numCache>
            </c:numRef>
          </c:val>
          <c:extLst>
            <c:ext xmlns:c16="http://schemas.microsoft.com/office/drawing/2014/chart" uri="{C3380CC4-5D6E-409C-BE32-E72D297353CC}">
              <c16:uniqueId val="{0000000D-FE6B-4E24-94B0-5FD3571A018A}"/>
            </c:ext>
          </c:extLst>
        </c:ser>
        <c:dLbls>
          <c:showLegendKey val="0"/>
          <c:showVal val="0"/>
          <c:showCatName val="0"/>
          <c:showSerName val="0"/>
          <c:showPercent val="0"/>
          <c:showBubbleSize val="0"/>
        </c:dLbls>
        <c:gapWidth val="150"/>
        <c:axId val="151007616"/>
        <c:axId val="151009152"/>
      </c:barChart>
      <c:catAx>
        <c:axId val="15100761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Arial" panose="020B0604020202020204" pitchFamily="34" charset="0"/>
              </a:defRPr>
            </a:pPr>
            <a:endParaRPr lang="fr-FR"/>
          </a:p>
        </c:txPr>
        <c:crossAx val="151009152"/>
        <c:crosses val="autoZero"/>
        <c:auto val="1"/>
        <c:lblAlgn val="ctr"/>
        <c:lblOffset val="100"/>
        <c:noMultiLvlLbl val="0"/>
      </c:catAx>
      <c:valAx>
        <c:axId val="151009152"/>
        <c:scaling>
          <c:orientation val="minMax"/>
          <c:max val="0.30000000000000004"/>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Arial" panose="020B0604020202020204" pitchFamily="34" charset="0"/>
              </a:defRPr>
            </a:pPr>
            <a:endParaRPr lang="fr-FR"/>
          </a:p>
        </c:txPr>
        <c:crossAx val="151007616"/>
        <c:crosses val="autoZero"/>
        <c:crossBetween val="between"/>
      </c:valAx>
      <c:spPr>
        <a:solidFill>
          <a:schemeClr val="bg1"/>
        </a:solidFill>
        <a:ln>
          <a:noFill/>
        </a:ln>
        <a:effectLst/>
      </c:spPr>
    </c:plotArea>
    <c:legend>
      <c:legendPos val="b"/>
      <c:legendEntry>
        <c:idx val="1"/>
        <c:delete val="1"/>
      </c:legendEntry>
      <c:layout>
        <c:manualLayout>
          <c:xMode val="edge"/>
          <c:yMode val="edge"/>
          <c:x val="1.9862532299741602E-2"/>
          <c:y val="0.92895212121212123"/>
          <c:w val="0.96733738738738739"/>
          <c:h val="7.104801587301587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Arial" panose="020B0604020202020204" pitchFamily="34" charset="0"/>
            </a:defRPr>
          </a:pPr>
          <a:endParaRPr lang="fr-FR"/>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2433783783783789E-2"/>
          <c:y val="5.616706349206349E-2"/>
          <c:w val="0.90659024024024026"/>
          <c:h val="0.73587539682539682"/>
        </c:manualLayout>
      </c:layout>
      <c:barChart>
        <c:barDir val="col"/>
        <c:grouping val="clustered"/>
        <c:varyColors val="0"/>
        <c:ser>
          <c:idx val="0"/>
          <c:order val="0"/>
          <c:tx>
            <c:strRef>
              <c:f>'Fig 9.10'!$C$4</c:f>
              <c:strCache>
                <c:ptCount val="1"/>
                <c:pt idx="0">
                  <c:v>Total</c:v>
                </c:pt>
              </c:strCache>
            </c:strRef>
          </c:tx>
          <c:spPr>
            <a:solidFill>
              <a:schemeClr val="tx1"/>
            </a:solidFill>
            <a:ln w="6350" cap="flat" cmpd="sng" algn="ctr">
              <a:solidFill>
                <a:schemeClr val="lt1"/>
              </a:solidFill>
              <a:prstDash val="solid"/>
              <a:round/>
            </a:ln>
            <a:effectLst/>
          </c:spPr>
          <c:invertIfNegative val="0"/>
          <c:dLbls>
            <c:dLbl>
              <c:idx val="0"/>
              <c:layout>
                <c:manualLayout>
                  <c:x val="1.0624160206718346E-2"/>
                  <c:y val="-1.72284848484848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AF6-465D-BCF4-202B845ADE5E}"/>
                </c:ext>
              </c:extLst>
            </c:dLbl>
            <c:dLbl>
              <c:idx val="1"/>
              <c:layout>
                <c:manualLayout>
                  <c:x val="-3.8979328165374675E-4"/>
                  <c:y val="-9.43111111111111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AF6-465D-BCF4-202B845ADE5E}"/>
                </c:ext>
              </c:extLst>
            </c:dLbl>
            <c:dLbl>
              <c:idx val="2"/>
              <c:layout>
                <c:manualLayout>
                  <c:x val="-3.8966408268727832E-4"/>
                  <c:y val="-4.19959595959595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AF6-465D-BCF4-202B845ADE5E}"/>
                </c:ext>
              </c:extLst>
            </c:dLbl>
            <c:dLbl>
              <c:idx val="3"/>
              <c:layout>
                <c:manualLayout>
                  <c:x val="0"/>
                  <c:y val="-7.79727095516569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AF6-465D-BCF4-202B845ADE5E}"/>
                </c:ext>
              </c:extLst>
            </c:dLbl>
            <c:dLbl>
              <c:idx val="4"/>
              <c:layout>
                <c:manualLayout>
                  <c:x val="-7.4723514211886303E-3"/>
                  <c:y val="-8.09818181818181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AF6-465D-BCF4-202B845ADE5E}"/>
                </c:ext>
              </c:extLst>
            </c:dLbl>
            <c:numFmt formatCode="0.0%" sourceLinked="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Arial" panose="020B0604020202020204" pitchFamily="34" charset="0"/>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'Fig 9.10'!$B$10:$B$15</c:f>
              <c:strCache>
                <c:ptCount val="6"/>
                <c:pt idx="0">
                  <c:v>Royaume-Uni</c:v>
                </c:pt>
                <c:pt idx="1">
                  <c:v>Canada</c:v>
                </c:pt>
                <c:pt idx="2">
                  <c:v>Italie</c:v>
                </c:pt>
                <c:pt idx="3">
                  <c:v>Espagne</c:v>
                </c:pt>
                <c:pt idx="4">
                  <c:v>Japon (2015)</c:v>
                </c:pt>
                <c:pt idx="5">
                  <c:v>États-Unis</c:v>
                </c:pt>
              </c:strCache>
            </c:strRef>
          </c:cat>
          <c:val>
            <c:numRef>
              <c:f>'Fig 9.10'!$C$10:$C$15</c:f>
              <c:numCache>
                <c:formatCode>0.0%</c:formatCode>
                <c:ptCount val="6"/>
                <c:pt idx="0">
                  <c:v>0.11899999999999999</c:v>
                </c:pt>
                <c:pt idx="1">
                  <c:v>0.121</c:v>
                </c:pt>
                <c:pt idx="2">
                  <c:v>0.13900000000000001</c:v>
                </c:pt>
                <c:pt idx="3">
                  <c:v>0.14799999999999999</c:v>
                </c:pt>
                <c:pt idx="4">
                  <c:v>0.157</c:v>
                </c:pt>
                <c:pt idx="5">
                  <c:v>0.17799999999999999</c:v>
                </c:pt>
              </c:numCache>
            </c:numRef>
          </c:val>
          <c:extLst>
            <c:ext xmlns:c16="http://schemas.microsoft.com/office/drawing/2014/chart" uri="{C3380CC4-5D6E-409C-BE32-E72D297353CC}">
              <c16:uniqueId val="{00000005-7AF6-465D-BCF4-202B845ADE5E}"/>
            </c:ext>
          </c:extLst>
        </c:ser>
        <c:ser>
          <c:idx val="1"/>
          <c:order val="1"/>
          <c:tx>
            <c:strRef>
              <c:f>'Fig 9.10'!$D$4</c:f>
              <c:strCache>
                <c:ptCount val="1"/>
              </c:strCache>
            </c:strRef>
          </c:tx>
          <c:spPr>
            <a:solidFill>
              <a:schemeClr val="accent1">
                <a:tint val="58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9.10'!$D$10:$D$15</c:f>
              <c:numCache>
                <c:formatCode>0.0%</c:formatCode>
                <c:ptCount val="6"/>
              </c:numCache>
            </c:numRef>
          </c:val>
          <c:extLst>
            <c:ext xmlns:c16="http://schemas.microsoft.com/office/drawing/2014/chart" uri="{C3380CC4-5D6E-409C-BE32-E72D297353CC}">
              <c16:uniqueId val="{00000006-7AF6-465D-BCF4-202B845ADE5E}"/>
            </c:ext>
          </c:extLst>
        </c:ser>
        <c:ser>
          <c:idx val="2"/>
          <c:order val="2"/>
          <c:tx>
            <c:strRef>
              <c:f>'Fig 9.10'!$E$4</c:f>
              <c:strCache>
                <c:ptCount val="1"/>
                <c:pt idx="0">
                  <c:v>0-17 ans</c:v>
                </c:pt>
              </c:strCache>
            </c:strRef>
          </c:tx>
          <c:spPr>
            <a:solidFill>
              <a:schemeClr val="accent1">
                <a:tint val="72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9.10'!$E$10:$E$15</c:f>
              <c:numCache>
                <c:formatCode>0.0%</c:formatCode>
                <c:ptCount val="6"/>
                <c:pt idx="0">
                  <c:v>0.129</c:v>
                </c:pt>
                <c:pt idx="1">
                  <c:v>0.11600000000000001</c:v>
                </c:pt>
                <c:pt idx="2">
                  <c:v>0.187</c:v>
                </c:pt>
                <c:pt idx="3">
                  <c:v>0.19600000000000001</c:v>
                </c:pt>
                <c:pt idx="4">
                  <c:v>0.13900000000000001</c:v>
                </c:pt>
                <c:pt idx="5">
                  <c:v>0.21199999999999999</c:v>
                </c:pt>
              </c:numCache>
            </c:numRef>
          </c:val>
          <c:extLst>
            <c:ext xmlns:c16="http://schemas.microsoft.com/office/drawing/2014/chart" uri="{C3380CC4-5D6E-409C-BE32-E72D297353CC}">
              <c16:uniqueId val="{00000007-7AF6-465D-BCF4-202B845ADE5E}"/>
            </c:ext>
          </c:extLst>
        </c:ser>
        <c:ser>
          <c:idx val="3"/>
          <c:order val="3"/>
          <c:tx>
            <c:strRef>
              <c:f>'Fig 9.10'!$F$4</c:f>
              <c:strCache>
                <c:ptCount val="1"/>
                <c:pt idx="0">
                  <c:v>18-25 ans</c:v>
                </c:pt>
              </c:strCache>
            </c:strRef>
          </c:tx>
          <c:spPr>
            <a:solidFill>
              <a:schemeClr val="accent1">
                <a:tint val="86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9.10'!$F$10:$F$15</c:f>
              <c:numCache>
                <c:formatCode>0.0%</c:formatCode>
                <c:ptCount val="6"/>
                <c:pt idx="0">
                  <c:v>0.104</c:v>
                </c:pt>
                <c:pt idx="1">
                  <c:v>0.16</c:v>
                </c:pt>
                <c:pt idx="2">
                  <c:v>0.16</c:v>
                </c:pt>
                <c:pt idx="3">
                  <c:v>0.17599999999999999</c:v>
                </c:pt>
                <c:pt idx="4">
                  <c:v>0.17599999999999999</c:v>
                </c:pt>
                <c:pt idx="5">
                  <c:v>0.185</c:v>
                </c:pt>
              </c:numCache>
            </c:numRef>
          </c:val>
          <c:extLst>
            <c:ext xmlns:c16="http://schemas.microsoft.com/office/drawing/2014/chart" uri="{C3380CC4-5D6E-409C-BE32-E72D297353CC}">
              <c16:uniqueId val="{00000008-7AF6-465D-BCF4-202B845ADE5E}"/>
            </c:ext>
          </c:extLst>
        </c:ser>
        <c:ser>
          <c:idx val="4"/>
          <c:order val="4"/>
          <c:tx>
            <c:strRef>
              <c:f>'Fig 9.10'!$G$4</c:f>
              <c:strCache>
                <c:ptCount val="1"/>
                <c:pt idx="0">
                  <c:v>26-40 ans</c:v>
                </c:pt>
              </c:strCache>
            </c:strRef>
          </c:tx>
          <c:spPr>
            <a:solidFill>
              <a:schemeClr val="accent1"/>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9.10'!$G$10:$G$15</c:f>
              <c:numCache>
                <c:formatCode>0.0%</c:formatCode>
                <c:ptCount val="6"/>
                <c:pt idx="0">
                  <c:v>9.9000000000000005E-2</c:v>
                </c:pt>
                <c:pt idx="1">
                  <c:v>0.11</c:v>
                </c:pt>
                <c:pt idx="2">
                  <c:v>0.14899999999999999</c:v>
                </c:pt>
                <c:pt idx="3">
                  <c:v>0.14899999999999999</c:v>
                </c:pt>
                <c:pt idx="4">
                  <c:v>0.124</c:v>
                </c:pt>
                <c:pt idx="5">
                  <c:v>0.15</c:v>
                </c:pt>
              </c:numCache>
            </c:numRef>
          </c:val>
          <c:extLst>
            <c:ext xmlns:c16="http://schemas.microsoft.com/office/drawing/2014/chart" uri="{C3380CC4-5D6E-409C-BE32-E72D297353CC}">
              <c16:uniqueId val="{00000009-7AF6-465D-BCF4-202B845ADE5E}"/>
            </c:ext>
          </c:extLst>
        </c:ser>
        <c:ser>
          <c:idx val="5"/>
          <c:order val="5"/>
          <c:tx>
            <c:strRef>
              <c:f>'Fig 9.10'!$H$4</c:f>
              <c:strCache>
                <c:ptCount val="1"/>
                <c:pt idx="0">
                  <c:v>41-50 ans</c:v>
                </c:pt>
              </c:strCache>
            </c:strRef>
          </c:tx>
          <c:spPr>
            <a:solidFill>
              <a:schemeClr val="accent1">
                <a:shade val="86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9.10'!$H$10:$H$15</c:f>
              <c:numCache>
                <c:formatCode>0.0%</c:formatCode>
                <c:ptCount val="6"/>
                <c:pt idx="0">
                  <c:v>9.0999999999999998E-2</c:v>
                </c:pt>
                <c:pt idx="1">
                  <c:v>0.108</c:v>
                </c:pt>
                <c:pt idx="2">
                  <c:v>0.14499999999999999</c:v>
                </c:pt>
                <c:pt idx="3">
                  <c:v>0.151</c:v>
                </c:pt>
                <c:pt idx="4">
                  <c:v>0.12</c:v>
                </c:pt>
                <c:pt idx="5">
                  <c:v>0.13100000000000001</c:v>
                </c:pt>
              </c:numCache>
            </c:numRef>
          </c:val>
          <c:extLst>
            <c:ext xmlns:c16="http://schemas.microsoft.com/office/drawing/2014/chart" uri="{C3380CC4-5D6E-409C-BE32-E72D297353CC}">
              <c16:uniqueId val="{0000000A-7AF6-465D-BCF4-202B845ADE5E}"/>
            </c:ext>
          </c:extLst>
        </c:ser>
        <c:ser>
          <c:idx val="6"/>
          <c:order val="6"/>
          <c:tx>
            <c:strRef>
              <c:f>'Fig 9.10'!$I$4</c:f>
              <c:strCache>
                <c:ptCount val="1"/>
                <c:pt idx="0">
                  <c:v>51-65 ans</c:v>
                </c:pt>
              </c:strCache>
            </c:strRef>
          </c:tx>
          <c:spPr>
            <a:solidFill>
              <a:schemeClr val="accent1">
                <a:shade val="72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9.10'!$I$10:$I$15</c:f>
              <c:numCache>
                <c:formatCode>0.0%</c:formatCode>
                <c:ptCount val="6"/>
                <c:pt idx="0">
                  <c:v>0.124</c:v>
                </c:pt>
                <c:pt idx="1">
                  <c:v>0.122</c:v>
                </c:pt>
                <c:pt idx="2">
                  <c:v>0.122</c:v>
                </c:pt>
                <c:pt idx="3">
                  <c:v>0.13100000000000001</c:v>
                </c:pt>
                <c:pt idx="4">
                  <c:v>0.14499999999999999</c:v>
                </c:pt>
                <c:pt idx="5">
                  <c:v>0.157</c:v>
                </c:pt>
              </c:numCache>
            </c:numRef>
          </c:val>
          <c:extLst>
            <c:ext xmlns:c16="http://schemas.microsoft.com/office/drawing/2014/chart" uri="{C3380CC4-5D6E-409C-BE32-E72D297353CC}">
              <c16:uniqueId val="{0000000B-7AF6-465D-BCF4-202B845ADE5E}"/>
            </c:ext>
          </c:extLst>
        </c:ser>
        <c:ser>
          <c:idx val="7"/>
          <c:order val="7"/>
          <c:tx>
            <c:strRef>
              <c:f>'Fig 9.10'!$J$4</c:f>
              <c:strCache>
                <c:ptCount val="1"/>
                <c:pt idx="0">
                  <c:v>66-75 ans</c:v>
                </c:pt>
              </c:strCache>
            </c:strRef>
          </c:tx>
          <c:spPr>
            <a:solidFill>
              <a:schemeClr val="accent1">
                <a:shade val="58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9.10'!$J$10:$J$15</c:f>
              <c:numCache>
                <c:formatCode>0.0%</c:formatCode>
                <c:ptCount val="6"/>
                <c:pt idx="0">
                  <c:v>0.121</c:v>
                </c:pt>
                <c:pt idx="1">
                  <c:v>0.109</c:v>
                </c:pt>
                <c:pt idx="2">
                  <c:v>9.7000000000000003E-2</c:v>
                </c:pt>
                <c:pt idx="3">
                  <c:v>8.8999999999999996E-2</c:v>
                </c:pt>
                <c:pt idx="4">
                  <c:v>0.16700000000000001</c:v>
                </c:pt>
                <c:pt idx="5">
                  <c:v>0.19700000000000001</c:v>
                </c:pt>
              </c:numCache>
            </c:numRef>
          </c:val>
          <c:extLst>
            <c:ext xmlns:c16="http://schemas.microsoft.com/office/drawing/2014/chart" uri="{C3380CC4-5D6E-409C-BE32-E72D297353CC}">
              <c16:uniqueId val="{0000000C-7AF6-465D-BCF4-202B845ADE5E}"/>
            </c:ext>
          </c:extLst>
        </c:ser>
        <c:ser>
          <c:idx val="8"/>
          <c:order val="8"/>
          <c:tx>
            <c:strRef>
              <c:f>'Fig 9.10'!$K$4</c:f>
              <c:strCache>
                <c:ptCount val="1"/>
                <c:pt idx="0">
                  <c:v>76 ans et plus </c:v>
                </c:pt>
              </c:strCache>
            </c:strRef>
          </c:tx>
          <c:spPr>
            <a:solidFill>
              <a:schemeClr val="accent1">
                <a:shade val="44000"/>
              </a:schemeClr>
            </a:solidFill>
            <a:ln w="6350" cap="flat" cmpd="sng" algn="ctr">
              <a:solidFill>
                <a:schemeClr val="lt1"/>
              </a:solidFill>
              <a:prstDash val="solid"/>
              <a:round/>
            </a:ln>
            <a:effectLst/>
          </c:spPr>
          <c:invertIfNegative val="0"/>
          <c:cat>
            <c:strRef>
              <c:f>'Fig 9.10'!$B$10:$B$15</c:f>
              <c:strCache>
                <c:ptCount val="6"/>
                <c:pt idx="0">
                  <c:v>Royaume-Uni</c:v>
                </c:pt>
                <c:pt idx="1">
                  <c:v>Canada</c:v>
                </c:pt>
                <c:pt idx="2">
                  <c:v>Italie</c:v>
                </c:pt>
                <c:pt idx="3">
                  <c:v>Espagne</c:v>
                </c:pt>
                <c:pt idx="4">
                  <c:v>Japon (2015)</c:v>
                </c:pt>
                <c:pt idx="5">
                  <c:v>États-Unis</c:v>
                </c:pt>
              </c:strCache>
            </c:strRef>
          </c:cat>
          <c:val>
            <c:numRef>
              <c:f>'Fig 9.10'!$K$10:$K$15</c:f>
              <c:numCache>
                <c:formatCode>0.0%</c:formatCode>
                <c:ptCount val="6"/>
                <c:pt idx="0">
                  <c:v>0.19700000000000001</c:v>
                </c:pt>
                <c:pt idx="1">
                  <c:v>0.14299999999999999</c:v>
                </c:pt>
                <c:pt idx="2">
                  <c:v>9.8000000000000004E-2</c:v>
                </c:pt>
                <c:pt idx="3">
                  <c:v>0.11700000000000001</c:v>
                </c:pt>
                <c:pt idx="4">
                  <c:v>0.22900000000000001</c:v>
                </c:pt>
                <c:pt idx="5">
                  <c:v>0.28299999999999997</c:v>
                </c:pt>
              </c:numCache>
            </c:numRef>
          </c:val>
          <c:extLst>
            <c:ext xmlns:c16="http://schemas.microsoft.com/office/drawing/2014/chart" uri="{C3380CC4-5D6E-409C-BE32-E72D297353CC}">
              <c16:uniqueId val="{0000000D-7AF6-465D-BCF4-202B845ADE5E}"/>
            </c:ext>
          </c:extLst>
        </c:ser>
        <c:dLbls>
          <c:showLegendKey val="0"/>
          <c:showVal val="0"/>
          <c:showCatName val="0"/>
          <c:showSerName val="0"/>
          <c:showPercent val="0"/>
          <c:showBubbleSize val="0"/>
        </c:dLbls>
        <c:gapWidth val="150"/>
        <c:axId val="151007616"/>
        <c:axId val="151009152"/>
      </c:barChart>
      <c:catAx>
        <c:axId val="151007616"/>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Arial" panose="020B0604020202020204" pitchFamily="34" charset="0"/>
              </a:defRPr>
            </a:pPr>
            <a:endParaRPr lang="fr-FR"/>
          </a:p>
        </c:txPr>
        <c:crossAx val="151009152"/>
        <c:crosses val="autoZero"/>
        <c:auto val="1"/>
        <c:lblAlgn val="ctr"/>
        <c:lblOffset val="100"/>
        <c:noMultiLvlLbl val="0"/>
      </c:catAx>
      <c:valAx>
        <c:axId val="151009152"/>
        <c:scaling>
          <c:orientation val="minMax"/>
          <c:max val="0.30000000000000004"/>
          <c:min val="0"/>
        </c:scaling>
        <c:delete val="0"/>
        <c:axPos val="l"/>
        <c:majorGridlines>
          <c:spPr>
            <a:ln w="6350" cap="flat" cmpd="sng" algn="ctr">
              <a:solidFill>
                <a:schemeClr val="tx1">
                  <a:tint val="75000"/>
                </a:schemeClr>
              </a:solidFill>
              <a:prstDash val="solid"/>
              <a:round/>
            </a:ln>
            <a:effectLst/>
          </c:spPr>
        </c:majorGridlines>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Arial" panose="020B0604020202020204" pitchFamily="34" charset="0"/>
              </a:defRPr>
            </a:pPr>
            <a:endParaRPr lang="fr-FR"/>
          </a:p>
        </c:txPr>
        <c:crossAx val="151007616"/>
        <c:crosses val="autoZero"/>
        <c:crossBetween val="between"/>
      </c:valAx>
      <c:spPr>
        <a:solidFill>
          <a:schemeClr val="bg1"/>
        </a:solidFill>
        <a:ln>
          <a:noFill/>
        </a:ln>
        <a:effectLst/>
      </c:spPr>
    </c:plotArea>
    <c:legend>
      <c:legendPos val="b"/>
      <c:legendEntry>
        <c:idx val="1"/>
        <c:delete val="1"/>
      </c:legendEntry>
      <c:layout>
        <c:manualLayout>
          <c:xMode val="edge"/>
          <c:yMode val="edge"/>
          <c:x val="1.9862532299741602E-2"/>
          <c:y val="0.92895212121212123"/>
          <c:w val="0.96733738738738739"/>
          <c:h val="7.104801587301587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Arial" panose="020B0604020202020204" pitchFamily="34" charset="0"/>
            </a:defRPr>
          </a:pPr>
          <a:endParaRPr lang="fr-FR"/>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38819444444445"/>
          <c:y val="5.3551666666666657E-2"/>
          <c:w val="0.85827384259259254"/>
          <c:h val="0.66324611111111098"/>
        </c:manualLayout>
      </c:layout>
      <c:barChart>
        <c:barDir val="col"/>
        <c:grouping val="clustered"/>
        <c:varyColors val="0"/>
        <c:ser>
          <c:idx val="0"/>
          <c:order val="0"/>
          <c:tx>
            <c:strRef>
              <c:f>'Fig 9.11'!$C$4</c:f>
              <c:strCache>
                <c:ptCount val="1"/>
                <c:pt idx="0">
                  <c:v>Ensemble de la population</c:v>
                </c:pt>
              </c:strCache>
            </c:strRef>
          </c:tx>
          <c:spPr>
            <a:solidFill>
              <a:schemeClr val="bg1">
                <a:lumMod val="75000"/>
              </a:schemeClr>
            </a:solidFill>
            <a:ln>
              <a:noFill/>
            </a:ln>
            <a:effectLst/>
          </c:spPr>
          <c:invertIfNegative val="0"/>
          <c:cat>
            <c:strRef>
              <c:f>'Fig 9.11'!$B$5:$B$12</c:f>
              <c:strCache>
                <c:ptCount val="8"/>
                <c:pt idx="0">
                  <c:v>France</c:v>
                </c:pt>
                <c:pt idx="1">
                  <c:v>Pays-Bas</c:v>
                </c:pt>
                <c:pt idx="2">
                  <c:v>Espagne</c:v>
                </c:pt>
                <c:pt idx="3">
                  <c:v>Belgique</c:v>
                </c:pt>
                <c:pt idx="4">
                  <c:v>Italie</c:v>
                </c:pt>
                <c:pt idx="5">
                  <c:v>Suède</c:v>
                </c:pt>
                <c:pt idx="6">
                  <c:v>Royaume-Uni</c:v>
                </c:pt>
                <c:pt idx="7">
                  <c:v>Allemagne </c:v>
                </c:pt>
              </c:strCache>
            </c:strRef>
          </c:cat>
          <c:val>
            <c:numRef>
              <c:f>'Fig 9.11'!$C$5:$C$12</c:f>
              <c:numCache>
                <c:formatCode>0.0%</c:formatCode>
                <c:ptCount val="8"/>
                <c:pt idx="0">
                  <c:v>0.13600000000000001</c:v>
                </c:pt>
                <c:pt idx="1">
                  <c:v>0.127</c:v>
                </c:pt>
                <c:pt idx="2">
                  <c:v>0.223</c:v>
                </c:pt>
                <c:pt idx="3">
                  <c:v>0.155</c:v>
                </c:pt>
                <c:pt idx="4">
                  <c:v>0.20600000000000002</c:v>
                </c:pt>
                <c:pt idx="5">
                  <c:v>0.16200000000000001</c:v>
                </c:pt>
                <c:pt idx="6">
                  <c:v>0.159</c:v>
                </c:pt>
                <c:pt idx="7">
                  <c:v>0.16500000000000001</c:v>
                </c:pt>
              </c:numCache>
            </c:numRef>
          </c:val>
          <c:extLst>
            <c:ext xmlns:c16="http://schemas.microsoft.com/office/drawing/2014/chart" uri="{C3380CC4-5D6E-409C-BE32-E72D297353CC}">
              <c16:uniqueId val="{00000000-7388-4711-9444-4F983316FBB7}"/>
            </c:ext>
          </c:extLst>
        </c:ser>
        <c:ser>
          <c:idx val="1"/>
          <c:order val="1"/>
          <c:tx>
            <c:strRef>
              <c:f>'Fig 9.11'!$D$4</c:f>
              <c:strCache>
                <c:ptCount val="1"/>
                <c:pt idx="0">
                  <c:v>0-17 ans</c:v>
                </c:pt>
              </c:strCache>
            </c:strRef>
          </c:tx>
          <c:spPr>
            <a:solidFill>
              <a:schemeClr val="accent1">
                <a:lumMod val="40000"/>
                <a:lumOff val="60000"/>
              </a:schemeClr>
            </a:solidFill>
            <a:ln>
              <a:noFill/>
            </a:ln>
            <a:effectLst/>
          </c:spPr>
          <c:invertIfNegative val="0"/>
          <c:cat>
            <c:strRef>
              <c:f>'Fig 9.11'!$B$5:$B$12</c:f>
              <c:strCache>
                <c:ptCount val="8"/>
                <c:pt idx="0">
                  <c:v>France</c:v>
                </c:pt>
                <c:pt idx="1">
                  <c:v>Pays-Bas</c:v>
                </c:pt>
                <c:pt idx="2">
                  <c:v>Espagne</c:v>
                </c:pt>
                <c:pt idx="3">
                  <c:v>Belgique</c:v>
                </c:pt>
                <c:pt idx="4">
                  <c:v>Italie</c:v>
                </c:pt>
                <c:pt idx="5">
                  <c:v>Suède</c:v>
                </c:pt>
                <c:pt idx="6">
                  <c:v>Royaume-Uni</c:v>
                </c:pt>
                <c:pt idx="7">
                  <c:v>Allemagne </c:v>
                </c:pt>
              </c:strCache>
            </c:strRef>
          </c:cat>
          <c:val>
            <c:numRef>
              <c:f>'Fig 9.11'!$D$5:$D$12</c:f>
              <c:numCache>
                <c:formatCode>0.0%</c:formatCode>
                <c:ptCount val="8"/>
                <c:pt idx="0">
                  <c:v>0.191</c:v>
                </c:pt>
                <c:pt idx="1">
                  <c:v>0.14800000000000002</c:v>
                </c:pt>
                <c:pt idx="2">
                  <c:v>0.29699999999999999</c:v>
                </c:pt>
                <c:pt idx="3">
                  <c:v>0.17600000000000002</c:v>
                </c:pt>
                <c:pt idx="4">
                  <c:v>0.26700000000000002</c:v>
                </c:pt>
                <c:pt idx="5">
                  <c:v>0.187</c:v>
                </c:pt>
                <c:pt idx="6">
                  <c:v>0.185</c:v>
                </c:pt>
                <c:pt idx="7">
                  <c:v>0.154</c:v>
                </c:pt>
              </c:numCache>
            </c:numRef>
          </c:val>
          <c:extLst>
            <c:ext xmlns:c16="http://schemas.microsoft.com/office/drawing/2014/chart" uri="{C3380CC4-5D6E-409C-BE32-E72D297353CC}">
              <c16:uniqueId val="{00000001-7388-4711-9444-4F983316FBB7}"/>
            </c:ext>
          </c:extLst>
        </c:ser>
        <c:ser>
          <c:idx val="2"/>
          <c:order val="2"/>
          <c:tx>
            <c:strRef>
              <c:f>'Fig 9.11'!$E$4</c:f>
              <c:strCache>
                <c:ptCount val="1"/>
                <c:pt idx="0">
                  <c:v>65 ans ou plus</c:v>
                </c:pt>
              </c:strCache>
            </c:strRef>
          </c:tx>
          <c:spPr>
            <a:solidFill>
              <a:schemeClr val="accent1">
                <a:lumMod val="75000"/>
              </a:schemeClr>
            </a:solidFill>
            <a:ln>
              <a:noFill/>
            </a:ln>
            <a:effectLst/>
          </c:spPr>
          <c:invertIfNegative val="0"/>
          <c:cat>
            <c:strRef>
              <c:f>'Fig 9.11'!$B$5:$B$12</c:f>
              <c:strCache>
                <c:ptCount val="8"/>
                <c:pt idx="0">
                  <c:v>France</c:v>
                </c:pt>
                <c:pt idx="1">
                  <c:v>Pays-Bas</c:v>
                </c:pt>
                <c:pt idx="2">
                  <c:v>Espagne</c:v>
                </c:pt>
                <c:pt idx="3">
                  <c:v>Belgique</c:v>
                </c:pt>
                <c:pt idx="4">
                  <c:v>Italie</c:v>
                </c:pt>
                <c:pt idx="5">
                  <c:v>Suède</c:v>
                </c:pt>
                <c:pt idx="6">
                  <c:v>Royaume-Uni</c:v>
                </c:pt>
                <c:pt idx="7">
                  <c:v>Allemagne </c:v>
                </c:pt>
              </c:strCache>
            </c:strRef>
          </c:cat>
          <c:val>
            <c:numRef>
              <c:f>'Fig 9.11'!$E$5:$E$12</c:f>
              <c:numCache>
                <c:formatCode>0.0%</c:formatCode>
                <c:ptCount val="8"/>
                <c:pt idx="0">
                  <c:v>8.199999999999999E-2</c:v>
                </c:pt>
                <c:pt idx="1">
                  <c:v>0.09</c:v>
                </c:pt>
                <c:pt idx="2">
                  <c:v>0.13</c:v>
                </c:pt>
                <c:pt idx="3">
                  <c:v>0.153</c:v>
                </c:pt>
                <c:pt idx="4">
                  <c:v>0.153</c:v>
                </c:pt>
                <c:pt idx="5">
                  <c:v>0.16800000000000001</c:v>
                </c:pt>
                <c:pt idx="6">
                  <c:v>0.17100000000000001</c:v>
                </c:pt>
                <c:pt idx="7">
                  <c:v>0.17600000000000002</c:v>
                </c:pt>
              </c:numCache>
            </c:numRef>
          </c:val>
          <c:extLst>
            <c:ext xmlns:c16="http://schemas.microsoft.com/office/drawing/2014/chart" uri="{C3380CC4-5D6E-409C-BE32-E72D297353CC}">
              <c16:uniqueId val="{00000002-7388-4711-9444-4F983316FBB7}"/>
            </c:ext>
          </c:extLst>
        </c:ser>
        <c:dLbls>
          <c:showLegendKey val="0"/>
          <c:showVal val="0"/>
          <c:showCatName val="0"/>
          <c:showSerName val="0"/>
          <c:showPercent val="0"/>
          <c:showBubbleSize val="0"/>
        </c:dLbls>
        <c:gapWidth val="219"/>
        <c:overlap val="-27"/>
        <c:axId val="399456800"/>
        <c:axId val="399450144"/>
      </c:barChart>
      <c:catAx>
        <c:axId val="399456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9450144"/>
        <c:crosses val="autoZero"/>
        <c:auto val="1"/>
        <c:lblAlgn val="ctr"/>
        <c:lblOffset val="100"/>
        <c:noMultiLvlLbl val="0"/>
      </c:catAx>
      <c:valAx>
        <c:axId val="399450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99456800"/>
        <c:crosses val="autoZero"/>
        <c:crossBetween val="between"/>
      </c:valAx>
      <c:spPr>
        <a:noFill/>
        <a:ln>
          <a:noFill/>
        </a:ln>
        <a:effectLst/>
      </c:spPr>
    </c:plotArea>
    <c:legend>
      <c:legendPos val="b"/>
      <c:layout>
        <c:manualLayout>
          <c:xMode val="edge"/>
          <c:yMode val="edge"/>
          <c:x val="0"/>
          <c:y val="0.89725222222222223"/>
          <c:w val="1"/>
          <c:h val="0.102747777777777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'Fig 9.12'!$D$4</c:f>
              <c:strCache>
                <c:ptCount val="1"/>
                <c:pt idx="0">
                  <c:v>66 ans et plus</c:v>
                </c:pt>
              </c:strCache>
            </c:strRef>
          </c:tx>
          <c:spPr>
            <a:solidFill>
              <a:schemeClr val="accent5">
                <a:lumMod val="75000"/>
              </a:schemeClr>
            </a:solidFill>
            <a:ln w="25400">
              <a:noFill/>
            </a:ln>
            <a:effectLst/>
          </c:spPr>
          <c:invertIfNegative val="0"/>
          <c:cat>
            <c:strRef>
              <c:f>'Fig 9.12'!$B$5:$B$15</c:f>
              <c:strCache>
                <c:ptCount val="11"/>
                <c:pt idx="0">
                  <c:v>Canada</c:v>
                </c:pt>
                <c:pt idx="1">
                  <c:v>Suède</c:v>
                </c:pt>
                <c:pt idx="2">
                  <c:v>France</c:v>
                </c:pt>
                <c:pt idx="3">
                  <c:v>Belgique</c:v>
                </c:pt>
                <c:pt idx="4">
                  <c:v>Allemagne</c:v>
                </c:pt>
                <c:pt idx="5">
                  <c:v>Italie</c:v>
                </c:pt>
                <c:pt idx="6">
                  <c:v>Royaume-Uni</c:v>
                </c:pt>
                <c:pt idx="7">
                  <c:v>Espagne</c:v>
                </c:pt>
                <c:pt idx="8">
                  <c:v>Pays-Bas</c:v>
                </c:pt>
                <c:pt idx="9">
                  <c:v>Japon*</c:v>
                </c:pt>
                <c:pt idx="10">
                  <c:v>Etats-Unis</c:v>
                </c:pt>
              </c:strCache>
            </c:strRef>
          </c:cat>
          <c:val>
            <c:numRef>
              <c:f>'Fig 9.12'!$D$5:$D$15</c:f>
              <c:numCache>
                <c:formatCode>0.0%</c:formatCode>
                <c:ptCount val="11"/>
                <c:pt idx="0">
                  <c:v>0.13200000000000001</c:v>
                </c:pt>
                <c:pt idx="1">
                  <c:v>0.14199999999999999</c:v>
                </c:pt>
                <c:pt idx="2">
                  <c:v>0.157</c:v>
                </c:pt>
                <c:pt idx="3">
                  <c:v>0.161</c:v>
                </c:pt>
                <c:pt idx="4">
                  <c:v>0.183</c:v>
                </c:pt>
                <c:pt idx="5">
                  <c:v>0.27400000000000002</c:v>
                </c:pt>
                <c:pt idx="6">
                  <c:v>0.28499999999999998</c:v>
                </c:pt>
                <c:pt idx="7">
                  <c:v>0.30199999999999999</c:v>
                </c:pt>
                <c:pt idx="8">
                  <c:v>0.314</c:v>
                </c:pt>
                <c:pt idx="9">
                  <c:v>0.32400000000000001</c:v>
                </c:pt>
                <c:pt idx="10">
                  <c:v>0.372</c:v>
                </c:pt>
              </c:numCache>
            </c:numRef>
          </c:val>
          <c:extLst>
            <c:ext xmlns:c16="http://schemas.microsoft.com/office/drawing/2014/chart" uri="{C3380CC4-5D6E-409C-BE32-E72D297353CC}">
              <c16:uniqueId val="{00000000-B2C7-4C3D-B986-E4FB2328455E}"/>
            </c:ext>
          </c:extLst>
        </c:ser>
        <c:dLbls>
          <c:showLegendKey val="0"/>
          <c:showVal val="0"/>
          <c:showCatName val="0"/>
          <c:showSerName val="0"/>
          <c:showPercent val="0"/>
          <c:showBubbleSize val="0"/>
        </c:dLbls>
        <c:gapWidth val="150"/>
        <c:axId val="643542511"/>
        <c:axId val="643536687"/>
      </c:barChart>
      <c:scatterChart>
        <c:scatterStyle val="lineMarker"/>
        <c:varyColors val="0"/>
        <c:ser>
          <c:idx val="0"/>
          <c:order val="0"/>
          <c:tx>
            <c:strRef>
              <c:f>'Fig 9.12'!$C$4</c:f>
              <c:strCache>
                <c:ptCount val="1"/>
                <c:pt idx="0">
                  <c:v>Ensemble de la population</c:v>
                </c:pt>
              </c:strCache>
            </c:strRef>
          </c:tx>
          <c:spPr>
            <a:ln w="25400" cap="rnd">
              <a:noFill/>
              <a:round/>
            </a:ln>
            <a:effectLst/>
          </c:spPr>
          <c:marker>
            <c:symbol val="circle"/>
            <c:size val="5"/>
            <c:spPr>
              <a:solidFill>
                <a:schemeClr val="bg1">
                  <a:lumMod val="50000"/>
                </a:schemeClr>
              </a:solidFill>
              <a:ln w="9525">
                <a:noFill/>
              </a:ln>
              <a:effectLst/>
            </c:spPr>
          </c:marker>
          <c:xVal>
            <c:strRef>
              <c:f>'Fig 9.12'!$B$5:$B$15</c:f>
              <c:strCache>
                <c:ptCount val="11"/>
                <c:pt idx="0">
                  <c:v>Canada</c:v>
                </c:pt>
                <c:pt idx="1">
                  <c:v>Suède</c:v>
                </c:pt>
                <c:pt idx="2">
                  <c:v>France</c:v>
                </c:pt>
                <c:pt idx="3">
                  <c:v>Belgique</c:v>
                </c:pt>
                <c:pt idx="4">
                  <c:v>Allemagne</c:v>
                </c:pt>
                <c:pt idx="5">
                  <c:v>Italie</c:v>
                </c:pt>
                <c:pt idx="6">
                  <c:v>Royaume-Uni</c:v>
                </c:pt>
                <c:pt idx="7">
                  <c:v>Espagne</c:v>
                </c:pt>
                <c:pt idx="8">
                  <c:v>Pays-Bas</c:v>
                </c:pt>
                <c:pt idx="9">
                  <c:v>Japon*</c:v>
                </c:pt>
                <c:pt idx="10">
                  <c:v>Etats-Unis</c:v>
                </c:pt>
              </c:strCache>
            </c:strRef>
          </c:xVal>
          <c:yVal>
            <c:numRef>
              <c:f>'Fig 9.12'!$C$5:$C$15</c:f>
              <c:numCache>
                <c:formatCode>0.0%</c:formatCode>
                <c:ptCount val="11"/>
                <c:pt idx="0">
                  <c:v>0.30399999999999999</c:v>
                </c:pt>
                <c:pt idx="1">
                  <c:v>0.22500000000000001</c:v>
                </c:pt>
                <c:pt idx="2">
                  <c:v>0.23899999999999999</c:v>
                </c:pt>
                <c:pt idx="3">
                  <c:v>0.216</c:v>
                </c:pt>
                <c:pt idx="4">
                  <c:v>0.26500000000000001</c:v>
                </c:pt>
                <c:pt idx="5">
                  <c:v>0.40799999999999997</c:v>
                </c:pt>
                <c:pt idx="6">
                  <c:v>0.35499999999999998</c:v>
                </c:pt>
                <c:pt idx="7">
                  <c:v>0.38900000000000001</c:v>
                </c:pt>
                <c:pt idx="8">
                  <c:v>0.316</c:v>
                </c:pt>
                <c:pt idx="9">
                  <c:v>0.33700000000000002</c:v>
                </c:pt>
                <c:pt idx="10">
                  <c:v>0.39800000000000002</c:v>
                </c:pt>
              </c:numCache>
            </c:numRef>
          </c:yVal>
          <c:smooth val="0"/>
          <c:extLst>
            <c:ext xmlns:c16="http://schemas.microsoft.com/office/drawing/2014/chart" uri="{C3380CC4-5D6E-409C-BE32-E72D297353CC}">
              <c16:uniqueId val="{00000001-B2C7-4C3D-B986-E4FB2328455E}"/>
            </c:ext>
          </c:extLst>
        </c:ser>
        <c:dLbls>
          <c:showLegendKey val="0"/>
          <c:showVal val="0"/>
          <c:showCatName val="0"/>
          <c:showSerName val="0"/>
          <c:showPercent val="0"/>
          <c:showBubbleSize val="0"/>
        </c:dLbls>
        <c:axId val="643542511"/>
        <c:axId val="643536687"/>
      </c:scatterChart>
      <c:catAx>
        <c:axId val="643542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3536687"/>
        <c:crosses val="autoZero"/>
        <c:auto val="1"/>
        <c:lblAlgn val="ctr"/>
        <c:lblOffset val="100"/>
        <c:noMultiLvlLbl val="0"/>
      </c:catAx>
      <c:valAx>
        <c:axId val="6435366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4354251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9.13'!$D$4</c:f>
              <c:strCache>
                <c:ptCount val="1"/>
                <c:pt idx="0">
                  <c:v>Moins de 18 ans</c:v>
                </c:pt>
              </c:strCache>
            </c:strRef>
          </c:tx>
          <c:spPr>
            <a:solidFill>
              <a:schemeClr val="accent1">
                <a:lumMod val="60000"/>
                <a:lumOff val="40000"/>
              </a:schemeClr>
            </a:solidFill>
            <a:ln>
              <a:noFill/>
            </a:ln>
            <a:effectLst/>
          </c:spPr>
          <c:invertIfNegative val="0"/>
          <c:cat>
            <c:strRef>
              <c:f>'Fig 9.13'!$B$5:$B$12</c:f>
              <c:strCache>
                <c:ptCount val="8"/>
                <c:pt idx="0">
                  <c:v>Suède</c:v>
                </c:pt>
                <c:pt idx="1">
                  <c:v>Royaume-Uni</c:v>
                </c:pt>
                <c:pt idx="2">
                  <c:v>Pays-Bas</c:v>
                </c:pt>
                <c:pt idx="3">
                  <c:v>Belgique</c:v>
                </c:pt>
                <c:pt idx="4">
                  <c:v>Allemagne</c:v>
                </c:pt>
                <c:pt idx="5">
                  <c:v>France</c:v>
                </c:pt>
                <c:pt idx="6">
                  <c:v>Espagne</c:v>
                </c:pt>
                <c:pt idx="7">
                  <c:v>Italie</c:v>
                </c:pt>
              </c:strCache>
            </c:strRef>
          </c:cat>
          <c:val>
            <c:numRef>
              <c:f>'Fig 9.13'!$D$5:$D$12</c:f>
              <c:numCache>
                <c:formatCode>0.0%</c:formatCode>
                <c:ptCount val="8"/>
                <c:pt idx="0">
                  <c:v>2.3E-2</c:v>
                </c:pt>
                <c:pt idx="1">
                  <c:v>7.0000000000000007E-2</c:v>
                </c:pt>
                <c:pt idx="2">
                  <c:v>2.3E-2</c:v>
                </c:pt>
                <c:pt idx="3">
                  <c:v>6.9000000000000006E-2</c:v>
                </c:pt>
                <c:pt idx="4">
                  <c:v>2.7000000000000003E-2</c:v>
                </c:pt>
                <c:pt idx="5">
                  <c:v>5.7000000000000002E-2</c:v>
                </c:pt>
                <c:pt idx="6">
                  <c:v>6.5000000000000002E-2</c:v>
                </c:pt>
                <c:pt idx="7">
                  <c:v>8.1000000000000003E-2</c:v>
                </c:pt>
              </c:numCache>
            </c:numRef>
          </c:val>
          <c:extLst>
            <c:ext xmlns:c16="http://schemas.microsoft.com/office/drawing/2014/chart" uri="{C3380CC4-5D6E-409C-BE32-E72D297353CC}">
              <c16:uniqueId val="{00000000-E872-40BD-ACF0-FCA4193F82F9}"/>
            </c:ext>
          </c:extLst>
        </c:ser>
        <c:ser>
          <c:idx val="1"/>
          <c:order val="1"/>
          <c:tx>
            <c:strRef>
              <c:f>'Fig 9.13'!$E$4</c:f>
              <c:strCache>
                <c:ptCount val="1"/>
                <c:pt idx="0">
                  <c:v>18-64 ans</c:v>
                </c:pt>
              </c:strCache>
            </c:strRef>
          </c:tx>
          <c:spPr>
            <a:solidFill>
              <a:schemeClr val="accent1">
                <a:lumMod val="75000"/>
              </a:schemeClr>
            </a:solidFill>
            <a:ln>
              <a:noFill/>
            </a:ln>
            <a:effectLst/>
          </c:spPr>
          <c:invertIfNegative val="0"/>
          <c:cat>
            <c:strRef>
              <c:f>'Fig 9.13'!$B$5:$B$12</c:f>
              <c:strCache>
                <c:ptCount val="8"/>
                <c:pt idx="0">
                  <c:v>Suède</c:v>
                </c:pt>
                <c:pt idx="1">
                  <c:v>Royaume-Uni</c:v>
                </c:pt>
                <c:pt idx="2">
                  <c:v>Pays-Bas</c:v>
                </c:pt>
                <c:pt idx="3">
                  <c:v>Belgique</c:v>
                </c:pt>
                <c:pt idx="4">
                  <c:v>Allemagne</c:v>
                </c:pt>
                <c:pt idx="5">
                  <c:v>France</c:v>
                </c:pt>
                <c:pt idx="6">
                  <c:v>Espagne</c:v>
                </c:pt>
                <c:pt idx="7">
                  <c:v>Italie</c:v>
                </c:pt>
              </c:strCache>
            </c:strRef>
          </c:cat>
          <c:val>
            <c:numRef>
              <c:f>'Fig 9.13'!$E$5:$E$12</c:f>
              <c:numCache>
                <c:formatCode>0.0%</c:formatCode>
                <c:ptCount val="8"/>
                <c:pt idx="0">
                  <c:v>1.8000000000000002E-2</c:v>
                </c:pt>
                <c:pt idx="1">
                  <c:v>4.8000000000000001E-2</c:v>
                </c:pt>
                <c:pt idx="2">
                  <c:v>2.6000000000000002E-2</c:v>
                </c:pt>
                <c:pt idx="3">
                  <c:v>5.2999999999999999E-2</c:v>
                </c:pt>
                <c:pt idx="4">
                  <c:v>3.4000000000000002E-2</c:v>
                </c:pt>
                <c:pt idx="5">
                  <c:v>0.05</c:v>
                </c:pt>
                <c:pt idx="6">
                  <c:v>5.7000000000000002E-2</c:v>
                </c:pt>
                <c:pt idx="7">
                  <c:v>9.1999999999999998E-2</c:v>
                </c:pt>
              </c:numCache>
            </c:numRef>
          </c:val>
          <c:extLst>
            <c:ext xmlns:c16="http://schemas.microsoft.com/office/drawing/2014/chart" uri="{C3380CC4-5D6E-409C-BE32-E72D297353CC}">
              <c16:uniqueId val="{00000001-E872-40BD-ACF0-FCA4193F82F9}"/>
            </c:ext>
          </c:extLst>
        </c:ser>
        <c:ser>
          <c:idx val="2"/>
          <c:order val="2"/>
          <c:tx>
            <c:strRef>
              <c:f>'Fig 9.13'!$F$4</c:f>
              <c:strCache>
                <c:ptCount val="1"/>
                <c:pt idx="0">
                  <c:v>65 ans et plus</c:v>
                </c:pt>
              </c:strCache>
            </c:strRef>
          </c:tx>
          <c:spPr>
            <a:solidFill>
              <a:schemeClr val="accent1">
                <a:lumMod val="50000"/>
              </a:schemeClr>
            </a:solidFill>
            <a:ln>
              <a:noFill/>
            </a:ln>
            <a:effectLst/>
          </c:spPr>
          <c:invertIfNegative val="0"/>
          <c:cat>
            <c:strRef>
              <c:f>'Fig 9.13'!$B$5:$B$12</c:f>
              <c:strCache>
                <c:ptCount val="8"/>
                <c:pt idx="0">
                  <c:v>Suède</c:v>
                </c:pt>
                <c:pt idx="1">
                  <c:v>Royaume-Uni</c:v>
                </c:pt>
                <c:pt idx="2">
                  <c:v>Pays-Bas</c:v>
                </c:pt>
                <c:pt idx="3">
                  <c:v>Belgique</c:v>
                </c:pt>
                <c:pt idx="4">
                  <c:v>Allemagne</c:v>
                </c:pt>
                <c:pt idx="5">
                  <c:v>France</c:v>
                </c:pt>
                <c:pt idx="6">
                  <c:v>Espagne</c:v>
                </c:pt>
                <c:pt idx="7">
                  <c:v>Italie</c:v>
                </c:pt>
              </c:strCache>
            </c:strRef>
          </c:cat>
          <c:val>
            <c:numRef>
              <c:f>'Fig 9.13'!$F$5:$F$12</c:f>
              <c:numCache>
                <c:formatCode>0.0%</c:formatCode>
                <c:ptCount val="8"/>
                <c:pt idx="0">
                  <c:v>1E-3</c:v>
                </c:pt>
                <c:pt idx="1">
                  <c:v>1.3999999999999999E-2</c:v>
                </c:pt>
                <c:pt idx="2">
                  <c:v>1.6E-2</c:v>
                </c:pt>
                <c:pt idx="3">
                  <c:v>1.7000000000000001E-2</c:v>
                </c:pt>
                <c:pt idx="4">
                  <c:v>2.4E-2</c:v>
                </c:pt>
                <c:pt idx="5">
                  <c:v>2.7999999999999997E-2</c:v>
                </c:pt>
                <c:pt idx="6">
                  <c:v>3.4000000000000002E-2</c:v>
                </c:pt>
                <c:pt idx="7">
                  <c:v>7.2000000000000008E-2</c:v>
                </c:pt>
              </c:numCache>
            </c:numRef>
          </c:val>
          <c:extLst>
            <c:ext xmlns:c16="http://schemas.microsoft.com/office/drawing/2014/chart" uri="{C3380CC4-5D6E-409C-BE32-E72D297353CC}">
              <c16:uniqueId val="{00000002-E872-40BD-ACF0-FCA4193F82F9}"/>
            </c:ext>
          </c:extLst>
        </c:ser>
        <c:dLbls>
          <c:showLegendKey val="0"/>
          <c:showVal val="0"/>
          <c:showCatName val="0"/>
          <c:showSerName val="0"/>
          <c:showPercent val="0"/>
          <c:showBubbleSize val="0"/>
        </c:dLbls>
        <c:gapWidth val="219"/>
        <c:overlap val="-27"/>
        <c:axId val="1991371455"/>
        <c:axId val="1991381439"/>
      </c:barChart>
      <c:catAx>
        <c:axId val="199137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91381439"/>
        <c:crosses val="autoZero"/>
        <c:auto val="1"/>
        <c:lblAlgn val="ctr"/>
        <c:lblOffset val="100"/>
        <c:noMultiLvlLbl val="0"/>
      </c:catAx>
      <c:valAx>
        <c:axId val="1991381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91371455"/>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27932098765432E-2"/>
          <c:y val="5.3158295281582953E-2"/>
          <c:w val="0.91976663237311385"/>
          <c:h val="0.76768188736681897"/>
        </c:manualLayout>
      </c:layout>
      <c:lineChart>
        <c:grouping val="standard"/>
        <c:varyColors val="0"/>
        <c:ser>
          <c:idx val="0"/>
          <c:order val="0"/>
          <c:tx>
            <c:strRef>
              <c:f>'Fig 4.8'!$C$4</c:f>
              <c:strCache>
                <c:ptCount val="1"/>
                <c:pt idx="0">
                  <c:v>Moyenne annuelle sur 5 ans</c:v>
                </c:pt>
              </c:strCache>
            </c:strRef>
          </c:tx>
          <c:spPr>
            <a:ln w="19050" cap="rnd">
              <a:noFill/>
              <a:round/>
            </a:ln>
            <a:effectLst/>
          </c:spPr>
          <c:marker>
            <c:symbol val="circle"/>
            <c:size val="5"/>
            <c:spPr>
              <a:solidFill>
                <a:schemeClr val="accent1"/>
              </a:solidFill>
              <a:ln w="9525">
                <a:solidFill>
                  <a:schemeClr val="accent1"/>
                </a:solidFill>
              </a:ln>
              <a:effectLst/>
            </c:spPr>
          </c:marker>
          <c:cat>
            <c:strRef>
              <c:f>'Fig 4.8'!$B$5:$B$11</c:f>
              <c:strCache>
                <c:ptCount val="7"/>
                <c:pt idx="0">
                  <c:v>Canada</c:v>
                </c:pt>
                <c:pt idx="1">
                  <c:v>Pays-Bas</c:v>
                </c:pt>
                <c:pt idx="2">
                  <c:v>Belgique</c:v>
                </c:pt>
                <c:pt idx="3">
                  <c:v>Allemagne</c:v>
                </c:pt>
                <c:pt idx="4">
                  <c:v>Italie</c:v>
                </c:pt>
                <c:pt idx="5">
                  <c:v>Espagne</c:v>
                </c:pt>
                <c:pt idx="6">
                  <c:v>États-Unis</c:v>
                </c:pt>
              </c:strCache>
            </c:strRef>
          </c:cat>
          <c:val>
            <c:numRef>
              <c:f>'Fig 4.8'!$C$5:$C$11</c:f>
              <c:numCache>
                <c:formatCode>0.00%</c:formatCode>
                <c:ptCount val="7"/>
                <c:pt idx="0">
                  <c:v>4.586520514632153E-2</c:v>
                </c:pt>
                <c:pt idx="1">
                  <c:v>4.6844051514786544E-2</c:v>
                </c:pt>
                <c:pt idx="2">
                  <c:v>3.286958374797222E-2</c:v>
                </c:pt>
                <c:pt idx="3">
                  <c:v>2.2458625284236922E-2</c:v>
                </c:pt>
                <c:pt idx="4">
                  <c:v>1.6578087561343269E-2</c:v>
                </c:pt>
                <c:pt idx="5">
                  <c:v>1.6602749689879959E-2</c:v>
                </c:pt>
                <c:pt idx="6">
                  <c:v>2.1593130118584325E-2</c:v>
                </c:pt>
              </c:numCache>
            </c:numRef>
          </c:val>
          <c:smooth val="0"/>
          <c:extLst>
            <c:ext xmlns:c16="http://schemas.microsoft.com/office/drawing/2014/chart" uri="{C3380CC4-5D6E-409C-BE32-E72D297353CC}">
              <c16:uniqueId val="{00000000-DEF3-4BF8-BACB-E028B20B2428}"/>
            </c:ext>
          </c:extLst>
        </c:ser>
        <c:ser>
          <c:idx val="1"/>
          <c:order val="1"/>
          <c:tx>
            <c:strRef>
              <c:f>'Fig 4.8'!$D$4</c:f>
              <c:strCache>
                <c:ptCount val="1"/>
                <c:pt idx="0">
                  <c:v>Moyenne annuelle sur 15 ans</c:v>
                </c:pt>
              </c:strCache>
            </c:strRef>
          </c:tx>
          <c:spPr>
            <a:ln w="19050" cap="rnd">
              <a:noFill/>
              <a:round/>
            </a:ln>
            <a:effectLst/>
          </c:spPr>
          <c:marker>
            <c:symbol val="circle"/>
            <c:size val="6"/>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4.8'!$B$5:$B$11</c:f>
              <c:strCache>
                <c:ptCount val="7"/>
                <c:pt idx="0">
                  <c:v>Canada</c:v>
                </c:pt>
                <c:pt idx="1">
                  <c:v>Pays-Bas</c:v>
                </c:pt>
                <c:pt idx="2">
                  <c:v>Belgique</c:v>
                </c:pt>
                <c:pt idx="3">
                  <c:v>Allemagne</c:v>
                </c:pt>
                <c:pt idx="4">
                  <c:v>Italie</c:v>
                </c:pt>
                <c:pt idx="5">
                  <c:v>Espagne</c:v>
                </c:pt>
                <c:pt idx="6">
                  <c:v>États-Unis</c:v>
                </c:pt>
              </c:strCache>
            </c:strRef>
          </c:cat>
          <c:val>
            <c:numRef>
              <c:f>'Fig 4.8'!$D$5:$D$11</c:f>
              <c:numCache>
                <c:formatCode>0.00%</c:formatCode>
                <c:ptCount val="7"/>
                <c:pt idx="0">
                  <c:v>4.9523709871669652E-2</c:v>
                </c:pt>
                <c:pt idx="1">
                  <c:v>4.755541760774129E-2</c:v>
                </c:pt>
                <c:pt idx="2">
                  <c:v>3.7286581563026333E-2</c:v>
                </c:pt>
                <c:pt idx="3">
                  <c:v>2.5119265313501282E-2</c:v>
                </c:pt>
                <c:pt idx="4">
                  <c:v>1.7908665059657602E-2</c:v>
                </c:pt>
                <c:pt idx="6">
                  <c:v>9.5843522086083155E-3</c:v>
                </c:pt>
              </c:numCache>
            </c:numRef>
          </c:val>
          <c:smooth val="0"/>
          <c:extLst>
            <c:ext xmlns:c16="http://schemas.microsoft.com/office/drawing/2014/chart" uri="{C3380CC4-5D6E-409C-BE32-E72D297353CC}">
              <c16:uniqueId val="{00000001-DEF3-4BF8-BACB-E028B20B2428}"/>
            </c:ext>
          </c:extLst>
        </c:ser>
        <c:dLbls>
          <c:showLegendKey val="0"/>
          <c:showVal val="0"/>
          <c:showCatName val="0"/>
          <c:showSerName val="0"/>
          <c:showPercent val="0"/>
          <c:showBubbleSize val="0"/>
        </c:dLbls>
        <c:marker val="1"/>
        <c:smooth val="0"/>
        <c:axId val="1336135472"/>
        <c:axId val="1336142544"/>
      </c:lineChart>
      <c:catAx>
        <c:axId val="13361354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6142544"/>
        <c:crosses val="autoZero"/>
        <c:auto val="1"/>
        <c:lblAlgn val="ctr"/>
        <c:lblOffset val="100"/>
        <c:tickMarkSkip val="1"/>
        <c:noMultiLvlLbl val="0"/>
      </c:catAx>
      <c:valAx>
        <c:axId val="133614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6135472"/>
        <c:crosses val="autoZero"/>
        <c:crossBetween val="between"/>
      </c:valAx>
      <c:spPr>
        <a:noFill/>
        <a:ln>
          <a:noFill/>
        </a:ln>
        <a:effectLst/>
      </c:spPr>
    </c:plotArea>
    <c:legend>
      <c:legendPos val="b"/>
      <c:layout>
        <c:manualLayout>
          <c:xMode val="edge"/>
          <c:yMode val="edge"/>
          <c:x val="0.19421909208173013"/>
          <c:y val="0.91396706347056822"/>
          <c:w val="0.60528688120976792"/>
          <c:h val="8.35178230512059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9.14'!$C$4</c:f>
              <c:strCache>
                <c:ptCount val="1"/>
                <c:pt idx="0">
                  <c:v>65 ans et plus</c:v>
                </c:pt>
              </c:strCache>
            </c:strRef>
          </c:tx>
          <c:spPr>
            <a:solidFill>
              <a:schemeClr val="accent5">
                <a:lumMod val="75000"/>
              </a:schemeClr>
            </a:solidFill>
            <a:ln>
              <a:noFill/>
            </a:ln>
            <a:effectLst/>
          </c:spPr>
          <c:invertIfNegative val="0"/>
          <c:cat>
            <c:strRef>
              <c:f>'Fig 9.14'!$B$5:$B$12</c:f>
              <c:strCache>
                <c:ptCount val="8"/>
                <c:pt idx="0">
                  <c:v>Italie</c:v>
                </c:pt>
                <c:pt idx="1">
                  <c:v>France</c:v>
                </c:pt>
                <c:pt idx="2">
                  <c:v>Espagne</c:v>
                </c:pt>
                <c:pt idx="3">
                  <c:v>Allemagne</c:v>
                </c:pt>
                <c:pt idx="4">
                  <c:v>Pays-Bas</c:v>
                </c:pt>
                <c:pt idx="5">
                  <c:v>Belgique</c:v>
                </c:pt>
                <c:pt idx="6">
                  <c:v>Royaume-Uni</c:v>
                </c:pt>
                <c:pt idx="7">
                  <c:v>Suède</c:v>
                </c:pt>
              </c:strCache>
            </c:strRef>
          </c:cat>
          <c:val>
            <c:numRef>
              <c:f>'Fig 9.14'!$C$5:$C$12</c:f>
              <c:numCache>
                <c:formatCode>_-* #\ ##0.0_-;\-* #\ ##0.0_-;_-* "-"??_-;_-@_-</c:formatCode>
                <c:ptCount val="8"/>
                <c:pt idx="0">
                  <c:v>6.4</c:v>
                </c:pt>
                <c:pt idx="1">
                  <c:v>7.1</c:v>
                </c:pt>
                <c:pt idx="2">
                  <c:v>7</c:v>
                </c:pt>
                <c:pt idx="3">
                  <c:v>7.3</c:v>
                </c:pt>
                <c:pt idx="4">
                  <c:v>7.7</c:v>
                </c:pt>
                <c:pt idx="5">
                  <c:v>7.4</c:v>
                </c:pt>
                <c:pt idx="6">
                  <c:v>7.9</c:v>
                </c:pt>
                <c:pt idx="7">
                  <c:v>8.3000000000000007</c:v>
                </c:pt>
              </c:numCache>
            </c:numRef>
          </c:val>
          <c:extLst>
            <c:ext xmlns:c16="http://schemas.microsoft.com/office/drawing/2014/chart" uri="{C3380CC4-5D6E-409C-BE32-E72D297353CC}">
              <c16:uniqueId val="{00000000-6D0E-49DD-983A-C9BFFAF20739}"/>
            </c:ext>
          </c:extLst>
        </c:ser>
        <c:dLbls>
          <c:showLegendKey val="0"/>
          <c:showVal val="0"/>
          <c:showCatName val="0"/>
          <c:showSerName val="0"/>
          <c:showPercent val="0"/>
          <c:showBubbleSize val="0"/>
        </c:dLbls>
        <c:gapWidth val="219"/>
        <c:axId val="497554799"/>
        <c:axId val="497565199"/>
      </c:barChart>
      <c:scatterChart>
        <c:scatterStyle val="lineMarker"/>
        <c:varyColors val="0"/>
        <c:ser>
          <c:idx val="1"/>
          <c:order val="1"/>
          <c:tx>
            <c:strRef>
              <c:f>'Fig 9.14'!$D$4</c:f>
              <c:strCache>
                <c:ptCount val="1"/>
                <c:pt idx="0">
                  <c:v>Ensemble de la population</c:v>
                </c:pt>
              </c:strCache>
            </c:strRef>
          </c:tx>
          <c:spPr>
            <a:ln w="25400" cap="rnd">
              <a:noFill/>
              <a:round/>
            </a:ln>
            <a:effectLst/>
          </c:spPr>
          <c:marker>
            <c:symbol val="circle"/>
            <c:size val="5"/>
            <c:spPr>
              <a:solidFill>
                <a:schemeClr val="bg1">
                  <a:lumMod val="50000"/>
                </a:schemeClr>
              </a:solidFill>
              <a:ln w="9525">
                <a:solidFill>
                  <a:schemeClr val="bg1"/>
                </a:solidFill>
              </a:ln>
              <a:effectLst/>
            </c:spPr>
          </c:marker>
          <c:yVal>
            <c:numRef>
              <c:f>'Fig 9.14'!$D$5:$D$12</c:f>
              <c:numCache>
                <c:formatCode>_-* #\ ##0.0_-;\-* #\ ##0.0_-;_-* "-"??_-;_-@_-</c:formatCode>
                <c:ptCount val="8"/>
                <c:pt idx="0">
                  <c:v>6.6</c:v>
                </c:pt>
                <c:pt idx="1">
                  <c:v>7.2</c:v>
                </c:pt>
                <c:pt idx="2">
                  <c:v>7</c:v>
                </c:pt>
                <c:pt idx="3">
                  <c:v>7.3</c:v>
                </c:pt>
                <c:pt idx="4">
                  <c:v>7.7</c:v>
                </c:pt>
                <c:pt idx="5">
                  <c:v>7.3</c:v>
                </c:pt>
                <c:pt idx="6">
                  <c:v>7.7</c:v>
                </c:pt>
                <c:pt idx="7">
                  <c:v>7.9</c:v>
                </c:pt>
              </c:numCache>
            </c:numRef>
          </c:yVal>
          <c:smooth val="0"/>
          <c:extLst>
            <c:ext xmlns:c16="http://schemas.microsoft.com/office/drawing/2014/chart" uri="{C3380CC4-5D6E-409C-BE32-E72D297353CC}">
              <c16:uniqueId val="{00000001-6D0E-49DD-983A-C9BFFAF20739}"/>
            </c:ext>
          </c:extLst>
        </c:ser>
        <c:dLbls>
          <c:showLegendKey val="0"/>
          <c:showVal val="0"/>
          <c:showCatName val="0"/>
          <c:showSerName val="0"/>
          <c:showPercent val="0"/>
          <c:showBubbleSize val="0"/>
        </c:dLbls>
        <c:axId val="497554799"/>
        <c:axId val="497565199"/>
      </c:scatterChart>
      <c:catAx>
        <c:axId val="4975547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565199"/>
        <c:crosses val="autoZero"/>
        <c:auto val="1"/>
        <c:lblAlgn val="ctr"/>
        <c:lblOffset val="100"/>
        <c:noMultiLvlLbl val="0"/>
      </c:catAx>
      <c:valAx>
        <c:axId val="497565199"/>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_-* #\ ##0.0_-;\-* #\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97554799"/>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dTable>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9.15'!$C$4</c:f>
              <c:strCache>
                <c:ptCount val="1"/>
                <c:pt idx="0">
                  <c:v>Rapport ensemble / 65 ans et plus</c:v>
                </c:pt>
              </c:strCache>
            </c:strRef>
          </c:tx>
          <c:spPr>
            <a:solidFill>
              <a:schemeClr val="accent5">
                <a:lumMod val="75000"/>
              </a:schemeClr>
            </a:solidFill>
            <a:ln>
              <a:noFill/>
            </a:ln>
            <a:effectLst/>
          </c:spPr>
          <c:invertIfNegative val="0"/>
          <c:cat>
            <c:strRef>
              <c:f>'Fig 9.15'!$B$5:$B$12</c:f>
              <c:strCache>
                <c:ptCount val="8"/>
                <c:pt idx="0">
                  <c:v>Italie</c:v>
                </c:pt>
                <c:pt idx="1">
                  <c:v>France</c:v>
                </c:pt>
                <c:pt idx="2">
                  <c:v>Espagne</c:v>
                </c:pt>
                <c:pt idx="3">
                  <c:v>Allemagne</c:v>
                </c:pt>
                <c:pt idx="4">
                  <c:v>Pays-Bas</c:v>
                </c:pt>
                <c:pt idx="5">
                  <c:v>Belgique</c:v>
                </c:pt>
                <c:pt idx="6">
                  <c:v>Royaume-Uni</c:v>
                </c:pt>
                <c:pt idx="7">
                  <c:v>Suède</c:v>
                </c:pt>
              </c:strCache>
            </c:strRef>
          </c:cat>
          <c:val>
            <c:numRef>
              <c:f>'Fig 9.15'!$C$5:$C$12</c:f>
              <c:numCache>
                <c:formatCode>0%</c:formatCode>
                <c:ptCount val="8"/>
                <c:pt idx="0">
                  <c:v>0.96969696969696983</c:v>
                </c:pt>
                <c:pt idx="1">
                  <c:v>0.98611111111111105</c:v>
                </c:pt>
                <c:pt idx="2">
                  <c:v>1</c:v>
                </c:pt>
                <c:pt idx="3">
                  <c:v>1</c:v>
                </c:pt>
                <c:pt idx="4">
                  <c:v>1</c:v>
                </c:pt>
                <c:pt idx="5">
                  <c:v>1.0136986301369864</c:v>
                </c:pt>
                <c:pt idx="6">
                  <c:v>1.025974025974026</c:v>
                </c:pt>
                <c:pt idx="7">
                  <c:v>1.0506329113924051</c:v>
                </c:pt>
              </c:numCache>
            </c:numRef>
          </c:val>
          <c:extLst>
            <c:ext xmlns:c16="http://schemas.microsoft.com/office/drawing/2014/chart" uri="{C3380CC4-5D6E-409C-BE32-E72D297353CC}">
              <c16:uniqueId val="{00000000-6F58-4738-942E-BE0DE2D421F8}"/>
            </c:ext>
          </c:extLst>
        </c:ser>
        <c:dLbls>
          <c:showLegendKey val="0"/>
          <c:showVal val="0"/>
          <c:showCatName val="0"/>
          <c:showSerName val="0"/>
          <c:showPercent val="0"/>
          <c:showBubbleSize val="0"/>
        </c:dLbls>
        <c:gapWidth val="219"/>
        <c:overlap val="-27"/>
        <c:axId val="203924879"/>
        <c:axId val="203933615"/>
      </c:barChart>
      <c:catAx>
        <c:axId val="203924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203933615"/>
        <c:crosses val="autoZero"/>
        <c:auto val="1"/>
        <c:lblAlgn val="ctr"/>
        <c:lblOffset val="100"/>
        <c:noMultiLvlLbl val="0"/>
      </c:catAx>
      <c:valAx>
        <c:axId val="203933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203924879"/>
        <c:crosses val="autoZero"/>
        <c:crossBetween val="between"/>
        <c:majorUnit val="5.000000000000001E-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clustered"/>
        <c:varyColors val="0"/>
        <c:ser>
          <c:idx val="0"/>
          <c:order val="0"/>
          <c:tx>
            <c:strRef>
              <c:f>'Fig 10.1'!$C$4</c:f>
              <c:strCache>
                <c:ptCount val="1"/>
                <c:pt idx="0">
                  <c:v>1979</c:v>
                </c:pt>
              </c:strCache>
            </c:strRef>
          </c:tx>
          <c:spPr>
            <a:solidFill>
              <a:schemeClr val="accent5">
                <a:lumMod val="40000"/>
                <a:lumOff val="60000"/>
              </a:schemeClr>
            </a:solidFill>
            <a:ln>
              <a:noFill/>
            </a:ln>
            <a:effectLst/>
          </c:spPr>
          <c:invertIfNegative val="0"/>
          <c:cat>
            <c:strRef>
              <c:f>'Fig 10.1'!$B$5:$B$16</c:f>
              <c:strCache>
                <c:ptCount val="12"/>
                <c:pt idx="0">
                  <c:v>Belgique</c:v>
                </c:pt>
                <c:pt idx="1">
                  <c:v>France</c:v>
                </c:pt>
                <c:pt idx="2">
                  <c:v>Italie</c:v>
                </c:pt>
                <c:pt idx="3">
                  <c:v>Espagne</c:v>
                </c:pt>
                <c:pt idx="4">
                  <c:v>Pays OCDE</c:v>
                </c:pt>
                <c:pt idx="5">
                  <c:v>États-Unis</c:v>
                </c:pt>
                <c:pt idx="6">
                  <c:v>Canada</c:v>
                </c:pt>
                <c:pt idx="7">
                  <c:v>Royaume-Uni</c:v>
                </c:pt>
                <c:pt idx="8">
                  <c:v>Pays-Bas</c:v>
                </c:pt>
                <c:pt idx="9">
                  <c:v>Allemagne</c:v>
                </c:pt>
                <c:pt idx="10">
                  <c:v>Japon</c:v>
                </c:pt>
                <c:pt idx="11">
                  <c:v>Suède</c:v>
                </c:pt>
              </c:strCache>
            </c:strRef>
          </c:cat>
          <c:val>
            <c:numRef>
              <c:f>'Fig 10.1'!$C$5:$C$16</c:f>
              <c:numCache>
                <c:formatCode>0.0%</c:formatCode>
                <c:ptCount val="12"/>
                <c:pt idx="1">
                  <c:v>0.50214776632302405</c:v>
                </c:pt>
                <c:pt idx="2">
                  <c:v>0.23347013223894209</c:v>
                </c:pt>
                <c:pt idx="3">
                  <c:v>0.47680831301520965</c:v>
                </c:pt>
                <c:pt idx="4">
                  <c:v>0.53047404821456912</c:v>
                </c:pt>
                <c:pt idx="5">
                  <c:v>0.56256482791136253</c:v>
                </c:pt>
                <c:pt idx="6">
                  <c:v>0.52974337583096842</c:v>
                </c:pt>
                <c:pt idx="7">
                  <c:v>0</c:v>
                </c:pt>
                <c:pt idx="8">
                  <c:v>0.38592159325165443</c:v>
                </c:pt>
                <c:pt idx="9">
                  <c:v>0.43978788915497774</c:v>
                </c:pt>
                <c:pt idx="10">
                  <c:v>0.62913223140495877</c:v>
                </c:pt>
                <c:pt idx="11">
                  <c:v>0.66744421906693718</c:v>
                </c:pt>
              </c:numCache>
            </c:numRef>
          </c:val>
          <c:extLst>
            <c:ext xmlns:c16="http://schemas.microsoft.com/office/drawing/2014/chart" uri="{C3380CC4-5D6E-409C-BE32-E72D297353CC}">
              <c16:uniqueId val="{00000000-3D7E-45B5-861F-1524C9FD2A9A}"/>
            </c:ext>
          </c:extLst>
        </c:ser>
        <c:ser>
          <c:idx val="1"/>
          <c:order val="1"/>
          <c:tx>
            <c:strRef>
              <c:f>'Fig 10.1'!$D$4</c:f>
              <c:strCache>
                <c:ptCount val="1"/>
                <c:pt idx="0">
                  <c:v>1999</c:v>
                </c:pt>
              </c:strCache>
            </c:strRef>
          </c:tx>
          <c:spPr>
            <a:solidFill>
              <a:schemeClr val="accent5">
                <a:lumMod val="75000"/>
                <a:alpha val="80000"/>
              </a:schemeClr>
            </a:solidFill>
            <a:ln>
              <a:noFill/>
            </a:ln>
            <a:effectLst/>
          </c:spPr>
          <c:invertIfNegative val="0"/>
          <c:cat>
            <c:strRef>
              <c:f>'Fig 10.1'!$B$5:$B$16</c:f>
              <c:strCache>
                <c:ptCount val="12"/>
                <c:pt idx="0">
                  <c:v>Belgique</c:v>
                </c:pt>
                <c:pt idx="1">
                  <c:v>France</c:v>
                </c:pt>
                <c:pt idx="2">
                  <c:v>Italie</c:v>
                </c:pt>
                <c:pt idx="3">
                  <c:v>Espagne</c:v>
                </c:pt>
                <c:pt idx="4">
                  <c:v>Pays OCDE</c:v>
                </c:pt>
                <c:pt idx="5">
                  <c:v>États-Unis</c:v>
                </c:pt>
                <c:pt idx="6">
                  <c:v>Canada</c:v>
                </c:pt>
                <c:pt idx="7">
                  <c:v>Royaume-Uni</c:v>
                </c:pt>
                <c:pt idx="8">
                  <c:v>Pays-Bas</c:v>
                </c:pt>
                <c:pt idx="9">
                  <c:v>Allemagne</c:v>
                </c:pt>
                <c:pt idx="10">
                  <c:v>Japon</c:v>
                </c:pt>
                <c:pt idx="11">
                  <c:v>Suède</c:v>
                </c:pt>
              </c:strCache>
            </c:strRef>
          </c:cat>
          <c:val>
            <c:numRef>
              <c:f>'Fig 10.1'!$D$5:$D$16</c:f>
              <c:numCache>
                <c:formatCode>0.0%</c:formatCode>
                <c:ptCount val="12"/>
                <c:pt idx="0">
                  <c:v>0.2616738428602518</c:v>
                </c:pt>
                <c:pt idx="1">
                  <c:v>0.31894527722593458</c:v>
                </c:pt>
                <c:pt idx="2">
                  <c:v>0.29036055923473136</c:v>
                </c:pt>
                <c:pt idx="3">
                  <c:v>0.38846533775740227</c:v>
                </c:pt>
                <c:pt idx="4">
                  <c:v>0.50248869882312863</c:v>
                </c:pt>
                <c:pt idx="5">
                  <c:v>0.59321886923343736</c:v>
                </c:pt>
                <c:pt idx="6">
                  <c:v>0.49707514567512739</c:v>
                </c:pt>
                <c:pt idx="7">
                  <c:v>0.52192243044946207</c:v>
                </c:pt>
                <c:pt idx="8">
                  <c:v>0.35899094437257439</c:v>
                </c:pt>
                <c:pt idx="9">
                  <c:v>0.43687967960995988</c:v>
                </c:pt>
                <c:pt idx="10">
                  <c:v>0.67050970873786409</c:v>
                </c:pt>
                <c:pt idx="11">
                  <c:v>0.68562564632885215</c:v>
                </c:pt>
              </c:numCache>
            </c:numRef>
          </c:val>
          <c:extLst>
            <c:ext xmlns:c16="http://schemas.microsoft.com/office/drawing/2014/chart" uri="{C3380CC4-5D6E-409C-BE32-E72D297353CC}">
              <c16:uniqueId val="{00000001-3D7E-45B5-861F-1524C9FD2A9A}"/>
            </c:ext>
          </c:extLst>
        </c:ser>
        <c:ser>
          <c:idx val="2"/>
          <c:order val="2"/>
          <c:tx>
            <c:strRef>
              <c:f>'Fig 10.1'!$E$4</c:f>
              <c:strCache>
                <c:ptCount val="1"/>
                <c:pt idx="0">
                  <c:v>2019</c:v>
                </c:pt>
              </c:strCache>
            </c:strRef>
          </c:tx>
          <c:spPr>
            <a:solidFill>
              <a:schemeClr val="accent5">
                <a:lumMod val="50000"/>
              </a:schemeClr>
            </a:solidFill>
            <a:ln>
              <a:noFill/>
            </a:ln>
            <a:effectLst/>
          </c:spPr>
          <c:invertIfNegative val="0"/>
          <c:cat>
            <c:strRef>
              <c:f>'Fig 10.1'!$B$5:$B$16</c:f>
              <c:strCache>
                <c:ptCount val="12"/>
                <c:pt idx="0">
                  <c:v>Belgique</c:v>
                </c:pt>
                <c:pt idx="1">
                  <c:v>France</c:v>
                </c:pt>
                <c:pt idx="2">
                  <c:v>Italie</c:v>
                </c:pt>
                <c:pt idx="3">
                  <c:v>Espagne</c:v>
                </c:pt>
                <c:pt idx="4">
                  <c:v>Pays OCDE</c:v>
                </c:pt>
                <c:pt idx="5">
                  <c:v>États-Unis</c:v>
                </c:pt>
                <c:pt idx="6">
                  <c:v>Canada</c:v>
                </c:pt>
                <c:pt idx="7">
                  <c:v>Royaume-Uni</c:v>
                </c:pt>
                <c:pt idx="8">
                  <c:v>Pays-Bas</c:v>
                </c:pt>
                <c:pt idx="9">
                  <c:v>Allemagne</c:v>
                </c:pt>
                <c:pt idx="10">
                  <c:v>Japon</c:v>
                </c:pt>
                <c:pt idx="11">
                  <c:v>Suède</c:v>
                </c:pt>
              </c:strCache>
            </c:strRef>
          </c:cat>
          <c:val>
            <c:numRef>
              <c:f>'Fig 10.1'!$E$5:$E$16</c:f>
              <c:numCache>
                <c:formatCode>0.0%</c:formatCode>
                <c:ptCount val="12"/>
                <c:pt idx="0">
                  <c:v>0.54318287854219471</c:v>
                </c:pt>
                <c:pt idx="1">
                  <c:v>0.56876411913683644</c:v>
                </c:pt>
                <c:pt idx="2">
                  <c:v>0.57405304685683889</c:v>
                </c:pt>
                <c:pt idx="3">
                  <c:v>0.61623890468574527</c:v>
                </c:pt>
                <c:pt idx="4">
                  <c:v>0.64412423987519485</c:v>
                </c:pt>
                <c:pt idx="5">
                  <c:v>0.65346464335598109</c:v>
                </c:pt>
                <c:pt idx="6">
                  <c:v>0.66779541017266386</c:v>
                </c:pt>
                <c:pt idx="7">
                  <c:v>0.68134893194725232</c:v>
                </c:pt>
                <c:pt idx="8">
                  <c:v>0.72013551295085843</c:v>
                </c:pt>
                <c:pt idx="9">
                  <c:v>0.74693473738356597</c:v>
                </c:pt>
                <c:pt idx="10">
                  <c:v>0.77858081471747698</c:v>
                </c:pt>
                <c:pt idx="11">
                  <c:v>0.81659165875590167</c:v>
                </c:pt>
              </c:numCache>
            </c:numRef>
          </c:val>
          <c:extLst>
            <c:ext xmlns:c16="http://schemas.microsoft.com/office/drawing/2014/chart" uri="{C3380CC4-5D6E-409C-BE32-E72D297353CC}">
              <c16:uniqueId val="{00000002-3D7E-45B5-861F-1524C9FD2A9A}"/>
            </c:ext>
          </c:extLst>
        </c:ser>
        <c:dLbls>
          <c:showLegendKey val="0"/>
          <c:showVal val="0"/>
          <c:showCatName val="0"/>
          <c:showSerName val="0"/>
          <c:showPercent val="0"/>
          <c:showBubbleSize val="0"/>
        </c:dLbls>
        <c:gapWidth val="150"/>
        <c:axId val="1999754015"/>
        <c:axId val="1999754847"/>
      </c:barChart>
      <c:catAx>
        <c:axId val="1999754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847"/>
        <c:crosses val="autoZero"/>
        <c:auto val="1"/>
        <c:lblAlgn val="ctr"/>
        <c:lblOffset val="100"/>
        <c:noMultiLvlLbl val="0"/>
      </c:catAx>
      <c:valAx>
        <c:axId val="19997548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015"/>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clustered"/>
        <c:varyColors val="0"/>
        <c:ser>
          <c:idx val="0"/>
          <c:order val="0"/>
          <c:tx>
            <c:strRef>
              <c:f>'Fig 10.2'!$C$4</c:f>
              <c:strCache>
                <c:ptCount val="1"/>
                <c:pt idx="0">
                  <c:v>55 - 59 ans</c:v>
                </c:pt>
              </c:strCache>
            </c:strRef>
          </c:tx>
          <c:spPr>
            <a:solidFill>
              <a:schemeClr val="accent5">
                <a:lumMod val="40000"/>
                <a:lumOff val="60000"/>
              </a:schemeClr>
            </a:solidFill>
            <a:ln>
              <a:noFill/>
            </a:ln>
            <a:effectLst/>
          </c:spPr>
          <c:invertIfNegative val="0"/>
          <c:cat>
            <c:strRef>
              <c:f>'Fig 10.2'!$B$5:$B$16</c:f>
              <c:strCache>
                <c:ptCount val="12"/>
                <c:pt idx="0">
                  <c:v>Belgique</c:v>
                </c:pt>
                <c:pt idx="1">
                  <c:v>France</c:v>
                </c:pt>
                <c:pt idx="2">
                  <c:v>Italie</c:v>
                </c:pt>
                <c:pt idx="3">
                  <c:v>Espagne</c:v>
                </c:pt>
                <c:pt idx="4">
                  <c:v>Pays OCDE</c:v>
                </c:pt>
                <c:pt idx="5">
                  <c:v>Canada</c:v>
                </c:pt>
                <c:pt idx="6">
                  <c:v>États-Unis</c:v>
                </c:pt>
                <c:pt idx="7">
                  <c:v>Royaume-Uni</c:v>
                </c:pt>
                <c:pt idx="8">
                  <c:v>Pays-Bas</c:v>
                </c:pt>
                <c:pt idx="9">
                  <c:v>Allemagne</c:v>
                </c:pt>
                <c:pt idx="10">
                  <c:v>Japon</c:v>
                </c:pt>
                <c:pt idx="11">
                  <c:v>Suède</c:v>
                </c:pt>
              </c:strCache>
            </c:strRef>
          </c:cat>
          <c:val>
            <c:numRef>
              <c:f>'Fig 10.2'!$C$5:$C$16</c:f>
              <c:numCache>
                <c:formatCode>0.0%</c:formatCode>
                <c:ptCount val="12"/>
                <c:pt idx="0">
                  <c:v>0.72282890184217674</c:v>
                </c:pt>
                <c:pt idx="1">
                  <c:v>0.77113019332832622</c:v>
                </c:pt>
                <c:pt idx="2">
                  <c:v>0.69347718593060836</c:v>
                </c:pt>
                <c:pt idx="3">
                  <c:v>0.74072786124576018</c:v>
                </c:pt>
                <c:pt idx="4">
                  <c:v>0.73496023188942006</c:v>
                </c:pt>
                <c:pt idx="5">
                  <c:v>0.75820651285979901</c:v>
                </c:pt>
                <c:pt idx="6">
                  <c:v>0.72863485016648166</c:v>
                </c:pt>
                <c:pt idx="7">
                  <c:v>0.76815100590722196</c:v>
                </c:pt>
                <c:pt idx="8">
                  <c:v>0.79638053149445365</c:v>
                </c:pt>
                <c:pt idx="9">
                  <c:v>0.8382661640721083</c:v>
                </c:pt>
                <c:pt idx="10">
                  <c:v>0.83723958333333348</c:v>
                </c:pt>
                <c:pt idx="11">
                  <c:v>0.88958062115271153</c:v>
                </c:pt>
              </c:numCache>
            </c:numRef>
          </c:val>
          <c:extLst>
            <c:ext xmlns:c16="http://schemas.microsoft.com/office/drawing/2014/chart" uri="{C3380CC4-5D6E-409C-BE32-E72D297353CC}">
              <c16:uniqueId val="{00000000-35D3-4B27-9B86-C09C30880E52}"/>
            </c:ext>
          </c:extLst>
        </c:ser>
        <c:ser>
          <c:idx val="1"/>
          <c:order val="1"/>
          <c:tx>
            <c:strRef>
              <c:f>'Fig 10.2'!$D$4</c:f>
              <c:strCache>
                <c:ptCount val="1"/>
                <c:pt idx="0">
                  <c:v>60 - 64 ans</c:v>
                </c:pt>
              </c:strCache>
            </c:strRef>
          </c:tx>
          <c:spPr>
            <a:solidFill>
              <a:schemeClr val="accent5">
                <a:lumMod val="75000"/>
                <a:alpha val="80000"/>
              </a:schemeClr>
            </a:solidFill>
            <a:ln>
              <a:noFill/>
            </a:ln>
            <a:effectLst/>
          </c:spPr>
          <c:invertIfNegative val="0"/>
          <c:cat>
            <c:strRef>
              <c:f>'Fig 10.2'!$B$5:$B$16</c:f>
              <c:strCache>
                <c:ptCount val="12"/>
                <c:pt idx="0">
                  <c:v>Belgique</c:v>
                </c:pt>
                <c:pt idx="1">
                  <c:v>France</c:v>
                </c:pt>
                <c:pt idx="2">
                  <c:v>Italie</c:v>
                </c:pt>
                <c:pt idx="3">
                  <c:v>Espagne</c:v>
                </c:pt>
                <c:pt idx="4">
                  <c:v>Pays OCDE</c:v>
                </c:pt>
                <c:pt idx="5">
                  <c:v>Canada</c:v>
                </c:pt>
                <c:pt idx="6">
                  <c:v>États-Unis</c:v>
                </c:pt>
                <c:pt idx="7">
                  <c:v>Royaume-Uni</c:v>
                </c:pt>
                <c:pt idx="8">
                  <c:v>Pays-Bas</c:v>
                </c:pt>
                <c:pt idx="9">
                  <c:v>Allemagne</c:v>
                </c:pt>
                <c:pt idx="10">
                  <c:v>Japon</c:v>
                </c:pt>
                <c:pt idx="11">
                  <c:v>Suède</c:v>
                </c:pt>
              </c:strCache>
            </c:strRef>
          </c:cat>
          <c:val>
            <c:numRef>
              <c:f>'Fig 10.2'!$D$5:$D$16</c:f>
              <c:numCache>
                <c:formatCode>0.0%</c:formatCode>
                <c:ptCount val="12"/>
                <c:pt idx="0">
                  <c:v>0.34358405395953201</c:v>
                </c:pt>
                <c:pt idx="1">
                  <c:v>0.3537273952728015</c:v>
                </c:pt>
                <c:pt idx="2">
                  <c:v>0.43633827901479422</c:v>
                </c:pt>
                <c:pt idx="3">
                  <c:v>0.4716930793636106</c:v>
                </c:pt>
                <c:pt idx="4">
                  <c:v>0.54418012693567819</c:v>
                </c:pt>
                <c:pt idx="5">
                  <c:v>0.5691731494993707</c:v>
                </c:pt>
                <c:pt idx="6">
                  <c:v>0.57462288402774409</c:v>
                </c:pt>
                <c:pt idx="7">
                  <c:v>0.57957931449047873</c:v>
                </c:pt>
                <c:pt idx="8">
                  <c:v>0.63481448568106169</c:v>
                </c:pt>
                <c:pt idx="9">
                  <c:v>0.63710605100476936</c:v>
                </c:pt>
                <c:pt idx="10">
                  <c:v>0.71883289124668437</c:v>
                </c:pt>
                <c:pt idx="11">
                  <c:v>0.73805744270880325</c:v>
                </c:pt>
              </c:numCache>
            </c:numRef>
          </c:val>
          <c:extLst>
            <c:ext xmlns:c16="http://schemas.microsoft.com/office/drawing/2014/chart" uri="{C3380CC4-5D6E-409C-BE32-E72D297353CC}">
              <c16:uniqueId val="{00000001-35D3-4B27-9B86-C09C30880E52}"/>
            </c:ext>
          </c:extLst>
        </c:ser>
        <c:dLbls>
          <c:showLegendKey val="0"/>
          <c:showVal val="0"/>
          <c:showCatName val="0"/>
          <c:showSerName val="0"/>
          <c:showPercent val="0"/>
          <c:showBubbleSize val="0"/>
        </c:dLbls>
        <c:gapWidth val="150"/>
        <c:axId val="1999754015"/>
        <c:axId val="1999754847"/>
      </c:barChart>
      <c:catAx>
        <c:axId val="1999754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847"/>
        <c:crosses val="autoZero"/>
        <c:auto val="1"/>
        <c:lblAlgn val="ctr"/>
        <c:lblOffset val="100"/>
        <c:noMultiLvlLbl val="0"/>
      </c:catAx>
      <c:valAx>
        <c:axId val="19997548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015"/>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clustered"/>
        <c:varyColors val="0"/>
        <c:ser>
          <c:idx val="0"/>
          <c:order val="0"/>
          <c:tx>
            <c:strRef>
              <c:f>'Fig 10.3'!$C$4</c:f>
              <c:strCache>
                <c:ptCount val="1"/>
                <c:pt idx="0">
                  <c:v>55 - 59 ans</c:v>
                </c:pt>
              </c:strCache>
            </c:strRef>
          </c:tx>
          <c:spPr>
            <a:solidFill>
              <a:schemeClr val="accent5">
                <a:lumMod val="40000"/>
                <a:lumOff val="60000"/>
              </a:schemeClr>
            </a:solidFill>
            <a:ln>
              <a:noFill/>
            </a:ln>
            <a:effectLst/>
          </c:spPr>
          <c:invertIfNegative val="0"/>
          <c:cat>
            <c:strRef>
              <c:f>'Fig 10.3'!$B$5:$B$16</c:f>
              <c:strCache>
                <c:ptCount val="12"/>
                <c:pt idx="0">
                  <c:v>France</c:v>
                </c:pt>
                <c:pt idx="1">
                  <c:v>Belgique</c:v>
                </c:pt>
                <c:pt idx="2">
                  <c:v>Espagne</c:v>
                </c:pt>
                <c:pt idx="3">
                  <c:v>Italie</c:v>
                </c:pt>
                <c:pt idx="4">
                  <c:v>Pays OCDE</c:v>
                </c:pt>
                <c:pt idx="5">
                  <c:v>Canada</c:v>
                </c:pt>
                <c:pt idx="6">
                  <c:v>États-Unis</c:v>
                </c:pt>
                <c:pt idx="7">
                  <c:v>Royaume-Uni</c:v>
                </c:pt>
                <c:pt idx="8">
                  <c:v>Pays-Bas</c:v>
                </c:pt>
                <c:pt idx="9">
                  <c:v>Allemagne</c:v>
                </c:pt>
                <c:pt idx="10">
                  <c:v>Suède</c:v>
                </c:pt>
                <c:pt idx="11">
                  <c:v>Japon</c:v>
                </c:pt>
              </c:strCache>
            </c:strRef>
          </c:cat>
          <c:val>
            <c:numRef>
              <c:f>'Fig 10.3'!$C$5:$C$16</c:f>
              <c:numCache>
                <c:formatCode>0.0%</c:formatCode>
                <c:ptCount val="12"/>
                <c:pt idx="0">
                  <c:v>0.7217451844975632</c:v>
                </c:pt>
                <c:pt idx="1">
                  <c:v>0.69490984660208843</c:v>
                </c:pt>
                <c:pt idx="2">
                  <c:v>0.64703783667873049</c:v>
                </c:pt>
                <c:pt idx="3">
                  <c:v>0.65234826328661877</c:v>
                </c:pt>
                <c:pt idx="4">
                  <c:v>0.70690787380463893</c:v>
                </c:pt>
                <c:pt idx="5">
                  <c:v>0.72120263212524793</c:v>
                </c:pt>
                <c:pt idx="6">
                  <c:v>0.70976692563817978</c:v>
                </c:pt>
                <c:pt idx="7">
                  <c:v>0.74716378577769493</c:v>
                </c:pt>
                <c:pt idx="8">
                  <c:v>0.77347354518823108</c:v>
                </c:pt>
                <c:pt idx="9">
                  <c:v>0.81770229736271571</c:v>
                </c:pt>
                <c:pt idx="10">
                  <c:v>0.84960683369774603</c:v>
                </c:pt>
                <c:pt idx="11">
                  <c:v>0.82161458333333348</c:v>
                </c:pt>
              </c:numCache>
            </c:numRef>
          </c:val>
          <c:extLst>
            <c:ext xmlns:c16="http://schemas.microsoft.com/office/drawing/2014/chart" uri="{C3380CC4-5D6E-409C-BE32-E72D297353CC}">
              <c16:uniqueId val="{00000000-52C7-4919-A2F3-74EBFBB0DE68}"/>
            </c:ext>
          </c:extLst>
        </c:ser>
        <c:ser>
          <c:idx val="1"/>
          <c:order val="1"/>
          <c:tx>
            <c:strRef>
              <c:f>'Fig 10.3'!$D$4</c:f>
              <c:strCache>
                <c:ptCount val="1"/>
                <c:pt idx="0">
                  <c:v>60 - 64 ans</c:v>
                </c:pt>
              </c:strCache>
            </c:strRef>
          </c:tx>
          <c:spPr>
            <a:solidFill>
              <a:schemeClr val="accent5">
                <a:lumMod val="75000"/>
                <a:alpha val="80000"/>
              </a:schemeClr>
            </a:solidFill>
            <a:ln>
              <a:noFill/>
            </a:ln>
            <a:effectLst/>
          </c:spPr>
          <c:invertIfNegative val="0"/>
          <c:cat>
            <c:strRef>
              <c:f>'Fig 10.3'!$B$5:$B$16</c:f>
              <c:strCache>
                <c:ptCount val="12"/>
                <c:pt idx="0">
                  <c:v>France</c:v>
                </c:pt>
                <c:pt idx="1">
                  <c:v>Belgique</c:v>
                </c:pt>
                <c:pt idx="2">
                  <c:v>Espagne</c:v>
                </c:pt>
                <c:pt idx="3">
                  <c:v>Italie</c:v>
                </c:pt>
                <c:pt idx="4">
                  <c:v>Pays OCDE</c:v>
                </c:pt>
                <c:pt idx="5">
                  <c:v>Canada</c:v>
                </c:pt>
                <c:pt idx="6">
                  <c:v>États-Unis</c:v>
                </c:pt>
                <c:pt idx="7">
                  <c:v>Royaume-Uni</c:v>
                </c:pt>
                <c:pt idx="8">
                  <c:v>Pays-Bas</c:v>
                </c:pt>
                <c:pt idx="9">
                  <c:v>Allemagne</c:v>
                </c:pt>
                <c:pt idx="10">
                  <c:v>Suède</c:v>
                </c:pt>
                <c:pt idx="11">
                  <c:v>Japon</c:v>
                </c:pt>
              </c:strCache>
            </c:strRef>
          </c:cat>
          <c:val>
            <c:numRef>
              <c:f>'Fig 10.3'!$D$5:$D$16</c:f>
              <c:numCache>
                <c:formatCode>0.0%</c:formatCode>
                <c:ptCount val="12"/>
                <c:pt idx="0">
                  <c:v>0.32655173957345801</c:v>
                </c:pt>
                <c:pt idx="1">
                  <c:v>0.32757003717107769</c:v>
                </c:pt>
                <c:pt idx="2">
                  <c:v>0.41211027831112973</c:v>
                </c:pt>
                <c:pt idx="3">
                  <c:v>0.41665047966740437</c:v>
                </c:pt>
                <c:pt idx="4">
                  <c:v>0.52422312850574471</c:v>
                </c:pt>
                <c:pt idx="5">
                  <c:v>0.53540036438304728</c:v>
                </c:pt>
                <c:pt idx="6">
                  <c:v>0.55997477809574636</c:v>
                </c:pt>
                <c:pt idx="7">
                  <c:v>0.56154608854271337</c:v>
                </c:pt>
                <c:pt idx="8">
                  <c:v>0.61139744007688068</c:v>
                </c:pt>
                <c:pt idx="9">
                  <c:v>0.61743256399746005</c:v>
                </c:pt>
                <c:pt idx="10">
                  <c:v>0.70245018004187032</c:v>
                </c:pt>
                <c:pt idx="11">
                  <c:v>0.70291777188328908</c:v>
                </c:pt>
              </c:numCache>
            </c:numRef>
          </c:val>
          <c:extLst>
            <c:ext xmlns:c16="http://schemas.microsoft.com/office/drawing/2014/chart" uri="{C3380CC4-5D6E-409C-BE32-E72D297353CC}">
              <c16:uniqueId val="{00000001-52C7-4919-A2F3-74EBFBB0DE68}"/>
            </c:ext>
          </c:extLst>
        </c:ser>
        <c:dLbls>
          <c:showLegendKey val="0"/>
          <c:showVal val="0"/>
          <c:showCatName val="0"/>
          <c:showSerName val="0"/>
          <c:showPercent val="0"/>
          <c:showBubbleSize val="0"/>
        </c:dLbls>
        <c:gapWidth val="150"/>
        <c:axId val="1999754015"/>
        <c:axId val="1999754847"/>
      </c:barChart>
      <c:catAx>
        <c:axId val="1999754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847"/>
        <c:crosses val="autoZero"/>
        <c:auto val="1"/>
        <c:lblAlgn val="ctr"/>
        <c:lblOffset val="100"/>
        <c:noMultiLvlLbl val="0"/>
      </c:catAx>
      <c:valAx>
        <c:axId val="19997548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015"/>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bar"/>
        <c:grouping val="clustered"/>
        <c:varyColors val="0"/>
        <c:ser>
          <c:idx val="0"/>
          <c:order val="0"/>
          <c:tx>
            <c:strRef>
              <c:f>'Fig 10.4'!$C$4</c:f>
              <c:strCache>
                <c:ptCount val="1"/>
                <c:pt idx="0">
                  <c:v>25 - 54 ans</c:v>
                </c:pt>
              </c:strCache>
            </c:strRef>
          </c:tx>
          <c:spPr>
            <a:solidFill>
              <a:schemeClr val="accent5">
                <a:lumMod val="40000"/>
                <a:lumOff val="60000"/>
              </a:schemeClr>
            </a:solidFill>
            <a:ln>
              <a:noFill/>
            </a:ln>
            <a:effectLst/>
          </c:spPr>
          <c:invertIfNegative val="0"/>
          <c:cat>
            <c:strRef>
              <c:f>'Fig 10.4'!$B$5:$B$16</c:f>
              <c:strCache>
                <c:ptCount val="12"/>
                <c:pt idx="0">
                  <c:v>Espagne</c:v>
                </c:pt>
                <c:pt idx="1">
                  <c:v>Italie</c:v>
                </c:pt>
                <c:pt idx="2">
                  <c:v>Canada</c:v>
                </c:pt>
                <c:pt idx="3">
                  <c:v>États-Unis</c:v>
                </c:pt>
                <c:pt idx="4">
                  <c:v>Suède</c:v>
                </c:pt>
                <c:pt idx="5">
                  <c:v>France</c:v>
                </c:pt>
                <c:pt idx="6">
                  <c:v>Pays OCDE</c:v>
                </c:pt>
                <c:pt idx="7">
                  <c:v>Japon</c:v>
                </c:pt>
                <c:pt idx="8">
                  <c:v>Allemagne</c:v>
                </c:pt>
                <c:pt idx="9">
                  <c:v>Royaume-Uni</c:v>
                </c:pt>
                <c:pt idx="10">
                  <c:v>Belgique</c:v>
                </c:pt>
                <c:pt idx="11">
                  <c:v>Pays-Bas</c:v>
                </c:pt>
              </c:strCache>
            </c:strRef>
          </c:cat>
          <c:val>
            <c:numRef>
              <c:f>'Fig 10.4'!$C$5:$C$16</c:f>
              <c:numCache>
                <c:formatCode>0.0%</c:formatCode>
                <c:ptCount val="12"/>
                <c:pt idx="0">
                  <c:v>0.13684858797613508</c:v>
                </c:pt>
                <c:pt idx="1">
                  <c:v>0.18980999944228588</c:v>
                </c:pt>
                <c:pt idx="2">
                  <c:v>0.11515910141798641</c:v>
                </c:pt>
                <c:pt idx="3">
                  <c:v>0.1635295319844676</c:v>
                </c:pt>
                <c:pt idx="4">
                  <c:v>0.15391633968875149</c:v>
                </c:pt>
                <c:pt idx="5">
                  <c:v>0.15640564356550268</c:v>
                </c:pt>
                <c:pt idx="6">
                  <c:v>0.16901055072794322</c:v>
                </c:pt>
                <c:pt idx="7">
                  <c:v>0.18119787717968158</c:v>
                </c:pt>
                <c:pt idx="8">
                  <c:v>0.262618656557078</c:v>
                </c:pt>
                <c:pt idx="9">
                  <c:v>0.20439337064703531</c:v>
                </c:pt>
                <c:pt idx="10">
                  <c:v>0.21623324778326861</c:v>
                </c:pt>
                <c:pt idx="11">
                  <c:v>0.41215499717842968</c:v>
                </c:pt>
              </c:numCache>
            </c:numRef>
          </c:val>
          <c:extLst>
            <c:ext xmlns:c16="http://schemas.microsoft.com/office/drawing/2014/chart" uri="{C3380CC4-5D6E-409C-BE32-E72D297353CC}">
              <c16:uniqueId val="{00000000-43AA-47F3-8B78-B1B48CD8A048}"/>
            </c:ext>
          </c:extLst>
        </c:ser>
        <c:ser>
          <c:idx val="1"/>
          <c:order val="1"/>
          <c:tx>
            <c:strRef>
              <c:f>'Fig 10.4'!$D$4</c:f>
              <c:strCache>
                <c:ptCount val="1"/>
                <c:pt idx="0">
                  <c:v>55 - 64 ans</c:v>
                </c:pt>
              </c:strCache>
            </c:strRef>
          </c:tx>
          <c:spPr>
            <a:solidFill>
              <a:schemeClr val="accent5">
                <a:lumMod val="75000"/>
                <a:alpha val="80000"/>
              </a:schemeClr>
            </a:solidFill>
            <a:ln>
              <a:noFill/>
            </a:ln>
            <a:effectLst/>
          </c:spPr>
          <c:invertIfNegative val="0"/>
          <c:cat>
            <c:strRef>
              <c:f>'Fig 10.4'!$B$5:$B$16</c:f>
              <c:strCache>
                <c:ptCount val="12"/>
                <c:pt idx="0">
                  <c:v>Espagne</c:v>
                </c:pt>
                <c:pt idx="1">
                  <c:v>Italie</c:v>
                </c:pt>
                <c:pt idx="2">
                  <c:v>Canada</c:v>
                </c:pt>
                <c:pt idx="3">
                  <c:v>États-Unis</c:v>
                </c:pt>
                <c:pt idx="4">
                  <c:v>Suède</c:v>
                </c:pt>
                <c:pt idx="5">
                  <c:v>France</c:v>
                </c:pt>
                <c:pt idx="6">
                  <c:v>Pays OCDE</c:v>
                </c:pt>
                <c:pt idx="7">
                  <c:v>Japon</c:v>
                </c:pt>
                <c:pt idx="8">
                  <c:v>Allemagne</c:v>
                </c:pt>
                <c:pt idx="9">
                  <c:v>Royaume-Uni</c:v>
                </c:pt>
                <c:pt idx="10">
                  <c:v>Belgique</c:v>
                </c:pt>
                <c:pt idx="11">
                  <c:v>Pays-Bas</c:v>
                </c:pt>
              </c:strCache>
            </c:strRef>
          </c:cat>
          <c:val>
            <c:numRef>
              <c:f>'Fig 10.4'!$D$5:$D$16</c:f>
              <c:numCache>
                <c:formatCode>0.0%</c:formatCode>
                <c:ptCount val="12"/>
                <c:pt idx="0">
                  <c:v>0.11355183408637509</c:v>
                </c:pt>
                <c:pt idx="1">
                  <c:v>0.15286328877751829</c:v>
                </c:pt>
                <c:pt idx="2">
                  <c:v>0.1712368841090309</c:v>
                </c:pt>
                <c:pt idx="3">
                  <c:v>0.1995202538012148</c:v>
                </c:pt>
                <c:pt idx="4">
                  <c:v>0.2039567111714673</c:v>
                </c:pt>
                <c:pt idx="5">
                  <c:v>0.22286058618194751</c:v>
                </c:pt>
                <c:pt idx="6">
                  <c:v>0.22346577236109799</c:v>
                </c:pt>
                <c:pt idx="7">
                  <c:v>0.25176678445229678</c:v>
                </c:pt>
                <c:pt idx="8">
                  <c:v>0.30520881723073429</c:v>
                </c:pt>
                <c:pt idx="9">
                  <c:v>0.32086626125774387</c:v>
                </c:pt>
                <c:pt idx="10">
                  <c:v>0.33948136986312838</c:v>
                </c:pt>
                <c:pt idx="11">
                  <c:v>0.47268133872944235</c:v>
                </c:pt>
              </c:numCache>
            </c:numRef>
          </c:val>
          <c:extLst>
            <c:ext xmlns:c16="http://schemas.microsoft.com/office/drawing/2014/chart" uri="{C3380CC4-5D6E-409C-BE32-E72D297353CC}">
              <c16:uniqueId val="{00000001-43AA-47F3-8B78-B1B48CD8A048}"/>
            </c:ext>
          </c:extLst>
        </c:ser>
        <c:dLbls>
          <c:showLegendKey val="0"/>
          <c:showVal val="0"/>
          <c:showCatName val="0"/>
          <c:showSerName val="0"/>
          <c:showPercent val="0"/>
          <c:showBubbleSize val="0"/>
        </c:dLbls>
        <c:gapWidth val="150"/>
        <c:axId val="1999754015"/>
        <c:axId val="1999754847"/>
        <c:extLst>
          <c:ext xmlns:c15="http://schemas.microsoft.com/office/drawing/2012/chart" uri="{02D57815-91ED-43cb-92C2-25804820EDAC}">
            <c15:filteredBarSeries>
              <c15:ser>
                <c:idx val="2"/>
                <c:order val="2"/>
                <c:tx>
                  <c:strRef>
                    <c:extLst>
                      <c:ext uri="{02D57815-91ED-43cb-92C2-25804820EDAC}">
                        <c15:formulaRef>
                          <c15:sqref>'Fig 10.4'!$E$4</c15:sqref>
                        </c15:formulaRef>
                      </c:ext>
                    </c:extLst>
                    <c:strCache>
                      <c:ptCount val="1"/>
                      <c:pt idx="0">
                        <c:v>65 ans et plus</c:v>
                      </c:pt>
                    </c:strCache>
                  </c:strRef>
                </c:tx>
                <c:spPr>
                  <a:solidFill>
                    <a:schemeClr val="accent5">
                      <a:lumMod val="50000"/>
                    </a:schemeClr>
                  </a:solidFill>
                  <a:ln>
                    <a:noFill/>
                  </a:ln>
                  <a:effectLst/>
                </c:spPr>
                <c:invertIfNegative val="0"/>
                <c:cat>
                  <c:strRef>
                    <c:extLst>
                      <c:ext uri="{02D57815-91ED-43cb-92C2-25804820EDAC}">
                        <c15:formulaRef>
                          <c15:sqref>'Fig 10.4'!$B$5:$B$16</c15:sqref>
                        </c15:formulaRef>
                      </c:ext>
                    </c:extLst>
                    <c:strCache>
                      <c:ptCount val="12"/>
                      <c:pt idx="0">
                        <c:v>Espagne</c:v>
                      </c:pt>
                      <c:pt idx="1">
                        <c:v>Italie</c:v>
                      </c:pt>
                      <c:pt idx="2">
                        <c:v>Canada</c:v>
                      </c:pt>
                      <c:pt idx="3">
                        <c:v>États-Unis</c:v>
                      </c:pt>
                      <c:pt idx="4">
                        <c:v>Suède</c:v>
                      </c:pt>
                      <c:pt idx="5">
                        <c:v>France</c:v>
                      </c:pt>
                      <c:pt idx="6">
                        <c:v>Pays OCDE</c:v>
                      </c:pt>
                      <c:pt idx="7">
                        <c:v>Japon</c:v>
                      </c:pt>
                      <c:pt idx="8">
                        <c:v>Allemagne</c:v>
                      </c:pt>
                      <c:pt idx="9">
                        <c:v>Royaume-Uni</c:v>
                      </c:pt>
                      <c:pt idx="10">
                        <c:v>Belgique</c:v>
                      </c:pt>
                      <c:pt idx="11">
                        <c:v>Pays-Bas</c:v>
                      </c:pt>
                    </c:strCache>
                  </c:strRef>
                </c:cat>
                <c:val>
                  <c:numRef>
                    <c:extLst>
                      <c:ext uri="{02D57815-91ED-43cb-92C2-25804820EDAC}">
                        <c15:formulaRef>
                          <c15:sqref>'Fig 10.4'!$E$5:$E$16</c15:sqref>
                        </c15:formulaRef>
                      </c:ext>
                    </c:extLst>
                    <c:numCache>
                      <c:formatCode>0.0%</c:formatCode>
                      <c:ptCount val="12"/>
                      <c:pt idx="0">
                        <c:v>0.28506551804320313</c:v>
                      </c:pt>
                      <c:pt idx="1">
                        <c:v>0.27700778371025964</c:v>
                      </c:pt>
                      <c:pt idx="2">
                        <c:v>0.43620538198266046</c:v>
                      </c:pt>
                      <c:pt idx="3">
                        <c:v>0.42148760330578511</c:v>
                      </c:pt>
                      <c:pt idx="4">
                        <c:v>0.69126818566095793</c:v>
                      </c:pt>
                      <c:pt idx="5">
                        <c:v>0.548636255748986</c:v>
                      </c:pt>
                      <c:pt idx="6">
                        <c:v>0.45886335048874971</c:v>
                      </c:pt>
                      <c:pt idx="7">
                        <c:v>0.48470588235294121</c:v>
                      </c:pt>
                      <c:pt idx="8">
                        <c:v>0.71219623367641716</c:v>
                      </c:pt>
                      <c:pt idx="9">
                        <c:v>0.65484041512937285</c:v>
                      </c:pt>
                      <c:pt idx="10">
                        <c:v>0.67164179499015408</c:v>
                      </c:pt>
                      <c:pt idx="11">
                        <c:v>0.78917389224134982</c:v>
                      </c:pt>
                    </c:numCache>
                  </c:numRef>
                </c:val>
                <c:extLst>
                  <c:ext xmlns:c16="http://schemas.microsoft.com/office/drawing/2014/chart" uri="{C3380CC4-5D6E-409C-BE32-E72D297353CC}">
                    <c16:uniqueId val="{00000002-43AA-47F3-8B78-B1B48CD8A048}"/>
                  </c:ext>
                </c:extLst>
              </c15:ser>
            </c15:filteredBarSeries>
          </c:ext>
        </c:extLst>
      </c:barChart>
      <c:catAx>
        <c:axId val="199975401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847"/>
        <c:crosses val="autoZero"/>
        <c:auto val="1"/>
        <c:lblAlgn val="ctr"/>
        <c:lblOffset val="100"/>
        <c:noMultiLvlLbl val="0"/>
      </c:catAx>
      <c:valAx>
        <c:axId val="1999754847"/>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999754015"/>
        <c:crosses val="autoZero"/>
        <c:crossBetween val="between"/>
      </c:valAx>
    </c:plotArea>
    <c:legend>
      <c:legendPos val="r"/>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txPr>
    <a:bodyPr/>
    <a:lstStyle/>
    <a:p>
      <a:pPr>
        <a:defRPr/>
      </a:pPr>
      <a:endParaRPr lang="fr-F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'Fig 10.5'!$B$4:$B$12</c:f>
              <c:strCache>
                <c:ptCount val="9"/>
                <c:pt idx="0">
                  <c:v>Suède</c:v>
                </c:pt>
                <c:pt idx="1">
                  <c:v>Italie</c:v>
                </c:pt>
                <c:pt idx="2">
                  <c:v>UE 28</c:v>
                </c:pt>
                <c:pt idx="3">
                  <c:v>Espagne</c:v>
                </c:pt>
                <c:pt idx="4">
                  <c:v>Belgique</c:v>
                </c:pt>
                <c:pt idx="5">
                  <c:v>Royaume-Uni</c:v>
                </c:pt>
                <c:pt idx="6">
                  <c:v>France </c:v>
                </c:pt>
                <c:pt idx="7">
                  <c:v>Allemagne</c:v>
                </c:pt>
                <c:pt idx="8">
                  <c:v>Pays-Bas</c:v>
                </c:pt>
              </c:strCache>
            </c:strRef>
          </c:cat>
          <c:val>
            <c:numRef>
              <c:f>'Fig 10.5'!$C$4:$C$12</c:f>
              <c:numCache>
                <c:formatCode>General</c:formatCode>
                <c:ptCount val="9"/>
                <c:pt idx="0">
                  <c:v>91</c:v>
                </c:pt>
                <c:pt idx="1">
                  <c:v>110</c:v>
                </c:pt>
                <c:pt idx="2">
                  <c:v>155</c:v>
                </c:pt>
                <c:pt idx="3">
                  <c:v>168</c:v>
                </c:pt>
                <c:pt idx="4">
                  <c:v>192</c:v>
                </c:pt>
                <c:pt idx="5">
                  <c:v>197</c:v>
                </c:pt>
                <c:pt idx="6">
                  <c:v>201</c:v>
                </c:pt>
                <c:pt idx="7">
                  <c:v>255</c:v>
                </c:pt>
                <c:pt idx="8">
                  <c:v>262</c:v>
                </c:pt>
              </c:numCache>
            </c:numRef>
          </c:val>
          <c:extLst>
            <c:ext xmlns:c16="http://schemas.microsoft.com/office/drawing/2014/chart" uri="{C3380CC4-5D6E-409C-BE32-E72D297353CC}">
              <c16:uniqueId val="{00000000-C539-4307-B7F4-25720D59C768}"/>
            </c:ext>
          </c:extLst>
        </c:ser>
        <c:dLbls>
          <c:showLegendKey val="0"/>
          <c:showVal val="0"/>
          <c:showCatName val="0"/>
          <c:showSerName val="0"/>
          <c:showPercent val="0"/>
          <c:showBubbleSize val="0"/>
        </c:dLbls>
        <c:gapWidth val="150"/>
        <c:axId val="126864384"/>
        <c:axId val="127402752"/>
      </c:barChart>
      <c:catAx>
        <c:axId val="126864384"/>
        <c:scaling>
          <c:orientation val="minMax"/>
        </c:scaling>
        <c:delete val="0"/>
        <c:axPos val="l"/>
        <c:numFmt formatCode="General" sourceLinked="0"/>
        <c:majorTickMark val="out"/>
        <c:minorTickMark val="none"/>
        <c:tickLblPos val="nextTo"/>
        <c:crossAx val="127402752"/>
        <c:crosses val="autoZero"/>
        <c:auto val="1"/>
        <c:lblAlgn val="ctr"/>
        <c:lblOffset val="100"/>
        <c:noMultiLvlLbl val="0"/>
      </c:catAx>
      <c:valAx>
        <c:axId val="127402752"/>
        <c:scaling>
          <c:orientation val="minMax"/>
        </c:scaling>
        <c:delete val="0"/>
        <c:axPos val="b"/>
        <c:majorGridlines/>
        <c:numFmt formatCode="General" sourceLinked="1"/>
        <c:majorTickMark val="out"/>
        <c:minorTickMark val="none"/>
        <c:tickLblPos val="nextTo"/>
        <c:crossAx val="126864384"/>
        <c:crosses val="autoZero"/>
        <c:crossBetween val="between"/>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Belgique</c:v>
          </c:tx>
          <c:spPr>
            <a:ln w="19050" cap="rnd">
              <a:noFill/>
              <a:round/>
            </a:ln>
            <a:effectLst/>
          </c:spPr>
          <c:marker>
            <c:symbol val="circle"/>
            <c:size val="5"/>
            <c:spPr>
              <a:solidFill>
                <a:schemeClr val="accent1"/>
              </a:solidFill>
              <a:ln w="9525">
                <a:solidFill>
                  <a:schemeClr val="accent1"/>
                </a:solidFill>
              </a:ln>
              <a:effectLst/>
            </c:spPr>
          </c:marker>
          <c:xVal>
            <c:numRef>
              <c:f>'Fig 10.6'!$C$6</c:f>
              <c:numCache>
                <c:formatCode>0.0%</c:formatCode>
                <c:ptCount val="1"/>
                <c:pt idx="0">
                  <c:v>0.1424133665398446</c:v>
                </c:pt>
              </c:numCache>
            </c:numRef>
          </c:xVal>
          <c:yVal>
            <c:numRef>
              <c:f>'Fig 10.6'!$D$6</c:f>
              <c:numCache>
                <c:formatCode>0.0%</c:formatCode>
                <c:ptCount val="1"/>
                <c:pt idx="0">
                  <c:v>0.52090316903616174</c:v>
                </c:pt>
              </c:numCache>
            </c:numRef>
          </c:yVal>
          <c:smooth val="0"/>
          <c:extLst>
            <c:ext xmlns:c16="http://schemas.microsoft.com/office/drawing/2014/chart" uri="{C3380CC4-5D6E-409C-BE32-E72D297353CC}">
              <c16:uniqueId val="{00000000-7ECE-470D-9374-AA0A00001AE5}"/>
            </c:ext>
          </c:extLst>
        </c:ser>
        <c:ser>
          <c:idx val="1"/>
          <c:order val="1"/>
          <c:tx>
            <c:strRef>
              <c:f>'Fig 10.6'!$B$7</c:f>
              <c:strCache>
                <c:ptCount val="1"/>
                <c:pt idx="0">
                  <c:v>Canada</c:v>
                </c:pt>
              </c:strCache>
            </c:strRef>
          </c:tx>
          <c:spPr>
            <a:ln w="25400" cap="rnd">
              <a:noFill/>
              <a:round/>
            </a:ln>
            <a:effectLst/>
          </c:spPr>
          <c:marker>
            <c:symbol val="circle"/>
            <c:size val="5"/>
            <c:spPr>
              <a:solidFill>
                <a:schemeClr val="accent2"/>
              </a:solidFill>
              <a:ln w="9525">
                <a:solidFill>
                  <a:schemeClr val="accent2"/>
                </a:solidFill>
              </a:ln>
              <a:effectLst/>
            </c:spPr>
          </c:marker>
          <c:xVal>
            <c:numRef>
              <c:f>'Fig 10.6'!$C$7</c:f>
              <c:numCache>
                <c:formatCode>0.0%</c:formatCode>
                <c:ptCount val="1"/>
                <c:pt idx="0">
                  <c:v>0.11020364605919911</c:v>
                </c:pt>
              </c:numCache>
            </c:numRef>
          </c:xVal>
          <c:yVal>
            <c:numRef>
              <c:f>'Fig 10.6'!$D$7</c:f>
              <c:numCache>
                <c:formatCode>0.0%</c:formatCode>
                <c:ptCount val="1"/>
                <c:pt idx="0">
                  <c:v>0.6323369017075281</c:v>
                </c:pt>
              </c:numCache>
            </c:numRef>
          </c:yVal>
          <c:smooth val="0"/>
          <c:extLst>
            <c:ext xmlns:c16="http://schemas.microsoft.com/office/drawing/2014/chart" uri="{C3380CC4-5D6E-409C-BE32-E72D297353CC}">
              <c16:uniqueId val="{00000001-7ECE-470D-9374-AA0A00001AE5}"/>
            </c:ext>
          </c:extLst>
        </c:ser>
        <c:ser>
          <c:idx val="2"/>
          <c:order val="2"/>
          <c:tx>
            <c:strRef>
              <c:f>'Fig 10.6'!$B$8</c:f>
              <c:strCache>
                <c:ptCount val="1"/>
                <c:pt idx="0">
                  <c:v>France</c:v>
                </c:pt>
              </c:strCache>
            </c:strRef>
          </c:tx>
          <c:spPr>
            <a:ln w="25400" cap="rnd">
              <a:noFill/>
              <a:round/>
            </a:ln>
            <a:effectLst/>
          </c:spPr>
          <c:marker>
            <c:symbol val="circle"/>
            <c:size val="5"/>
            <c:spPr>
              <a:solidFill>
                <a:schemeClr val="accent3"/>
              </a:solidFill>
              <a:ln w="9525">
                <a:solidFill>
                  <a:schemeClr val="accent3"/>
                </a:solidFill>
              </a:ln>
              <a:effectLst/>
            </c:spPr>
          </c:marker>
          <c:xVal>
            <c:numRef>
              <c:f>'Fig 10.6'!$C$8</c:f>
              <c:numCache>
                <c:formatCode>0.0%</c:formatCode>
                <c:ptCount val="1"/>
                <c:pt idx="0">
                  <c:v>0.19602583215026401</c:v>
                </c:pt>
              </c:numCache>
            </c:numRef>
          </c:xVal>
          <c:yVal>
            <c:numRef>
              <c:f>'Fig 10.6'!$D$8</c:f>
              <c:numCache>
                <c:formatCode>0.0%</c:formatCode>
                <c:ptCount val="1"/>
                <c:pt idx="0">
                  <c:v>0.53014669409917503</c:v>
                </c:pt>
              </c:numCache>
            </c:numRef>
          </c:yVal>
          <c:smooth val="0"/>
          <c:extLst>
            <c:ext xmlns:c16="http://schemas.microsoft.com/office/drawing/2014/chart" uri="{C3380CC4-5D6E-409C-BE32-E72D297353CC}">
              <c16:uniqueId val="{00000002-7ECE-470D-9374-AA0A00001AE5}"/>
            </c:ext>
          </c:extLst>
        </c:ser>
        <c:ser>
          <c:idx val="3"/>
          <c:order val="3"/>
          <c:tx>
            <c:strRef>
              <c:f>'Fig 10.6'!$B$9</c:f>
              <c:strCache>
                <c:ptCount val="1"/>
                <c:pt idx="0">
                  <c:v>Allemagne</c:v>
                </c:pt>
              </c:strCache>
            </c:strRef>
          </c:tx>
          <c:spPr>
            <a:ln w="25400" cap="rnd">
              <a:noFill/>
              <a:round/>
            </a:ln>
            <a:effectLst/>
          </c:spPr>
          <c:marker>
            <c:symbol val="circle"/>
            <c:size val="5"/>
            <c:spPr>
              <a:solidFill>
                <a:schemeClr val="accent4"/>
              </a:solidFill>
              <a:ln w="9525">
                <a:solidFill>
                  <a:schemeClr val="accent4"/>
                </a:solidFill>
              </a:ln>
              <a:effectLst/>
            </c:spPr>
          </c:marker>
          <c:xVal>
            <c:numRef>
              <c:f>'Fig 10.6'!$C$9</c:f>
              <c:numCache>
                <c:formatCode>0.0%</c:formatCode>
                <c:ptCount val="1"/>
                <c:pt idx="0">
                  <c:v>5.7669474825189512E-2</c:v>
                </c:pt>
              </c:numCache>
            </c:numRef>
          </c:xVal>
          <c:yVal>
            <c:numRef>
              <c:f>'Fig 10.6'!$D$9</c:f>
              <c:numCache>
                <c:formatCode>0.0%</c:formatCode>
                <c:ptCount val="1"/>
                <c:pt idx="0">
                  <c:v>0.72677512401866495</c:v>
                </c:pt>
              </c:numCache>
            </c:numRef>
          </c:yVal>
          <c:smooth val="0"/>
          <c:extLst>
            <c:ext xmlns:c16="http://schemas.microsoft.com/office/drawing/2014/chart" uri="{C3380CC4-5D6E-409C-BE32-E72D297353CC}">
              <c16:uniqueId val="{00000003-7ECE-470D-9374-AA0A00001AE5}"/>
            </c:ext>
          </c:extLst>
        </c:ser>
        <c:ser>
          <c:idx val="4"/>
          <c:order val="4"/>
          <c:tx>
            <c:strRef>
              <c:f>'Fig 10.6'!$B$10</c:f>
              <c:strCache>
                <c:ptCount val="1"/>
                <c:pt idx="0">
                  <c:v>Italie</c:v>
                </c:pt>
              </c:strCache>
            </c:strRef>
          </c:tx>
          <c:spPr>
            <a:ln w="25400" cap="rnd">
              <a:noFill/>
              <a:round/>
            </a:ln>
            <a:effectLst/>
          </c:spPr>
          <c:marker>
            <c:symbol val="circle"/>
            <c:size val="5"/>
            <c:spPr>
              <a:solidFill>
                <a:schemeClr val="accent5"/>
              </a:solidFill>
              <a:ln w="9525">
                <a:solidFill>
                  <a:schemeClr val="accent5"/>
                </a:solidFill>
              </a:ln>
              <a:effectLst/>
            </c:spPr>
          </c:marker>
          <c:xVal>
            <c:numRef>
              <c:f>'Fig 10.6'!$C$10</c:f>
              <c:numCache>
                <c:formatCode>0.0%</c:formatCode>
                <c:ptCount val="1"/>
                <c:pt idx="0">
                  <c:v>0.29155844119611629</c:v>
                </c:pt>
              </c:numCache>
            </c:numRef>
          </c:xVal>
          <c:yVal>
            <c:numRef>
              <c:f>'Fig 10.6'!$D$10</c:f>
              <c:numCache>
                <c:formatCode>0.0%</c:formatCode>
                <c:ptCount val="1"/>
                <c:pt idx="0">
                  <c:v>0.54288211820599208</c:v>
                </c:pt>
              </c:numCache>
            </c:numRef>
          </c:yVal>
          <c:smooth val="0"/>
          <c:extLst>
            <c:ext xmlns:c16="http://schemas.microsoft.com/office/drawing/2014/chart" uri="{C3380CC4-5D6E-409C-BE32-E72D297353CC}">
              <c16:uniqueId val="{00000004-7ECE-470D-9374-AA0A00001AE5}"/>
            </c:ext>
          </c:extLst>
        </c:ser>
        <c:ser>
          <c:idx val="5"/>
          <c:order val="5"/>
          <c:tx>
            <c:strRef>
              <c:f>'Fig 10.6'!$B$11</c:f>
              <c:strCache>
                <c:ptCount val="1"/>
                <c:pt idx="0">
                  <c:v>Japon</c:v>
                </c:pt>
              </c:strCache>
            </c:strRef>
          </c:tx>
          <c:spPr>
            <a:ln w="25400" cap="rnd">
              <a:noFill/>
              <a:round/>
            </a:ln>
            <a:effectLst/>
          </c:spPr>
          <c:marker>
            <c:symbol val="circle"/>
            <c:size val="5"/>
            <c:spPr>
              <a:solidFill>
                <a:schemeClr val="accent6"/>
              </a:solidFill>
              <a:ln w="9525">
                <a:solidFill>
                  <a:schemeClr val="accent6"/>
                </a:solidFill>
              </a:ln>
              <a:effectLst/>
            </c:spPr>
          </c:marker>
          <c:xVal>
            <c:numRef>
              <c:f>'Fig 10.6'!$C$11</c:f>
              <c:numCache>
                <c:formatCode>0.0%</c:formatCode>
                <c:ptCount val="1"/>
                <c:pt idx="0">
                  <c:v>3.6605657237936781E-2</c:v>
                </c:pt>
              </c:numCache>
            </c:numRef>
          </c:xVal>
          <c:yVal>
            <c:numRef>
              <c:f>'Fig 10.6'!$D$11</c:f>
              <c:numCache>
                <c:formatCode>0.0%</c:formatCode>
                <c:ptCount val="1"/>
                <c:pt idx="0">
                  <c:v>0.76281208935611033</c:v>
                </c:pt>
              </c:numCache>
            </c:numRef>
          </c:yVal>
          <c:smooth val="0"/>
          <c:extLst>
            <c:ext xmlns:c16="http://schemas.microsoft.com/office/drawing/2014/chart" uri="{C3380CC4-5D6E-409C-BE32-E72D297353CC}">
              <c16:uniqueId val="{00000005-7ECE-470D-9374-AA0A00001AE5}"/>
            </c:ext>
          </c:extLst>
        </c:ser>
        <c:ser>
          <c:idx val="6"/>
          <c:order val="6"/>
          <c:tx>
            <c:strRef>
              <c:f>'Fig 10.6'!$B$12</c:f>
              <c:strCache>
                <c:ptCount val="1"/>
                <c:pt idx="0">
                  <c:v>Pays-Bas</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xVal>
            <c:numRef>
              <c:f>'Fig 10.6'!$C$12</c:f>
              <c:numCache>
                <c:formatCode>0.0%</c:formatCode>
                <c:ptCount val="1"/>
                <c:pt idx="0">
                  <c:v>6.7346209014412545E-2</c:v>
                </c:pt>
              </c:numCache>
            </c:numRef>
          </c:xVal>
          <c:yVal>
            <c:numRef>
              <c:f>'Fig 10.6'!$D$12</c:f>
              <c:numCache>
                <c:formatCode>0.0%</c:formatCode>
                <c:ptCount val="1"/>
                <c:pt idx="0">
                  <c:v>0.69698782334317555</c:v>
                </c:pt>
              </c:numCache>
            </c:numRef>
          </c:yVal>
          <c:smooth val="0"/>
          <c:extLst>
            <c:ext xmlns:c16="http://schemas.microsoft.com/office/drawing/2014/chart" uri="{C3380CC4-5D6E-409C-BE32-E72D297353CC}">
              <c16:uniqueId val="{00000006-7ECE-470D-9374-AA0A00001AE5}"/>
            </c:ext>
          </c:extLst>
        </c:ser>
        <c:ser>
          <c:idx val="7"/>
          <c:order val="7"/>
          <c:tx>
            <c:strRef>
              <c:f>'Fig 10.6'!$B$13</c:f>
              <c:strCache>
                <c:ptCount val="1"/>
                <c:pt idx="0">
                  <c:v>Espagne</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xVal>
            <c:numRef>
              <c:f>'Fig 10.6'!$C$13</c:f>
              <c:numCache>
                <c:formatCode>0.0%</c:formatCode>
                <c:ptCount val="1"/>
                <c:pt idx="0">
                  <c:v>0.32532398468632889</c:v>
                </c:pt>
              </c:numCache>
            </c:numRef>
          </c:xVal>
          <c:yVal>
            <c:numRef>
              <c:f>'Fig 10.6'!$D$13</c:f>
              <c:numCache>
                <c:formatCode>0.0%</c:formatCode>
                <c:ptCount val="1"/>
                <c:pt idx="0">
                  <c:v>0.53833112446935627</c:v>
                </c:pt>
              </c:numCache>
            </c:numRef>
          </c:yVal>
          <c:smooth val="0"/>
          <c:extLst>
            <c:ext xmlns:c16="http://schemas.microsoft.com/office/drawing/2014/chart" uri="{C3380CC4-5D6E-409C-BE32-E72D297353CC}">
              <c16:uniqueId val="{00000007-7ECE-470D-9374-AA0A00001AE5}"/>
            </c:ext>
          </c:extLst>
        </c:ser>
        <c:ser>
          <c:idx val="8"/>
          <c:order val="8"/>
          <c:tx>
            <c:strRef>
              <c:f>'Fig 10.6'!$B$14</c:f>
              <c:strCache>
                <c:ptCount val="1"/>
                <c:pt idx="0">
                  <c:v>Suède</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xVal>
            <c:numRef>
              <c:f>'Fig 10.6'!$C$14</c:f>
              <c:numCache>
                <c:formatCode>0.0%</c:formatCode>
                <c:ptCount val="1"/>
                <c:pt idx="0">
                  <c:v>0.1998100092277203</c:v>
                </c:pt>
              </c:numCache>
            </c:numRef>
          </c:xVal>
          <c:yVal>
            <c:numRef>
              <c:f>'Fig 10.6'!$D$14</c:f>
              <c:numCache>
                <c:formatCode>0.0%</c:formatCode>
                <c:ptCount val="1"/>
                <c:pt idx="0">
                  <c:v>0.77872123341907207</c:v>
                </c:pt>
              </c:numCache>
            </c:numRef>
          </c:yVal>
          <c:smooth val="0"/>
          <c:extLst>
            <c:ext xmlns:c16="http://schemas.microsoft.com/office/drawing/2014/chart" uri="{C3380CC4-5D6E-409C-BE32-E72D297353CC}">
              <c16:uniqueId val="{00000008-7ECE-470D-9374-AA0A00001AE5}"/>
            </c:ext>
          </c:extLst>
        </c:ser>
        <c:ser>
          <c:idx val="9"/>
          <c:order val="9"/>
          <c:tx>
            <c:strRef>
              <c:f>'Fig 10.6'!$B$15</c:f>
              <c:strCache>
                <c:ptCount val="1"/>
                <c:pt idx="0">
                  <c:v>Royaume-Uni</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xVal>
            <c:numRef>
              <c:f>'Fig 10.6'!$C$15</c:f>
              <c:numCache>
                <c:formatCode>0.0%</c:formatCode>
                <c:ptCount val="1"/>
                <c:pt idx="0">
                  <c:v>0.11325318282626229</c:v>
                </c:pt>
              </c:numCache>
            </c:numRef>
          </c:xVal>
          <c:yVal>
            <c:numRef>
              <c:f>'Fig 10.6'!$D$15</c:f>
              <c:numCache>
                <c:formatCode>0.0%</c:formatCode>
                <c:ptCount val="1"/>
                <c:pt idx="0">
                  <c:v>0.661721474884579</c:v>
                </c:pt>
              </c:numCache>
            </c:numRef>
          </c:yVal>
          <c:smooth val="0"/>
          <c:extLst>
            <c:ext xmlns:c16="http://schemas.microsoft.com/office/drawing/2014/chart" uri="{C3380CC4-5D6E-409C-BE32-E72D297353CC}">
              <c16:uniqueId val="{00000009-7ECE-470D-9374-AA0A00001AE5}"/>
            </c:ext>
          </c:extLst>
        </c:ser>
        <c:ser>
          <c:idx val="10"/>
          <c:order val="10"/>
          <c:tx>
            <c:strRef>
              <c:f>'Fig 10.6'!$B$16</c:f>
              <c:strCache>
                <c:ptCount val="1"/>
                <c:pt idx="0">
                  <c:v>Etats-Unis</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xVal>
            <c:numRef>
              <c:f>'Fig 10.6'!$C$16</c:f>
              <c:numCache>
                <c:formatCode>0.0%</c:formatCode>
                <c:ptCount val="1"/>
                <c:pt idx="0">
                  <c:v>8.3918073203110163E-2</c:v>
                </c:pt>
              </c:numCache>
            </c:numRef>
          </c:xVal>
          <c:yVal>
            <c:numRef>
              <c:f>'Fig 10.6'!$D$16</c:f>
              <c:numCache>
                <c:formatCode>0.0%</c:formatCode>
                <c:ptCount val="1"/>
                <c:pt idx="0">
                  <c:v>0.63665632915887405</c:v>
                </c:pt>
              </c:numCache>
            </c:numRef>
          </c:yVal>
          <c:smooth val="0"/>
          <c:extLst>
            <c:ext xmlns:c16="http://schemas.microsoft.com/office/drawing/2014/chart" uri="{C3380CC4-5D6E-409C-BE32-E72D297353CC}">
              <c16:uniqueId val="{0000000A-7ECE-470D-9374-AA0A00001AE5}"/>
            </c:ext>
          </c:extLst>
        </c:ser>
        <c:dLbls>
          <c:showLegendKey val="0"/>
          <c:showVal val="0"/>
          <c:showCatName val="0"/>
          <c:showSerName val="0"/>
          <c:showPercent val="0"/>
          <c:showBubbleSize val="0"/>
        </c:dLbls>
        <c:axId val="451657920"/>
        <c:axId val="451645440"/>
      </c:scatterChart>
      <c:valAx>
        <c:axId val="451657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Taux de chômage</a:t>
                </a:r>
                <a:r>
                  <a:rPr lang="fr-FR" baseline="0"/>
                  <a:t> des 15-24 ans</a:t>
                </a:r>
                <a:endParaRPr lang="fr-F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1645440"/>
        <c:crosses val="autoZero"/>
        <c:crossBetween val="midCat"/>
      </c:valAx>
      <c:valAx>
        <c:axId val="451645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Taux</a:t>
                </a:r>
                <a:r>
                  <a:rPr lang="fr-FR" baseline="0"/>
                  <a:t> d'emploi des 55-64 ans</a:t>
                </a:r>
                <a:endParaRPr lang="fr-F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51657920"/>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6209362139917696E-2"/>
          <c:y val="5.174074074074074E-2"/>
          <c:w val="0.90983659122085048"/>
          <c:h val="0.60299481481481476"/>
        </c:manualLayout>
      </c:layout>
      <c:barChart>
        <c:barDir val="col"/>
        <c:grouping val="clustered"/>
        <c:varyColors val="0"/>
        <c:ser>
          <c:idx val="1"/>
          <c:order val="0"/>
          <c:tx>
            <c:strRef>
              <c:f>'Fig 10.7'!$D$4</c:f>
              <c:strCache>
                <c:ptCount val="1"/>
                <c:pt idx="0">
                  <c:v>Part du chômage de longue durée (supérieure à un an) des 55-64 ans (en % du chômage total)</c:v>
                </c:pt>
              </c:strCache>
            </c:strRef>
          </c:tx>
          <c:spPr>
            <a:solidFill>
              <a:schemeClr val="accent1">
                <a:lumMod val="50000"/>
              </a:schemeClr>
            </a:solidFill>
            <a:ln>
              <a:noFill/>
            </a:ln>
            <a:effectLst/>
          </c:spPr>
          <c:invertIfNegative val="0"/>
          <c:cat>
            <c:strRef>
              <c:f>'Fig 10.7'!$B$5:$B$15</c:f>
              <c:strCache>
                <c:ptCount val="11"/>
                <c:pt idx="0">
                  <c:v>Canada</c:v>
                </c:pt>
                <c:pt idx="1">
                  <c:v>Etats-Unis</c:v>
                </c:pt>
                <c:pt idx="2">
                  <c:v>Japon</c:v>
                </c:pt>
                <c:pt idx="3">
                  <c:v>Suède</c:v>
                </c:pt>
                <c:pt idx="4">
                  <c:v>Royaume-Uni</c:v>
                </c:pt>
                <c:pt idx="5">
                  <c:v>Allemagne</c:v>
                </c:pt>
                <c:pt idx="6">
                  <c:v>France</c:v>
                </c:pt>
                <c:pt idx="7">
                  <c:v>Espagne</c:v>
                </c:pt>
                <c:pt idx="8">
                  <c:v>Italie</c:v>
                </c:pt>
                <c:pt idx="9">
                  <c:v>Pays-Bas</c:v>
                </c:pt>
                <c:pt idx="10">
                  <c:v>Belgique</c:v>
                </c:pt>
              </c:strCache>
            </c:strRef>
          </c:cat>
          <c:val>
            <c:numRef>
              <c:f>'Fig 10.7'!$D$5:$D$15</c:f>
              <c:numCache>
                <c:formatCode>0.0%</c:formatCode>
                <c:ptCount val="11"/>
                <c:pt idx="0">
                  <c:v>0.169104745185952</c:v>
                </c:pt>
                <c:pt idx="1">
                  <c:v>0.207858048162231</c:v>
                </c:pt>
                <c:pt idx="2">
                  <c:v>0.25</c:v>
                </c:pt>
                <c:pt idx="3">
                  <c:v>0.29358044299581099</c:v>
                </c:pt>
                <c:pt idx="4">
                  <c:v>0.40944213404799501</c:v>
                </c:pt>
                <c:pt idx="5">
                  <c:v>0.58621235679290895</c:v>
                </c:pt>
                <c:pt idx="6">
                  <c:v>0.59550561951349101</c:v>
                </c:pt>
                <c:pt idx="7">
                  <c:v>0.62014500521695293</c:v>
                </c:pt>
                <c:pt idx="8">
                  <c:v>0.66719456095136298</c:v>
                </c:pt>
                <c:pt idx="9">
                  <c:v>0.68196670675443893</c:v>
                </c:pt>
                <c:pt idx="10">
                  <c:v>0.70816848329976489</c:v>
                </c:pt>
              </c:numCache>
            </c:numRef>
          </c:val>
          <c:extLst>
            <c:ext xmlns:c16="http://schemas.microsoft.com/office/drawing/2014/chart" uri="{C3380CC4-5D6E-409C-BE32-E72D297353CC}">
              <c16:uniqueId val="{00000000-7BEA-4B19-86D6-065351A5906E}"/>
            </c:ext>
          </c:extLst>
        </c:ser>
        <c:ser>
          <c:idx val="0"/>
          <c:order val="1"/>
          <c:tx>
            <c:strRef>
              <c:f>'Fig 10.7'!$C$4</c:f>
              <c:strCache>
                <c:ptCount val="1"/>
                <c:pt idx="0">
                  <c:v>Taux de chômage des 55-64 ans</c:v>
                </c:pt>
              </c:strCache>
            </c:strRef>
          </c:tx>
          <c:spPr>
            <a:solidFill>
              <a:schemeClr val="accent1"/>
            </a:solidFill>
            <a:ln>
              <a:noFill/>
            </a:ln>
            <a:effectLst/>
          </c:spPr>
          <c:invertIfNegative val="0"/>
          <c:cat>
            <c:strRef>
              <c:f>'Fig 10.7'!$B$5:$B$15</c:f>
              <c:strCache>
                <c:ptCount val="11"/>
                <c:pt idx="0">
                  <c:v>Canada</c:v>
                </c:pt>
                <c:pt idx="1">
                  <c:v>Etats-Unis</c:v>
                </c:pt>
                <c:pt idx="2">
                  <c:v>Japon</c:v>
                </c:pt>
                <c:pt idx="3">
                  <c:v>Suède</c:v>
                </c:pt>
                <c:pt idx="4">
                  <c:v>Royaume-Uni</c:v>
                </c:pt>
                <c:pt idx="5">
                  <c:v>Allemagne</c:v>
                </c:pt>
                <c:pt idx="6">
                  <c:v>France</c:v>
                </c:pt>
                <c:pt idx="7">
                  <c:v>Espagne</c:v>
                </c:pt>
                <c:pt idx="8">
                  <c:v>Italie</c:v>
                </c:pt>
                <c:pt idx="9">
                  <c:v>Pays-Bas</c:v>
                </c:pt>
                <c:pt idx="10">
                  <c:v>Belgique</c:v>
                </c:pt>
              </c:strCache>
            </c:strRef>
          </c:cat>
          <c:val>
            <c:numRef>
              <c:f>'Fig 10.7'!$C$5:$C$15</c:f>
              <c:numCache>
                <c:formatCode>0.0%</c:formatCode>
                <c:ptCount val="11"/>
                <c:pt idx="0">
                  <c:v>5.3796622251955702E-2</c:v>
                </c:pt>
                <c:pt idx="1">
                  <c:v>2.884404474665497E-2</c:v>
                </c:pt>
                <c:pt idx="2">
                  <c:v>2.297872340425532E-2</c:v>
                </c:pt>
                <c:pt idx="3">
                  <c:v>4.4782425154821011E-2</c:v>
                </c:pt>
                <c:pt idx="4">
                  <c:v>3.2519165067388611E-2</c:v>
                </c:pt>
                <c:pt idx="5">
                  <c:v>2.9123346565772409E-2</c:v>
                </c:pt>
                <c:pt idx="6">
                  <c:v>6.694847607102182E-2</c:v>
                </c:pt>
                <c:pt idx="7">
                  <c:v>0.13771042868971181</c:v>
                </c:pt>
                <c:pt idx="8">
                  <c:v>5.7105304858660319E-2</c:v>
                </c:pt>
                <c:pt idx="9">
                  <c:v>4.4798169532019268E-2</c:v>
                </c:pt>
                <c:pt idx="10">
                  <c:v>4.3461753224882917E-2</c:v>
                </c:pt>
              </c:numCache>
            </c:numRef>
          </c:val>
          <c:extLst>
            <c:ext xmlns:c16="http://schemas.microsoft.com/office/drawing/2014/chart" uri="{C3380CC4-5D6E-409C-BE32-E72D297353CC}">
              <c16:uniqueId val="{00000001-7BEA-4B19-86D6-065351A5906E}"/>
            </c:ext>
          </c:extLst>
        </c:ser>
        <c:dLbls>
          <c:showLegendKey val="0"/>
          <c:showVal val="0"/>
          <c:showCatName val="0"/>
          <c:showSerName val="0"/>
          <c:showPercent val="0"/>
          <c:showBubbleSize val="0"/>
        </c:dLbls>
        <c:gapWidth val="219"/>
        <c:overlap val="-27"/>
        <c:axId val="1236824783"/>
        <c:axId val="1331922063"/>
      </c:barChart>
      <c:catAx>
        <c:axId val="1236824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1922063"/>
        <c:crosses val="autoZero"/>
        <c:auto val="1"/>
        <c:lblAlgn val="ctr"/>
        <c:lblOffset val="100"/>
        <c:noMultiLvlLbl val="0"/>
      </c:catAx>
      <c:valAx>
        <c:axId val="13319220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36824783"/>
        <c:crosses val="autoZero"/>
        <c:crossBetween val="between"/>
      </c:valAx>
      <c:spPr>
        <a:noFill/>
        <a:ln>
          <a:noFill/>
        </a:ln>
        <a:effectLst/>
      </c:spPr>
    </c:plotArea>
    <c:legend>
      <c:legendPos val="b"/>
      <c:layout>
        <c:manualLayout>
          <c:xMode val="edge"/>
          <c:yMode val="edge"/>
          <c:x val="0.1150281207133059"/>
          <c:y val="0.84562457912457911"/>
          <c:w val="0.76994375857338815"/>
          <c:h val="0.136843434343434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6209362139917696E-2"/>
          <c:y val="5.174074074074074E-2"/>
          <c:w val="0.90983659122085048"/>
          <c:h val="0.58888370370370369"/>
        </c:manualLayout>
      </c:layout>
      <c:barChart>
        <c:barDir val="col"/>
        <c:grouping val="clustered"/>
        <c:varyColors val="0"/>
        <c:ser>
          <c:idx val="0"/>
          <c:order val="0"/>
          <c:tx>
            <c:strRef>
              <c:f>'Fig 10.8'!$C$4</c:f>
              <c:strCache>
                <c:ptCount val="1"/>
                <c:pt idx="0">
                  <c:v>Taux de maintien dans l'emploi des travailleurs âgés de 60 à 64 ans </c:v>
                </c:pt>
              </c:strCache>
            </c:strRef>
          </c:tx>
          <c:spPr>
            <a:solidFill>
              <a:schemeClr val="accent1">
                <a:shade val="76000"/>
              </a:schemeClr>
            </a:solidFill>
            <a:ln>
              <a:noFill/>
            </a:ln>
            <a:effectLst/>
          </c:spPr>
          <c:invertIfNegative val="0"/>
          <c:cat>
            <c:strRef>
              <c:f>'Fig 10.8'!$B$5:$B$15</c:f>
              <c:strCache>
                <c:ptCount val="11"/>
                <c:pt idx="0">
                  <c:v>FR</c:v>
                </c:pt>
                <c:pt idx="1">
                  <c:v>BE</c:v>
                </c:pt>
                <c:pt idx="2">
                  <c:v>GB</c:v>
                </c:pt>
                <c:pt idx="3">
                  <c:v>ES</c:v>
                </c:pt>
                <c:pt idx="4">
                  <c:v>IT</c:v>
                </c:pt>
                <c:pt idx="5">
                  <c:v>CA</c:v>
                </c:pt>
                <c:pt idx="6">
                  <c:v>JP</c:v>
                </c:pt>
                <c:pt idx="7">
                  <c:v>US</c:v>
                </c:pt>
                <c:pt idx="8">
                  <c:v>PB</c:v>
                </c:pt>
                <c:pt idx="9">
                  <c:v>DE</c:v>
                </c:pt>
                <c:pt idx="10">
                  <c:v>SE</c:v>
                </c:pt>
              </c:strCache>
            </c:strRef>
          </c:cat>
          <c:val>
            <c:numRef>
              <c:f>'Fig 10.8'!$C$5:$C$15</c:f>
              <c:numCache>
                <c:formatCode>0.0%</c:formatCode>
                <c:ptCount val="11"/>
                <c:pt idx="0">
                  <c:v>0.33036202699159112</c:v>
                </c:pt>
                <c:pt idx="1">
                  <c:v>0.34531999556895843</c:v>
                </c:pt>
                <c:pt idx="2">
                  <c:v>0.50672662787123579</c:v>
                </c:pt>
                <c:pt idx="3">
                  <c:v>0.52251257386997474</c:v>
                </c:pt>
                <c:pt idx="4">
                  <c:v>0.5250957884147448</c:v>
                </c:pt>
                <c:pt idx="5">
                  <c:v>0.52643696463972089</c:v>
                </c:pt>
                <c:pt idx="6">
                  <c:v>0.53169684147143237</c:v>
                </c:pt>
                <c:pt idx="7">
                  <c:v>0.60006781385097907</c:v>
                </c:pt>
                <c:pt idx="8">
                  <c:v>0.60044696254676333</c:v>
                </c:pt>
                <c:pt idx="9">
                  <c:v>0.60620791812101649</c:v>
                </c:pt>
                <c:pt idx="10">
                  <c:v>0.63806786986197794</c:v>
                </c:pt>
              </c:numCache>
            </c:numRef>
          </c:val>
          <c:extLst>
            <c:ext xmlns:c16="http://schemas.microsoft.com/office/drawing/2014/chart" uri="{C3380CC4-5D6E-409C-BE32-E72D297353CC}">
              <c16:uniqueId val="{00000000-3FED-4017-98F9-2966B0A3435D}"/>
            </c:ext>
          </c:extLst>
        </c:ser>
        <c:ser>
          <c:idx val="1"/>
          <c:order val="1"/>
          <c:tx>
            <c:strRef>
              <c:f>'Fig 10.8'!$D$4</c:f>
              <c:strCache>
                <c:ptCount val="1"/>
                <c:pt idx="0">
                  <c:v>Taux d'embauche des 55 à 64 ans (% des employés)</c:v>
                </c:pt>
              </c:strCache>
            </c:strRef>
          </c:tx>
          <c:spPr>
            <a:solidFill>
              <a:schemeClr val="accent1">
                <a:tint val="77000"/>
              </a:schemeClr>
            </a:solidFill>
            <a:ln>
              <a:noFill/>
            </a:ln>
            <a:effectLst/>
          </c:spPr>
          <c:invertIfNegative val="0"/>
          <c:cat>
            <c:strRef>
              <c:f>'Fig 10.8'!$B$5:$B$15</c:f>
              <c:strCache>
                <c:ptCount val="11"/>
                <c:pt idx="0">
                  <c:v>FR</c:v>
                </c:pt>
                <c:pt idx="1">
                  <c:v>BE</c:v>
                </c:pt>
                <c:pt idx="2">
                  <c:v>GB</c:v>
                </c:pt>
                <c:pt idx="3">
                  <c:v>ES</c:v>
                </c:pt>
                <c:pt idx="4">
                  <c:v>IT</c:v>
                </c:pt>
                <c:pt idx="5">
                  <c:v>CA</c:v>
                </c:pt>
                <c:pt idx="6">
                  <c:v>JP</c:v>
                </c:pt>
                <c:pt idx="7">
                  <c:v>US</c:v>
                </c:pt>
                <c:pt idx="8">
                  <c:v>PB</c:v>
                </c:pt>
                <c:pt idx="9">
                  <c:v>DE</c:v>
                </c:pt>
                <c:pt idx="10">
                  <c:v>SE</c:v>
                </c:pt>
              </c:strCache>
            </c:strRef>
          </c:cat>
          <c:val>
            <c:numRef>
              <c:f>'Fig 10.8'!$D$5:$D$15</c:f>
              <c:numCache>
                <c:formatCode>0.0%</c:formatCode>
                <c:ptCount val="11"/>
                <c:pt idx="0">
                  <c:v>4.5999999999999999E-2</c:v>
                </c:pt>
                <c:pt idx="1">
                  <c:v>3.1E-2</c:v>
                </c:pt>
                <c:pt idx="2">
                  <c:v>7.8E-2</c:v>
                </c:pt>
                <c:pt idx="3">
                  <c:v>8.1000000000000003E-2</c:v>
                </c:pt>
                <c:pt idx="4">
                  <c:v>4.8000000000000001E-2</c:v>
                </c:pt>
                <c:pt idx="5">
                  <c:v>9.1999999999999998E-2</c:v>
                </c:pt>
                <c:pt idx="6">
                  <c:v>6.2E-2</c:v>
                </c:pt>
                <c:pt idx="7">
                  <c:v>9.0999999999999998E-2</c:v>
                </c:pt>
                <c:pt idx="8">
                  <c:v>6.0999999999999999E-2</c:v>
                </c:pt>
                <c:pt idx="9">
                  <c:v>5.0999999999999997E-2</c:v>
                </c:pt>
                <c:pt idx="10">
                  <c:v>8.900000000000001E-2</c:v>
                </c:pt>
              </c:numCache>
            </c:numRef>
          </c:val>
          <c:extLst>
            <c:ext xmlns:c16="http://schemas.microsoft.com/office/drawing/2014/chart" uri="{C3380CC4-5D6E-409C-BE32-E72D297353CC}">
              <c16:uniqueId val="{00000001-3FED-4017-98F9-2966B0A3435D}"/>
            </c:ext>
          </c:extLst>
        </c:ser>
        <c:dLbls>
          <c:showLegendKey val="0"/>
          <c:showVal val="0"/>
          <c:showCatName val="0"/>
          <c:showSerName val="0"/>
          <c:showPercent val="0"/>
          <c:showBubbleSize val="0"/>
        </c:dLbls>
        <c:gapWidth val="219"/>
        <c:overlap val="-27"/>
        <c:axId val="1331914575"/>
        <c:axId val="1331916239"/>
      </c:barChart>
      <c:catAx>
        <c:axId val="13319145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1916239"/>
        <c:crosses val="autoZero"/>
        <c:auto val="1"/>
        <c:lblAlgn val="ctr"/>
        <c:lblOffset val="100"/>
        <c:noMultiLvlLbl val="0"/>
      </c:catAx>
      <c:valAx>
        <c:axId val="13319162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31914575"/>
        <c:crosses val="autoZero"/>
        <c:crossBetween val="between"/>
      </c:valAx>
      <c:spPr>
        <a:noFill/>
        <a:ln>
          <a:noFill/>
        </a:ln>
        <a:effectLst/>
      </c:spPr>
    </c:plotArea>
    <c:legend>
      <c:legendPos val="b"/>
      <c:layout>
        <c:manualLayout>
          <c:xMode val="edge"/>
          <c:yMode val="edge"/>
          <c:x val="0"/>
          <c:y val="0.87652666666666645"/>
          <c:w val="1"/>
          <c:h val="9.52511111111111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981189082194363E-2"/>
          <c:y val="3.356215822215218E-2"/>
          <c:w val="0.9341760376374254"/>
          <c:h val="0.85119995846074292"/>
        </c:manualLayout>
      </c:layout>
      <c:barChart>
        <c:barDir val="col"/>
        <c:grouping val="stacked"/>
        <c:varyColors val="0"/>
        <c:ser>
          <c:idx val="0"/>
          <c:order val="0"/>
          <c:tx>
            <c:strRef>
              <c:f>'Fig 5.1'!$B$5</c:f>
              <c:strCache>
                <c:ptCount val="1"/>
                <c:pt idx="0">
                  <c:v>Publiques</c:v>
                </c:pt>
              </c:strCache>
            </c:strRef>
          </c:tx>
          <c:spPr>
            <a:solidFill>
              <a:schemeClr val="tx2">
                <a:lumMod val="60000"/>
                <a:lumOff val="40000"/>
              </a:schemeClr>
            </a:solidFill>
            <a:ln>
              <a:solidFill>
                <a:schemeClr val="accent1">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5.1'!$C$4:$O$4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2">
                  <c:v>Pays suivis par le COR</c:v>
                </c:pt>
              </c:strCache>
            </c:strRef>
          </c:cat>
          <c:val>
            <c:numRef>
              <c:f>'Fig 5.1'!$C$5:$O$5</c:f>
              <c:numCache>
                <c:formatCode>0.0%</c:formatCode>
                <c:ptCount val="13"/>
                <c:pt idx="0">
                  <c:v>4.8070000000000002E-2</c:v>
                </c:pt>
                <c:pt idx="1">
                  <c:v>5.1859999999999996E-2</c:v>
                </c:pt>
                <c:pt idx="2">
                  <c:v>5.6289999999999993E-2</c:v>
                </c:pt>
                <c:pt idx="3">
                  <c:v>7.077E-2</c:v>
                </c:pt>
                <c:pt idx="4">
                  <c:v>7.1859999999999993E-2</c:v>
                </c:pt>
                <c:pt idx="5">
                  <c:v>9.358000000000001E-2</c:v>
                </c:pt>
                <c:pt idx="6">
                  <c:v>0.10202</c:v>
                </c:pt>
                <c:pt idx="7">
                  <c:v>0.1051</c:v>
                </c:pt>
                <c:pt idx="8">
                  <c:v>0.10903</c:v>
                </c:pt>
                <c:pt idx="9">
                  <c:v>0.13641</c:v>
                </c:pt>
                <c:pt idx="10">
                  <c:v>0.15640000000000001</c:v>
                </c:pt>
                <c:pt idx="12">
                  <c:v>9.1035454545454544E-2</c:v>
                </c:pt>
              </c:numCache>
            </c:numRef>
          </c:val>
          <c:extLst>
            <c:ext xmlns:c16="http://schemas.microsoft.com/office/drawing/2014/chart" uri="{C3380CC4-5D6E-409C-BE32-E72D297353CC}">
              <c16:uniqueId val="{00000000-A4B5-457A-AEF0-5943FC8D4669}"/>
            </c:ext>
          </c:extLst>
        </c:ser>
        <c:ser>
          <c:idx val="1"/>
          <c:order val="1"/>
          <c:tx>
            <c:strRef>
              <c:f>'Fig 5.1'!$B$6</c:f>
              <c:strCache>
                <c:ptCount val="1"/>
                <c:pt idx="0">
                  <c:v>Privées</c:v>
                </c:pt>
              </c:strCache>
            </c:strRef>
          </c:tx>
          <c:spPr>
            <a:solidFill>
              <a:schemeClr val="accent2"/>
            </a:solidFill>
            <a:ln>
              <a:solidFill>
                <a:schemeClr val="accent2">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'Fig 5.1'!$C$4:$O$4</c:f>
              <c:strCache>
                <c:ptCount val="13"/>
                <c:pt idx="0">
                  <c:v>Canada</c:v>
                </c:pt>
                <c:pt idx="1">
                  <c:v>Pays-Bas</c:v>
                </c:pt>
                <c:pt idx="2">
                  <c:v>Royaume-Uni</c:v>
                </c:pt>
                <c:pt idx="3">
                  <c:v>États-Unis</c:v>
                </c:pt>
                <c:pt idx="4">
                  <c:v>Suède</c:v>
                </c:pt>
                <c:pt idx="5">
                  <c:v>Japon</c:v>
                </c:pt>
                <c:pt idx="6">
                  <c:v>Allemagne</c:v>
                </c:pt>
                <c:pt idx="7">
                  <c:v>Belgique</c:v>
                </c:pt>
                <c:pt idx="8">
                  <c:v>Espagne</c:v>
                </c:pt>
                <c:pt idx="9">
                  <c:v>France</c:v>
                </c:pt>
                <c:pt idx="10">
                  <c:v>Italie</c:v>
                </c:pt>
                <c:pt idx="12">
                  <c:v>Pays suivis par le COR</c:v>
                </c:pt>
              </c:strCache>
            </c:strRef>
          </c:cat>
          <c:val>
            <c:numRef>
              <c:f>'Fig 5.1'!$C$6:$O$6</c:f>
              <c:numCache>
                <c:formatCode>0.0%</c:formatCode>
                <c:ptCount val="13"/>
                <c:pt idx="0">
                  <c:v>5.4740000000000004E-2</c:v>
                </c:pt>
                <c:pt idx="1">
                  <c:v>4.6059999999999997E-2</c:v>
                </c:pt>
                <c:pt idx="2">
                  <c:v>5.2130000000000003E-2</c:v>
                </c:pt>
                <c:pt idx="3">
                  <c:v>5.2999999999999999E-2</c:v>
                </c:pt>
                <c:pt idx="4">
                  <c:v>3.0880000000000001E-2</c:v>
                </c:pt>
                <c:pt idx="5">
                  <c:v>2.5329999999999998E-2</c:v>
                </c:pt>
                <c:pt idx="6">
                  <c:v>7.5799999999999999E-3</c:v>
                </c:pt>
                <c:pt idx="7">
                  <c:v>1.064E-2</c:v>
                </c:pt>
                <c:pt idx="8">
                  <c:v>3.32E-3</c:v>
                </c:pt>
                <c:pt idx="9">
                  <c:v>2.5700000000000002E-3</c:v>
                </c:pt>
                <c:pt idx="10">
                  <c:v>1.106E-2</c:v>
                </c:pt>
                <c:pt idx="12">
                  <c:v>2.7028181818181816E-2</c:v>
                </c:pt>
              </c:numCache>
            </c:numRef>
          </c:val>
          <c:extLst>
            <c:ext xmlns:c16="http://schemas.microsoft.com/office/drawing/2014/chart" uri="{C3380CC4-5D6E-409C-BE32-E72D297353CC}">
              <c16:uniqueId val="{00000001-A4B5-457A-AEF0-5943FC8D4669}"/>
            </c:ext>
          </c:extLst>
        </c:ser>
        <c:dLbls>
          <c:showLegendKey val="0"/>
          <c:showVal val="0"/>
          <c:showCatName val="0"/>
          <c:showSerName val="0"/>
          <c:showPercent val="0"/>
          <c:showBubbleSize val="0"/>
        </c:dLbls>
        <c:gapWidth val="150"/>
        <c:overlap val="100"/>
        <c:axId val="1441107248"/>
        <c:axId val="1441113072"/>
      </c:barChart>
      <c:catAx>
        <c:axId val="1441107248"/>
        <c:scaling>
          <c:orientation val="minMax"/>
        </c:scaling>
        <c:delete val="0"/>
        <c:axPos val="b"/>
        <c:numFmt formatCode="General" sourceLinked="1"/>
        <c:majorTickMark val="none"/>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0"/>
          <a:lstStyle/>
          <a:p>
            <a:pPr>
              <a:defRPr sz="850" b="1" i="0" u="none" strike="noStrike" kern="1200" baseline="0">
                <a:solidFill>
                  <a:schemeClr val="tx1">
                    <a:lumMod val="65000"/>
                    <a:lumOff val="35000"/>
                  </a:schemeClr>
                </a:solidFill>
                <a:latin typeface="+mn-lt"/>
                <a:ea typeface="+mn-ea"/>
                <a:cs typeface="+mn-cs"/>
              </a:defRPr>
            </a:pPr>
            <a:endParaRPr lang="fr-FR"/>
          </a:p>
        </c:txPr>
        <c:crossAx val="1441113072"/>
        <c:crosses val="autoZero"/>
        <c:auto val="1"/>
        <c:lblAlgn val="ctr"/>
        <c:lblOffset val="100"/>
        <c:noMultiLvlLbl val="0"/>
      </c:catAx>
      <c:valAx>
        <c:axId val="1441113072"/>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fr-FR"/>
          </a:p>
        </c:txPr>
        <c:crossAx val="1441107248"/>
        <c:crosses val="autoZero"/>
        <c:crossBetween val="between"/>
      </c:valAx>
      <c:spPr>
        <a:noFill/>
        <a:ln>
          <a:noFill/>
        </a:ln>
        <a:effectLst/>
      </c:spPr>
    </c:plotArea>
    <c:legend>
      <c:legendPos val="b"/>
      <c:layout>
        <c:manualLayout>
          <c:xMode val="edge"/>
          <c:yMode val="edge"/>
          <c:x val="0.79327501893600072"/>
          <c:y val="4.7451086044335476E-2"/>
          <c:w val="0.1593639277654619"/>
          <c:h val="4.97790979074401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'Fig 10.8'!$B$5</c:f>
              <c:strCache>
                <c:ptCount val="1"/>
                <c:pt idx="0">
                  <c:v>FR</c:v>
                </c:pt>
              </c:strCache>
            </c:strRef>
          </c:tx>
          <c:spPr>
            <a:ln w="25400" cap="rnd">
              <a:noFill/>
              <a:round/>
            </a:ln>
            <a:effectLst/>
          </c:spPr>
          <c:marker>
            <c:symbol val="circle"/>
            <c:size val="5"/>
            <c:spPr>
              <a:solidFill>
                <a:schemeClr val="accent2"/>
              </a:solidFill>
              <a:ln w="9525">
                <a:solidFill>
                  <a:schemeClr val="accent2"/>
                </a:solidFill>
              </a:ln>
              <a:effectLst/>
            </c:spPr>
          </c:marker>
          <c:dLbls>
            <c:dLbl>
              <c:idx val="0"/>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CDEF-4920-9835-0754EF738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'Fig 10.8'!$C$5</c:f>
              <c:numCache>
                <c:formatCode>0.0%</c:formatCode>
                <c:ptCount val="1"/>
                <c:pt idx="0">
                  <c:v>0.33036202699159112</c:v>
                </c:pt>
              </c:numCache>
            </c:numRef>
          </c:xVal>
          <c:yVal>
            <c:numRef>
              <c:f>'Fig 10.8'!$D$5</c:f>
              <c:numCache>
                <c:formatCode>0.0%</c:formatCode>
                <c:ptCount val="1"/>
                <c:pt idx="0">
                  <c:v>4.5999999999999999E-2</c:v>
                </c:pt>
              </c:numCache>
            </c:numRef>
          </c:yVal>
          <c:smooth val="0"/>
          <c:extLst>
            <c:ext xmlns:c16="http://schemas.microsoft.com/office/drawing/2014/chart" uri="{C3380CC4-5D6E-409C-BE32-E72D297353CC}">
              <c16:uniqueId val="{00000001-CDEF-4920-9835-0754EF73874C}"/>
            </c:ext>
          </c:extLst>
        </c:ser>
        <c:ser>
          <c:idx val="0"/>
          <c:order val="1"/>
          <c:tx>
            <c:strRef>
              <c:f>'Fig 10.8'!$B$6</c:f>
              <c:strCache>
                <c:ptCount val="1"/>
                <c:pt idx="0">
                  <c:v>BE</c:v>
                </c:pt>
              </c:strCache>
            </c:strRef>
          </c:tx>
          <c:spPr>
            <a:ln w="2540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10.8'!$C$6</c:f>
              <c:numCache>
                <c:formatCode>0.0%</c:formatCode>
                <c:ptCount val="1"/>
                <c:pt idx="0">
                  <c:v>0.34531999556895843</c:v>
                </c:pt>
              </c:numCache>
            </c:numRef>
          </c:xVal>
          <c:yVal>
            <c:numRef>
              <c:f>'Fig 10.8'!$D$6</c:f>
              <c:numCache>
                <c:formatCode>0.0%</c:formatCode>
                <c:ptCount val="1"/>
                <c:pt idx="0">
                  <c:v>3.1E-2</c:v>
                </c:pt>
              </c:numCache>
            </c:numRef>
          </c:yVal>
          <c:smooth val="0"/>
          <c:extLst>
            <c:ext xmlns:c16="http://schemas.microsoft.com/office/drawing/2014/chart" uri="{C3380CC4-5D6E-409C-BE32-E72D297353CC}">
              <c16:uniqueId val="{00000002-CDEF-4920-9835-0754EF73874C}"/>
            </c:ext>
          </c:extLst>
        </c:ser>
        <c:ser>
          <c:idx val="2"/>
          <c:order val="2"/>
          <c:tx>
            <c:strRef>
              <c:f>'Fig 10.8'!$B$7</c:f>
              <c:strCache>
                <c:ptCount val="1"/>
                <c:pt idx="0">
                  <c:v>GB</c:v>
                </c:pt>
              </c:strCache>
            </c:strRef>
          </c:tx>
          <c:spPr>
            <a:ln w="25400" cap="rnd">
              <a:noFill/>
              <a:round/>
            </a:ln>
            <a:effectLst/>
          </c:spPr>
          <c:marker>
            <c:symbol val="circle"/>
            <c:size val="5"/>
            <c:spPr>
              <a:solidFill>
                <a:schemeClr val="accent3"/>
              </a:solidFill>
              <a:ln w="9525">
                <a:solidFill>
                  <a:schemeClr val="accent3"/>
                </a:solidFill>
              </a:ln>
              <a:effectLst/>
            </c:spPr>
          </c:marker>
          <c:dLbls>
            <c:dLbl>
              <c:idx val="0"/>
              <c:layout>
                <c:manualLayout>
                  <c:x val="-3.0024176954732591E-2"/>
                  <c:y val="-3.994629629629632E-2"/>
                </c:manualLayout>
              </c:layout>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CDEF-4920-9835-0754EF7387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 10.8'!$C$7</c:f>
              <c:numCache>
                <c:formatCode>0.0%</c:formatCode>
                <c:ptCount val="1"/>
                <c:pt idx="0">
                  <c:v>0.50672662787123579</c:v>
                </c:pt>
              </c:numCache>
            </c:numRef>
          </c:xVal>
          <c:yVal>
            <c:numRef>
              <c:f>'Fig 10.8'!$D$7</c:f>
              <c:numCache>
                <c:formatCode>0.0%</c:formatCode>
                <c:ptCount val="1"/>
                <c:pt idx="0">
                  <c:v>7.8E-2</c:v>
                </c:pt>
              </c:numCache>
            </c:numRef>
          </c:yVal>
          <c:smooth val="0"/>
          <c:extLst>
            <c:ext xmlns:c16="http://schemas.microsoft.com/office/drawing/2014/chart" uri="{C3380CC4-5D6E-409C-BE32-E72D297353CC}">
              <c16:uniqueId val="{00000004-CDEF-4920-9835-0754EF73874C}"/>
            </c:ext>
          </c:extLst>
        </c:ser>
        <c:ser>
          <c:idx val="3"/>
          <c:order val="3"/>
          <c:tx>
            <c:strRef>
              <c:f>'Fig 10.8'!$B$8</c:f>
              <c:strCache>
                <c:ptCount val="1"/>
                <c:pt idx="0">
                  <c:v>ES</c:v>
                </c:pt>
              </c:strCache>
            </c:strRef>
          </c:tx>
          <c:spPr>
            <a:ln w="25400" cap="rnd">
              <a:no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10.8'!$C$8</c:f>
              <c:numCache>
                <c:formatCode>0.0%</c:formatCode>
                <c:ptCount val="1"/>
                <c:pt idx="0">
                  <c:v>0.52251257386997474</c:v>
                </c:pt>
              </c:numCache>
            </c:numRef>
          </c:xVal>
          <c:yVal>
            <c:numRef>
              <c:f>'Fig 10.8'!$D$8</c:f>
              <c:numCache>
                <c:formatCode>0.0%</c:formatCode>
                <c:ptCount val="1"/>
                <c:pt idx="0">
                  <c:v>8.1000000000000003E-2</c:v>
                </c:pt>
              </c:numCache>
            </c:numRef>
          </c:yVal>
          <c:smooth val="0"/>
          <c:extLst>
            <c:ext xmlns:c16="http://schemas.microsoft.com/office/drawing/2014/chart" uri="{C3380CC4-5D6E-409C-BE32-E72D297353CC}">
              <c16:uniqueId val="{00000005-CDEF-4920-9835-0754EF73874C}"/>
            </c:ext>
          </c:extLst>
        </c:ser>
        <c:ser>
          <c:idx val="4"/>
          <c:order val="4"/>
          <c:tx>
            <c:strRef>
              <c:f>'Fig 10.8'!$B$9</c:f>
              <c:strCache>
                <c:ptCount val="1"/>
                <c:pt idx="0">
                  <c:v>IT</c:v>
                </c:pt>
              </c:strCache>
            </c:strRef>
          </c:tx>
          <c:spPr>
            <a:ln w="25400" cap="rnd">
              <a:no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10.8'!$C$9</c:f>
              <c:numCache>
                <c:formatCode>0.0%</c:formatCode>
                <c:ptCount val="1"/>
                <c:pt idx="0">
                  <c:v>0.5250957884147448</c:v>
                </c:pt>
              </c:numCache>
            </c:numRef>
          </c:xVal>
          <c:yVal>
            <c:numRef>
              <c:f>'Fig 10.8'!$D$9</c:f>
              <c:numCache>
                <c:formatCode>0.0%</c:formatCode>
                <c:ptCount val="1"/>
                <c:pt idx="0">
                  <c:v>4.8000000000000001E-2</c:v>
                </c:pt>
              </c:numCache>
            </c:numRef>
          </c:yVal>
          <c:smooth val="0"/>
          <c:extLst>
            <c:ext xmlns:c16="http://schemas.microsoft.com/office/drawing/2014/chart" uri="{C3380CC4-5D6E-409C-BE32-E72D297353CC}">
              <c16:uniqueId val="{00000006-CDEF-4920-9835-0754EF73874C}"/>
            </c:ext>
          </c:extLst>
        </c:ser>
        <c:ser>
          <c:idx val="5"/>
          <c:order val="5"/>
          <c:tx>
            <c:strRef>
              <c:f>'Fig 10.8'!$B$10</c:f>
              <c:strCache>
                <c:ptCount val="1"/>
                <c:pt idx="0">
                  <c:v>CA</c:v>
                </c:pt>
              </c:strCache>
            </c:strRef>
          </c:tx>
          <c:spPr>
            <a:ln w="25400" cap="rnd">
              <a:noFill/>
              <a:round/>
            </a:ln>
            <a:effectLst/>
          </c:spPr>
          <c:marker>
            <c:symbol val="circle"/>
            <c:size val="5"/>
            <c:spPr>
              <a:solidFill>
                <a:schemeClr val="accent6"/>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10.8'!$C$10</c:f>
              <c:numCache>
                <c:formatCode>0.0%</c:formatCode>
                <c:ptCount val="1"/>
                <c:pt idx="0">
                  <c:v>0.52643696463972089</c:v>
                </c:pt>
              </c:numCache>
            </c:numRef>
          </c:xVal>
          <c:yVal>
            <c:numRef>
              <c:f>'Fig 10.8'!$D$10</c:f>
              <c:numCache>
                <c:formatCode>0.0%</c:formatCode>
                <c:ptCount val="1"/>
                <c:pt idx="0">
                  <c:v>9.1999999999999998E-2</c:v>
                </c:pt>
              </c:numCache>
            </c:numRef>
          </c:yVal>
          <c:smooth val="0"/>
          <c:extLst>
            <c:ext xmlns:c16="http://schemas.microsoft.com/office/drawing/2014/chart" uri="{C3380CC4-5D6E-409C-BE32-E72D297353CC}">
              <c16:uniqueId val="{00000007-CDEF-4920-9835-0754EF73874C}"/>
            </c:ext>
          </c:extLst>
        </c:ser>
        <c:ser>
          <c:idx val="6"/>
          <c:order val="6"/>
          <c:tx>
            <c:strRef>
              <c:f>'Fig 10.8'!$B$11</c:f>
              <c:strCache>
                <c:ptCount val="1"/>
                <c:pt idx="0">
                  <c:v>JP</c:v>
                </c:pt>
              </c:strCache>
            </c:strRef>
          </c:tx>
          <c:spPr>
            <a:ln w="25400" cap="rnd">
              <a:noFill/>
              <a:round/>
            </a:ln>
            <a:effectLst/>
          </c:spPr>
          <c:marker>
            <c:symbol val="circle"/>
            <c:size val="5"/>
            <c:spPr>
              <a:solidFill>
                <a:schemeClr val="accent1">
                  <a:lumMod val="60000"/>
                </a:schemeClr>
              </a:solidFill>
              <a:ln w="9525">
                <a:solidFill>
                  <a:schemeClr val="accent1">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10.8'!$C$11</c:f>
              <c:numCache>
                <c:formatCode>0.0%</c:formatCode>
                <c:ptCount val="1"/>
                <c:pt idx="0">
                  <c:v>0.53169684147143237</c:v>
                </c:pt>
              </c:numCache>
            </c:numRef>
          </c:xVal>
          <c:yVal>
            <c:numRef>
              <c:f>'Fig 10.8'!$D$11</c:f>
              <c:numCache>
                <c:formatCode>0.0%</c:formatCode>
                <c:ptCount val="1"/>
                <c:pt idx="0">
                  <c:v>6.2E-2</c:v>
                </c:pt>
              </c:numCache>
            </c:numRef>
          </c:yVal>
          <c:smooth val="0"/>
          <c:extLst>
            <c:ext xmlns:c16="http://schemas.microsoft.com/office/drawing/2014/chart" uri="{C3380CC4-5D6E-409C-BE32-E72D297353CC}">
              <c16:uniqueId val="{00000008-CDEF-4920-9835-0754EF73874C}"/>
            </c:ext>
          </c:extLst>
        </c:ser>
        <c:ser>
          <c:idx val="7"/>
          <c:order val="7"/>
          <c:tx>
            <c:strRef>
              <c:f>'Fig 10.8'!$B$12</c:f>
              <c:strCache>
                <c:ptCount val="1"/>
                <c:pt idx="0">
                  <c:v>US</c:v>
                </c:pt>
              </c:strCache>
            </c:strRef>
          </c:tx>
          <c:spPr>
            <a:ln w="25400" cap="rnd">
              <a:noFill/>
              <a:round/>
            </a:ln>
            <a:effectLst/>
          </c:spPr>
          <c:marker>
            <c:symbol val="circle"/>
            <c:size val="5"/>
            <c:spPr>
              <a:solidFill>
                <a:schemeClr val="accent2">
                  <a:lumMod val="60000"/>
                </a:schemeClr>
              </a:solidFill>
              <a:ln w="9525">
                <a:solidFill>
                  <a:schemeClr val="accent2">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10.8'!$C$12</c:f>
              <c:numCache>
                <c:formatCode>0.0%</c:formatCode>
                <c:ptCount val="1"/>
                <c:pt idx="0">
                  <c:v>0.60006781385097907</c:v>
                </c:pt>
              </c:numCache>
            </c:numRef>
          </c:xVal>
          <c:yVal>
            <c:numRef>
              <c:f>'Fig 10.8'!$D$12</c:f>
              <c:numCache>
                <c:formatCode>0.0%</c:formatCode>
                <c:ptCount val="1"/>
                <c:pt idx="0">
                  <c:v>9.0999999999999998E-2</c:v>
                </c:pt>
              </c:numCache>
            </c:numRef>
          </c:yVal>
          <c:smooth val="0"/>
          <c:extLst>
            <c:ext xmlns:c16="http://schemas.microsoft.com/office/drawing/2014/chart" uri="{C3380CC4-5D6E-409C-BE32-E72D297353CC}">
              <c16:uniqueId val="{00000009-CDEF-4920-9835-0754EF73874C}"/>
            </c:ext>
          </c:extLst>
        </c:ser>
        <c:ser>
          <c:idx val="8"/>
          <c:order val="8"/>
          <c:tx>
            <c:strRef>
              <c:f>'Fig 10.8'!$B$13</c:f>
              <c:strCache>
                <c:ptCount val="1"/>
                <c:pt idx="0">
                  <c:v>PB</c:v>
                </c:pt>
              </c:strCache>
            </c:strRef>
          </c:tx>
          <c:spPr>
            <a:ln w="25400" cap="rnd">
              <a:noFill/>
              <a:round/>
            </a:ln>
            <a:effectLst/>
          </c:spPr>
          <c:marker>
            <c:symbol val="circle"/>
            <c:size val="5"/>
            <c:spPr>
              <a:solidFill>
                <a:schemeClr val="accent3">
                  <a:lumMod val="60000"/>
                </a:schemeClr>
              </a:solidFill>
              <a:ln w="9525">
                <a:solidFill>
                  <a:schemeClr val="accent3">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10.8'!$C$13</c:f>
              <c:numCache>
                <c:formatCode>0.0%</c:formatCode>
                <c:ptCount val="1"/>
                <c:pt idx="0">
                  <c:v>0.60044696254676333</c:v>
                </c:pt>
              </c:numCache>
            </c:numRef>
          </c:xVal>
          <c:yVal>
            <c:numRef>
              <c:f>'Fig 10.8'!$D$13</c:f>
              <c:numCache>
                <c:formatCode>0.0%</c:formatCode>
                <c:ptCount val="1"/>
                <c:pt idx="0">
                  <c:v>6.0999999999999999E-2</c:v>
                </c:pt>
              </c:numCache>
            </c:numRef>
          </c:yVal>
          <c:smooth val="0"/>
          <c:extLst>
            <c:ext xmlns:c16="http://schemas.microsoft.com/office/drawing/2014/chart" uri="{C3380CC4-5D6E-409C-BE32-E72D297353CC}">
              <c16:uniqueId val="{0000000A-CDEF-4920-9835-0754EF73874C}"/>
            </c:ext>
          </c:extLst>
        </c:ser>
        <c:ser>
          <c:idx val="9"/>
          <c:order val="9"/>
          <c:tx>
            <c:strRef>
              <c:f>'Fig 10.8'!$B$14</c:f>
              <c:strCache>
                <c:ptCount val="1"/>
                <c:pt idx="0">
                  <c:v>DE</c:v>
                </c:pt>
              </c:strCache>
            </c:strRef>
          </c:tx>
          <c:spPr>
            <a:ln w="25400" cap="rnd">
              <a:noFill/>
              <a:round/>
            </a:ln>
            <a:effectLst/>
          </c:spPr>
          <c:marker>
            <c:symbol val="circle"/>
            <c:size val="5"/>
            <c:spPr>
              <a:solidFill>
                <a:schemeClr val="accent4">
                  <a:lumMod val="60000"/>
                </a:schemeClr>
              </a:solidFill>
              <a:ln w="9525">
                <a:solidFill>
                  <a:schemeClr val="accent4">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10.8'!$C$14</c:f>
              <c:numCache>
                <c:formatCode>0.0%</c:formatCode>
                <c:ptCount val="1"/>
                <c:pt idx="0">
                  <c:v>0.60620791812101649</c:v>
                </c:pt>
              </c:numCache>
            </c:numRef>
          </c:xVal>
          <c:yVal>
            <c:numRef>
              <c:f>'Fig 10.8'!$D$14</c:f>
              <c:numCache>
                <c:formatCode>0.0%</c:formatCode>
                <c:ptCount val="1"/>
                <c:pt idx="0">
                  <c:v>5.0999999999999997E-2</c:v>
                </c:pt>
              </c:numCache>
            </c:numRef>
          </c:yVal>
          <c:smooth val="0"/>
          <c:extLst>
            <c:ext xmlns:c16="http://schemas.microsoft.com/office/drawing/2014/chart" uri="{C3380CC4-5D6E-409C-BE32-E72D297353CC}">
              <c16:uniqueId val="{0000000B-CDEF-4920-9835-0754EF73874C}"/>
            </c:ext>
          </c:extLst>
        </c:ser>
        <c:ser>
          <c:idx val="10"/>
          <c:order val="10"/>
          <c:tx>
            <c:strRef>
              <c:f>'Fig 10.8'!$B$15</c:f>
              <c:strCache>
                <c:ptCount val="1"/>
                <c:pt idx="0">
                  <c:v>SE</c:v>
                </c:pt>
              </c:strCache>
            </c:strRef>
          </c:tx>
          <c:spPr>
            <a:ln w="25400" cap="rnd">
              <a:noFill/>
              <a:round/>
            </a:ln>
            <a:effectLst/>
          </c:spPr>
          <c:marker>
            <c:symbol val="circle"/>
            <c:size val="5"/>
            <c:spPr>
              <a:solidFill>
                <a:schemeClr val="accent5">
                  <a:lumMod val="60000"/>
                </a:schemeClr>
              </a:solidFill>
              <a:ln w="9525">
                <a:solidFill>
                  <a:schemeClr val="accent5">
                    <a:lumMod val="60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'Fig 10.8'!$C$15</c:f>
              <c:numCache>
                <c:formatCode>0.0%</c:formatCode>
                <c:ptCount val="1"/>
                <c:pt idx="0">
                  <c:v>0.63806786986197794</c:v>
                </c:pt>
              </c:numCache>
            </c:numRef>
          </c:xVal>
          <c:yVal>
            <c:numRef>
              <c:f>'Fig 10.8'!$D$15</c:f>
              <c:numCache>
                <c:formatCode>0.0%</c:formatCode>
                <c:ptCount val="1"/>
                <c:pt idx="0">
                  <c:v>8.900000000000001E-2</c:v>
                </c:pt>
              </c:numCache>
            </c:numRef>
          </c:yVal>
          <c:smooth val="0"/>
          <c:extLst>
            <c:ext xmlns:c16="http://schemas.microsoft.com/office/drawing/2014/chart" uri="{C3380CC4-5D6E-409C-BE32-E72D297353CC}">
              <c16:uniqueId val="{0000000C-CDEF-4920-9835-0754EF73874C}"/>
            </c:ext>
          </c:extLst>
        </c:ser>
        <c:dLbls>
          <c:showLegendKey val="0"/>
          <c:showVal val="0"/>
          <c:showCatName val="0"/>
          <c:showSerName val="0"/>
          <c:showPercent val="0"/>
          <c:showBubbleSize val="0"/>
        </c:dLbls>
        <c:axId val="1331919983"/>
        <c:axId val="1331921647"/>
      </c:scatterChart>
      <c:valAx>
        <c:axId val="1331919983"/>
        <c:scaling>
          <c:orientation val="minMax"/>
          <c:min val="0.30000000000000004"/>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r-FR">
                    <a:solidFill>
                      <a:sysClr val="windowText" lastClr="000000"/>
                    </a:solidFill>
                  </a:rPr>
                  <a:t>Part</a:t>
                </a:r>
                <a:r>
                  <a:rPr lang="fr-FR" baseline="0">
                    <a:solidFill>
                      <a:sysClr val="windowText" lastClr="000000"/>
                    </a:solidFill>
                  </a:rPr>
                  <a:t> des employés de 60-64 ans, en proportion des 55-59 ans en emploi 5 ans auparavant </a:t>
                </a:r>
                <a:endParaRPr lang="fr-FR">
                  <a:solidFill>
                    <a:sysClr val="windowText" lastClr="000000"/>
                  </a:solidFill>
                </a:endParaRPr>
              </a:p>
            </c:rich>
          </c:tx>
          <c:layout>
            <c:manualLayout>
              <c:xMode val="edge"/>
              <c:yMode val="edge"/>
              <c:x val="0.14783968130884229"/>
              <c:y val="0.921145980030441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331921647"/>
        <c:crosses val="autoZero"/>
        <c:crossBetween val="midCat"/>
      </c:valAx>
      <c:valAx>
        <c:axId val="1331921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solidFill>
                      <a:sysClr val="windowText" lastClr="000000"/>
                    </a:solidFill>
                  </a:rPr>
                  <a:t>Taux d'embauche</a:t>
                </a:r>
                <a:r>
                  <a:rPr lang="fr-FR" baseline="0">
                    <a:solidFill>
                      <a:sysClr val="windowText" lastClr="000000"/>
                    </a:solidFill>
                  </a:rPr>
                  <a:t> des 55-64 ans </a:t>
                </a:r>
              </a:p>
              <a:p>
                <a:pPr>
                  <a:defRPr/>
                </a:pPr>
                <a:r>
                  <a:rPr lang="fr-FR" baseline="0">
                    <a:solidFill>
                      <a:sysClr val="windowText" lastClr="000000"/>
                    </a:solidFill>
                  </a:rPr>
                  <a:t>(en % des employés )</a:t>
                </a:r>
                <a:endParaRPr lang="fr-FR">
                  <a:solidFill>
                    <a:sysClr val="windowText" lastClr="000000"/>
                  </a:solidFill>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331919983"/>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strRef>
              <c:f>'Fig 10.9'!$B$5</c:f>
              <c:strCache>
                <c:ptCount val="1"/>
                <c:pt idx="0">
                  <c:v>BE</c:v>
                </c:pt>
              </c:strCache>
            </c:strRef>
          </c:tx>
          <c:spPr>
            <a:ln w="19050">
              <a:noFill/>
            </a:ln>
          </c:spPr>
          <c:xVal>
            <c:numRef>
              <c:f>'Fig 10.9'!$C$5</c:f>
              <c:numCache>
                <c:formatCode>0.0</c:formatCode>
                <c:ptCount val="1"/>
                <c:pt idx="0">
                  <c:v>14.077829819278101</c:v>
                </c:pt>
              </c:numCache>
            </c:numRef>
          </c:xVal>
          <c:yVal>
            <c:numRef>
              <c:f>'Fig 10.9'!$D$5</c:f>
              <c:numCache>
                <c:formatCode>0.0</c:formatCode>
                <c:ptCount val="1"/>
                <c:pt idx="0">
                  <c:v>30.9</c:v>
                </c:pt>
              </c:numCache>
            </c:numRef>
          </c:yVal>
          <c:smooth val="0"/>
          <c:extLst>
            <c:ext xmlns:c16="http://schemas.microsoft.com/office/drawing/2014/chart" uri="{C3380CC4-5D6E-409C-BE32-E72D297353CC}">
              <c16:uniqueId val="{00000000-4DF0-42E6-950F-E59B86A0825F}"/>
            </c:ext>
          </c:extLst>
        </c:ser>
        <c:ser>
          <c:idx val="2"/>
          <c:order val="1"/>
          <c:tx>
            <c:strRef>
              <c:f>'Fig 10.9'!$B$6</c:f>
              <c:strCache>
                <c:ptCount val="1"/>
                <c:pt idx="0">
                  <c:v>CA</c:v>
                </c:pt>
              </c:strCache>
            </c:strRef>
          </c:tx>
          <c:spPr>
            <a:ln w="19050">
              <a:noFill/>
            </a:ln>
          </c:spPr>
          <c:xVal>
            <c:numRef>
              <c:f>'Fig 10.9'!$C$6</c:f>
              <c:numCache>
                <c:formatCode>0.0</c:formatCode>
                <c:ptCount val="1"/>
                <c:pt idx="0">
                  <c:v>13.281920928283199</c:v>
                </c:pt>
              </c:numCache>
            </c:numRef>
          </c:xVal>
          <c:yVal>
            <c:numRef>
              <c:f>'Fig 10.9'!$D$6</c:f>
              <c:numCache>
                <c:formatCode>0.0</c:formatCode>
                <c:ptCount val="1"/>
                <c:pt idx="0">
                  <c:v>48.6</c:v>
                </c:pt>
              </c:numCache>
            </c:numRef>
          </c:yVal>
          <c:smooth val="0"/>
          <c:extLst>
            <c:ext xmlns:c16="http://schemas.microsoft.com/office/drawing/2014/chart" uri="{C3380CC4-5D6E-409C-BE32-E72D297353CC}">
              <c16:uniqueId val="{00000001-4DF0-42E6-950F-E59B86A0825F}"/>
            </c:ext>
          </c:extLst>
        </c:ser>
        <c:ser>
          <c:idx val="3"/>
          <c:order val="2"/>
          <c:tx>
            <c:strRef>
              <c:f>'Fig 10.9'!$B$7</c:f>
              <c:strCache>
                <c:ptCount val="1"/>
                <c:pt idx="0">
                  <c:v>FR</c:v>
                </c:pt>
              </c:strCache>
            </c:strRef>
          </c:tx>
          <c:spPr>
            <a:ln w="19050">
              <a:noFill/>
            </a:ln>
          </c:spPr>
          <c:xVal>
            <c:numRef>
              <c:f>'Fig 10.9'!$C$7</c:f>
              <c:numCache>
                <c:formatCode>0.0</c:formatCode>
                <c:ptCount val="1"/>
                <c:pt idx="0">
                  <c:v>13.269284011296699</c:v>
                </c:pt>
              </c:numCache>
            </c:numRef>
          </c:xVal>
          <c:yVal>
            <c:numRef>
              <c:f>'Fig 10.9'!$D$7</c:f>
              <c:numCache>
                <c:formatCode>0.0</c:formatCode>
                <c:ptCount val="1"/>
                <c:pt idx="0">
                  <c:v>27.6</c:v>
                </c:pt>
              </c:numCache>
            </c:numRef>
          </c:yVal>
          <c:smooth val="0"/>
          <c:extLst>
            <c:ext xmlns:c16="http://schemas.microsoft.com/office/drawing/2014/chart" uri="{C3380CC4-5D6E-409C-BE32-E72D297353CC}">
              <c16:uniqueId val="{00000002-4DF0-42E6-950F-E59B86A0825F}"/>
            </c:ext>
          </c:extLst>
        </c:ser>
        <c:ser>
          <c:idx val="0"/>
          <c:order val="3"/>
          <c:tx>
            <c:strRef>
              <c:f>'Fig 10.9'!$B$8</c:f>
              <c:strCache>
                <c:ptCount val="1"/>
                <c:pt idx="0">
                  <c:v>DE</c:v>
                </c:pt>
              </c:strCache>
            </c:strRef>
          </c:tx>
          <c:spPr>
            <a:ln w="19050">
              <a:noFill/>
            </a:ln>
          </c:spPr>
          <c:xVal>
            <c:numRef>
              <c:f>'Fig 10.9'!$C$8</c:f>
              <c:numCache>
                <c:formatCode>0.0</c:formatCode>
                <c:ptCount val="1"/>
                <c:pt idx="0">
                  <c:v>10.4077527643068</c:v>
                </c:pt>
              </c:numCache>
            </c:numRef>
          </c:xVal>
          <c:yVal>
            <c:numRef>
              <c:f>'Fig 10.9'!$D$8</c:f>
              <c:numCache>
                <c:formatCode>0.0</c:formatCode>
                <c:ptCount val="1"/>
                <c:pt idx="0">
                  <c:v>51.8</c:v>
                </c:pt>
              </c:numCache>
            </c:numRef>
          </c:yVal>
          <c:smooth val="0"/>
          <c:extLst>
            <c:ext xmlns:c16="http://schemas.microsoft.com/office/drawing/2014/chart" uri="{C3380CC4-5D6E-409C-BE32-E72D297353CC}">
              <c16:uniqueId val="{00000003-4DF0-42E6-950F-E59B86A0825F}"/>
            </c:ext>
          </c:extLst>
        </c:ser>
        <c:ser>
          <c:idx val="4"/>
          <c:order val="4"/>
          <c:tx>
            <c:strRef>
              <c:f>'Fig 10.9'!$B$9</c:f>
              <c:strCache>
                <c:ptCount val="1"/>
                <c:pt idx="0">
                  <c:v>IT</c:v>
                </c:pt>
              </c:strCache>
            </c:strRef>
          </c:tx>
          <c:spPr>
            <a:ln w="19050">
              <a:noFill/>
            </a:ln>
          </c:spPr>
          <c:xVal>
            <c:numRef>
              <c:f>'Fig 10.9'!$C$9</c:f>
              <c:numCache>
                <c:formatCode>0.0</c:formatCode>
                <c:ptCount val="1"/>
                <c:pt idx="0">
                  <c:v>12.7668099150931</c:v>
                </c:pt>
              </c:numCache>
            </c:numRef>
          </c:xVal>
          <c:yVal>
            <c:numRef>
              <c:f>'Fig 10.9'!$D$9</c:f>
              <c:numCache>
                <c:formatCode>0.0</c:formatCode>
                <c:ptCount val="1"/>
                <c:pt idx="0">
                  <c:v>32.700000000000003</c:v>
                </c:pt>
              </c:numCache>
            </c:numRef>
          </c:yVal>
          <c:smooth val="0"/>
          <c:extLst>
            <c:ext xmlns:c16="http://schemas.microsoft.com/office/drawing/2014/chart" uri="{C3380CC4-5D6E-409C-BE32-E72D297353CC}">
              <c16:uniqueId val="{00000004-4DF0-42E6-950F-E59B86A0825F}"/>
            </c:ext>
          </c:extLst>
        </c:ser>
        <c:ser>
          <c:idx val="5"/>
          <c:order val="5"/>
          <c:tx>
            <c:strRef>
              <c:f>'Fig 10.9'!$B$10</c:f>
              <c:strCache>
                <c:ptCount val="1"/>
                <c:pt idx="0">
                  <c:v>JP</c:v>
                </c:pt>
              </c:strCache>
            </c:strRef>
          </c:tx>
          <c:spPr>
            <a:ln w="19050">
              <a:noFill/>
            </a:ln>
          </c:spPr>
          <c:xVal>
            <c:numRef>
              <c:f>'Fig 10.9'!$C$10</c:f>
              <c:numCache>
                <c:formatCode>0.0</c:formatCode>
                <c:ptCount val="1"/>
                <c:pt idx="0">
                  <c:v>18.360828701602198</c:v>
                </c:pt>
              </c:numCache>
            </c:numRef>
          </c:xVal>
          <c:yVal>
            <c:numRef>
              <c:f>'Fig 10.9'!$D$10</c:f>
              <c:numCache>
                <c:formatCode>0.0</c:formatCode>
                <c:ptCount val="1"/>
                <c:pt idx="0">
                  <c:v>53.2</c:v>
                </c:pt>
              </c:numCache>
            </c:numRef>
          </c:yVal>
          <c:smooth val="0"/>
          <c:extLst>
            <c:ext xmlns:c16="http://schemas.microsoft.com/office/drawing/2014/chart" uri="{C3380CC4-5D6E-409C-BE32-E72D297353CC}">
              <c16:uniqueId val="{00000005-4DF0-42E6-950F-E59B86A0825F}"/>
            </c:ext>
          </c:extLst>
        </c:ser>
        <c:ser>
          <c:idx val="6"/>
          <c:order val="6"/>
          <c:tx>
            <c:strRef>
              <c:f>'Fig 10.9'!$B$11</c:f>
              <c:strCache>
                <c:ptCount val="1"/>
                <c:pt idx="0">
                  <c:v>PB</c:v>
                </c:pt>
              </c:strCache>
            </c:strRef>
          </c:tx>
          <c:spPr>
            <a:ln w="19050">
              <a:noFill/>
            </a:ln>
          </c:spPr>
          <c:xVal>
            <c:numRef>
              <c:f>'Fig 10.9'!$C$11</c:f>
              <c:numCache>
                <c:formatCode>0.0</c:formatCode>
                <c:ptCount val="1"/>
                <c:pt idx="0">
                  <c:v>7.6644124197804304</c:v>
                </c:pt>
              </c:numCache>
            </c:numRef>
          </c:xVal>
          <c:yVal>
            <c:numRef>
              <c:f>'Fig 10.9'!$D$11</c:f>
              <c:numCache>
                <c:formatCode>0.0</c:formatCode>
                <c:ptCount val="1"/>
                <c:pt idx="0">
                  <c:v>51.2</c:v>
                </c:pt>
              </c:numCache>
            </c:numRef>
          </c:yVal>
          <c:smooth val="0"/>
          <c:extLst>
            <c:ext xmlns:c16="http://schemas.microsoft.com/office/drawing/2014/chart" uri="{C3380CC4-5D6E-409C-BE32-E72D297353CC}">
              <c16:uniqueId val="{00000006-4DF0-42E6-950F-E59B86A0825F}"/>
            </c:ext>
          </c:extLst>
        </c:ser>
        <c:ser>
          <c:idx val="7"/>
          <c:order val="7"/>
          <c:tx>
            <c:strRef>
              <c:f>'Fig 10.9'!$B$12</c:f>
              <c:strCache>
                <c:ptCount val="1"/>
                <c:pt idx="0">
                  <c:v>ES</c:v>
                </c:pt>
              </c:strCache>
            </c:strRef>
          </c:tx>
          <c:spPr>
            <a:ln w="19050">
              <a:noFill/>
            </a:ln>
          </c:spPr>
          <c:xVal>
            <c:numRef>
              <c:f>'Fig 10.9'!$C$12</c:f>
              <c:numCache>
                <c:formatCode>0.0</c:formatCode>
                <c:ptCount val="1"/>
                <c:pt idx="0">
                  <c:v>12.702629938451</c:v>
                </c:pt>
              </c:numCache>
            </c:numRef>
          </c:xVal>
          <c:yVal>
            <c:numRef>
              <c:f>'Fig 10.9'!$D$12</c:f>
              <c:numCache>
                <c:formatCode>0.0</c:formatCode>
                <c:ptCount val="1"/>
                <c:pt idx="0">
                  <c:v>43.6</c:v>
                </c:pt>
              </c:numCache>
            </c:numRef>
          </c:yVal>
          <c:smooth val="0"/>
          <c:extLst>
            <c:ext xmlns:c16="http://schemas.microsoft.com/office/drawing/2014/chart" uri="{C3380CC4-5D6E-409C-BE32-E72D297353CC}">
              <c16:uniqueId val="{00000007-4DF0-42E6-950F-E59B86A0825F}"/>
            </c:ext>
          </c:extLst>
        </c:ser>
        <c:ser>
          <c:idx val="8"/>
          <c:order val="8"/>
          <c:tx>
            <c:strRef>
              <c:f>'Fig 10.9'!$B$13</c:f>
              <c:strCache>
                <c:ptCount val="1"/>
                <c:pt idx="0">
                  <c:v>SE</c:v>
                </c:pt>
              </c:strCache>
            </c:strRef>
          </c:tx>
          <c:spPr>
            <a:ln w="19050">
              <a:noFill/>
            </a:ln>
          </c:spPr>
          <c:xVal>
            <c:numRef>
              <c:f>'Fig 10.9'!$C$13</c:f>
              <c:numCache>
                <c:formatCode>0.0</c:formatCode>
                <c:ptCount val="1"/>
                <c:pt idx="0">
                  <c:v>6.9648394654533901</c:v>
                </c:pt>
              </c:numCache>
            </c:numRef>
          </c:xVal>
          <c:yVal>
            <c:numRef>
              <c:f>'Fig 10.9'!$D$13</c:f>
              <c:numCache>
                <c:formatCode>0.0</c:formatCode>
                <c:ptCount val="1"/>
                <c:pt idx="0">
                  <c:v>63.3</c:v>
                </c:pt>
              </c:numCache>
            </c:numRef>
          </c:yVal>
          <c:smooth val="0"/>
          <c:extLst>
            <c:ext xmlns:c16="http://schemas.microsoft.com/office/drawing/2014/chart" uri="{C3380CC4-5D6E-409C-BE32-E72D297353CC}">
              <c16:uniqueId val="{00000008-4DF0-42E6-950F-E59B86A0825F}"/>
            </c:ext>
          </c:extLst>
        </c:ser>
        <c:ser>
          <c:idx val="9"/>
          <c:order val="9"/>
          <c:tx>
            <c:strRef>
              <c:f>'Fig 10.9'!$B$14</c:f>
              <c:strCache>
                <c:ptCount val="1"/>
                <c:pt idx="0">
                  <c:v>UK</c:v>
                </c:pt>
              </c:strCache>
            </c:strRef>
          </c:tx>
          <c:spPr>
            <a:ln w="19050">
              <a:noFill/>
            </a:ln>
          </c:spPr>
          <c:xVal>
            <c:numRef>
              <c:f>'Fig 10.9'!$C$14</c:f>
              <c:numCache>
                <c:formatCode>0.0</c:formatCode>
                <c:ptCount val="1"/>
                <c:pt idx="0">
                  <c:v>9.9129503918109805</c:v>
                </c:pt>
              </c:numCache>
            </c:numRef>
          </c:xVal>
          <c:yVal>
            <c:numRef>
              <c:f>'Fig 10.9'!$D$14</c:f>
              <c:numCache>
                <c:formatCode>0.0</c:formatCode>
                <c:ptCount val="1"/>
                <c:pt idx="0">
                  <c:v>45.9</c:v>
                </c:pt>
              </c:numCache>
            </c:numRef>
          </c:yVal>
          <c:smooth val="0"/>
          <c:extLst>
            <c:ext xmlns:c16="http://schemas.microsoft.com/office/drawing/2014/chart" uri="{C3380CC4-5D6E-409C-BE32-E72D297353CC}">
              <c16:uniqueId val="{00000009-4DF0-42E6-950F-E59B86A0825F}"/>
            </c:ext>
          </c:extLst>
        </c:ser>
        <c:ser>
          <c:idx val="10"/>
          <c:order val="10"/>
          <c:tx>
            <c:strRef>
              <c:f>'Fig 10.9'!$B$15</c:f>
              <c:strCache>
                <c:ptCount val="1"/>
                <c:pt idx="0">
                  <c:v>US</c:v>
                </c:pt>
              </c:strCache>
            </c:strRef>
          </c:tx>
          <c:spPr>
            <a:ln w="19050">
              <a:noFill/>
            </a:ln>
          </c:spPr>
          <c:xVal>
            <c:numRef>
              <c:f>'Fig 10.9'!$C$15</c:f>
              <c:numCache>
                <c:formatCode>0.0</c:formatCode>
                <c:ptCount val="1"/>
                <c:pt idx="0">
                  <c:v>14.7952487771823</c:v>
                </c:pt>
              </c:numCache>
            </c:numRef>
          </c:xVal>
          <c:yVal>
            <c:numRef>
              <c:f>'Fig 10.9'!$D$15</c:f>
              <c:numCache>
                <c:formatCode>0.0</c:formatCode>
                <c:ptCount val="1"/>
                <c:pt idx="0">
                  <c:v>52.3</c:v>
                </c:pt>
              </c:numCache>
            </c:numRef>
          </c:yVal>
          <c:smooth val="0"/>
          <c:extLst>
            <c:ext xmlns:c16="http://schemas.microsoft.com/office/drawing/2014/chart" uri="{C3380CC4-5D6E-409C-BE32-E72D297353CC}">
              <c16:uniqueId val="{0000000A-4DF0-42E6-950F-E59B86A0825F}"/>
            </c:ext>
          </c:extLst>
        </c:ser>
        <c:dLbls>
          <c:showLegendKey val="0"/>
          <c:showVal val="0"/>
          <c:showCatName val="0"/>
          <c:showSerName val="0"/>
          <c:showPercent val="0"/>
          <c:showBubbleSize val="0"/>
        </c:dLbls>
        <c:axId val="524056456"/>
        <c:axId val="1"/>
      </c:scatterChart>
      <c:valAx>
        <c:axId val="524056456"/>
        <c:scaling>
          <c:orientation val="minMax"/>
          <c:max val="20"/>
          <c:min val="5"/>
        </c:scaling>
        <c:delete val="0"/>
        <c:axPos val="b"/>
        <c:title>
          <c:tx>
            <c:rich>
              <a:bodyPr/>
              <a:lstStyle/>
              <a:p>
                <a:pPr>
                  <a:defRPr sz="900" b="0" i="0">
                    <a:solidFill>
                      <a:srgbClr val="000000"/>
                    </a:solidFill>
                    <a:latin typeface="+mn-lt"/>
                  </a:defRPr>
                </a:pPr>
                <a:r>
                  <a:rPr lang="en-GB" sz="900" b="0" i="0">
                    <a:solidFill>
                      <a:srgbClr val="000000"/>
                    </a:solidFill>
                    <a:latin typeface="+mn-lt"/>
                  </a:rPr>
                  <a:t>Prime d'ancienneté</a:t>
                </a:r>
              </a:p>
            </c:rich>
          </c:tx>
          <c:layout/>
          <c:overlay val="0"/>
        </c:title>
        <c:numFmt formatCode="General" sourceLinked="0"/>
        <c:majorTickMark val="none"/>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0" vert="horz"/>
          <a:lstStyle/>
          <a:p>
            <a:pPr>
              <a:defRPr sz="900" b="0" i="0" u="none" strike="noStrike" baseline="0">
                <a:solidFill>
                  <a:srgbClr val="000000"/>
                </a:solidFill>
                <a:latin typeface="+mn-lt"/>
                <a:ea typeface="Arial Narrow"/>
                <a:cs typeface="Arial Narrow"/>
              </a:defRPr>
            </a:pPr>
            <a:endParaRPr lang="fr-FR"/>
          </a:p>
        </c:txPr>
        <c:crossAx val="1"/>
        <c:crosses val="autoZero"/>
        <c:crossBetween val="midCat"/>
        <c:majorUnit val="5"/>
      </c:valAx>
      <c:valAx>
        <c:axId val="1"/>
        <c:scaling>
          <c:orientation val="minMax"/>
          <c:max val="70"/>
          <c:min val="20"/>
        </c:scaling>
        <c:delete val="0"/>
        <c:axPos val="l"/>
        <c:majorGridlines>
          <c:spPr>
            <a:ln w="9525" cmpd="sng">
              <a:solidFill>
                <a:schemeClr val="bg1">
                  <a:lumMod val="95000"/>
                </a:schemeClr>
              </a:solidFill>
              <a:prstDash val="solid"/>
            </a:ln>
          </c:spPr>
        </c:majorGridlines>
        <c:title>
          <c:tx>
            <c:rich>
              <a:bodyPr rot="-5400000" vert="horz"/>
              <a:lstStyle/>
              <a:p>
                <a:pPr>
                  <a:defRPr sz="900" b="0" i="0">
                    <a:solidFill>
                      <a:srgbClr val="000000"/>
                    </a:solidFill>
                    <a:latin typeface="+mn-lt"/>
                  </a:defRPr>
                </a:pPr>
                <a:r>
                  <a:rPr lang="en-GB" sz="900" b="0" i="0">
                    <a:solidFill>
                      <a:srgbClr val="000000"/>
                    </a:solidFill>
                    <a:latin typeface="+mn-lt"/>
                  </a:rPr>
                  <a:t>Taux de maintien dans</a:t>
                </a:r>
                <a:r>
                  <a:rPr lang="en-GB" sz="900" b="0" i="0" baseline="0">
                    <a:solidFill>
                      <a:srgbClr val="000000"/>
                    </a:solidFill>
                    <a:latin typeface="+mn-lt"/>
                  </a:rPr>
                  <a:t> l'emploi en %</a:t>
                </a:r>
                <a:endParaRPr lang="en-GB" sz="900" b="0" i="0">
                  <a:solidFill>
                    <a:srgbClr val="000000"/>
                  </a:solidFill>
                  <a:latin typeface="+mn-lt"/>
                </a:endParaRPr>
              </a:p>
            </c:rich>
          </c:tx>
          <c:layout/>
          <c:overlay val="0"/>
        </c:title>
        <c:numFmt formatCode="General" sourceLinked="0"/>
        <c:majorTickMark val="none"/>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900" b="0" i="0">
                <a:solidFill>
                  <a:srgbClr val="000000"/>
                </a:solidFill>
                <a:latin typeface="+mn-lt"/>
                <a:ea typeface="Arial Narrow"/>
                <a:cs typeface="Arial Narrow"/>
              </a:defRPr>
            </a:pPr>
            <a:endParaRPr lang="fr-FR"/>
          </a:p>
        </c:txPr>
        <c:crossAx val="524056456"/>
        <c:crosses val="autoZero"/>
        <c:crossBetween val="midCat"/>
        <c:majorUnit val="10"/>
      </c:valAx>
      <c:spPr>
        <a:noFill/>
        <a:ln w="9525">
          <a:solidFill>
            <a:srgbClr val="000000"/>
          </a:solidFill>
        </a:ln>
      </c:spPr>
    </c:plotArea>
    <c:legend>
      <c:legendPos val="r"/>
      <c:layout/>
      <c:overlay val="0"/>
      <c:txPr>
        <a:bodyPr/>
        <a:lstStyle/>
        <a:p>
          <a:pPr>
            <a:defRPr>
              <a:latin typeface="+mn-lt"/>
            </a:defRPr>
          </a:pPr>
          <a:endParaRPr lang="fr-FR"/>
        </a:p>
      </c:txPr>
    </c:legend>
    <c:plotVisOnly val="1"/>
    <c:dispBlanksAs val="gap"/>
    <c:showDLblsOverMax val="0"/>
  </c:chart>
  <c:spPr>
    <a:solidFill>
      <a:srgbClr val="FFFFFF"/>
    </a:solidFill>
    <a:ln w="6350">
      <a:noFill/>
    </a:ln>
  </c:spPr>
  <c:txPr>
    <a:bodyPr/>
    <a:lstStyle/>
    <a:p>
      <a:pPr>
        <a:defRPr sz="800"/>
      </a:pPr>
      <a:endParaRPr lang="fr-F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1"/>
          <c:order val="1"/>
          <c:tx>
            <c:strRef>
              <c:f>'Fig 10.10'!$D$4</c:f>
              <c:strCache>
                <c:ptCount val="1"/>
                <c:pt idx="0">
                  <c:v>Recruteurs</c:v>
                </c:pt>
              </c:strCache>
            </c:strRef>
          </c:tx>
          <c:spPr>
            <a:solidFill>
              <a:schemeClr val="accent1">
                <a:tint val="77000"/>
              </a:schemeClr>
            </a:solidFill>
            <a:ln>
              <a:noFill/>
            </a:ln>
            <a:effectLst/>
          </c:spPr>
          <c:invertIfNegative val="0"/>
          <c:cat>
            <c:strRef>
              <c:f>'Fig 10.10'!$B$5:$B$12</c:f>
              <c:strCache>
                <c:ptCount val="8"/>
                <c:pt idx="0">
                  <c:v>Italie</c:v>
                </c:pt>
                <c:pt idx="1">
                  <c:v>Royaume-Uni</c:v>
                </c:pt>
                <c:pt idx="2">
                  <c:v>Allemagne</c:v>
                </c:pt>
                <c:pt idx="3">
                  <c:v>Belgique</c:v>
                </c:pt>
                <c:pt idx="4">
                  <c:v>Suède</c:v>
                </c:pt>
                <c:pt idx="5">
                  <c:v>Espagne</c:v>
                </c:pt>
                <c:pt idx="6">
                  <c:v>France</c:v>
                </c:pt>
                <c:pt idx="7">
                  <c:v>Pays-Bas</c:v>
                </c:pt>
              </c:strCache>
            </c:strRef>
          </c:cat>
          <c:val>
            <c:numRef>
              <c:f>'Fig 10.10'!$D$5:$D$12</c:f>
              <c:numCache>
                <c:formatCode>0.0%</c:formatCode>
                <c:ptCount val="8"/>
                <c:pt idx="0">
                  <c:v>0.36</c:v>
                </c:pt>
                <c:pt idx="1">
                  <c:v>0.41</c:v>
                </c:pt>
                <c:pt idx="2">
                  <c:v>0.65</c:v>
                </c:pt>
                <c:pt idx="3">
                  <c:v>0.67</c:v>
                </c:pt>
                <c:pt idx="4">
                  <c:v>0.69</c:v>
                </c:pt>
                <c:pt idx="5">
                  <c:v>0.72</c:v>
                </c:pt>
                <c:pt idx="6">
                  <c:v>0.75</c:v>
                </c:pt>
                <c:pt idx="7">
                  <c:v>0.77</c:v>
                </c:pt>
              </c:numCache>
            </c:numRef>
          </c:val>
          <c:extLst>
            <c:ext xmlns:c16="http://schemas.microsoft.com/office/drawing/2014/chart" uri="{C3380CC4-5D6E-409C-BE32-E72D297353CC}">
              <c16:uniqueId val="{00000000-5734-404A-80CE-0F0F43233136}"/>
            </c:ext>
          </c:extLst>
        </c:ser>
        <c:dLbls>
          <c:showLegendKey val="0"/>
          <c:showVal val="0"/>
          <c:showCatName val="0"/>
          <c:showSerName val="0"/>
          <c:showPercent val="0"/>
          <c:showBubbleSize val="0"/>
        </c:dLbls>
        <c:gapWidth val="250"/>
        <c:axId val="1303405856"/>
        <c:axId val="1303404608"/>
      </c:barChart>
      <c:lineChart>
        <c:grouping val="standard"/>
        <c:varyColors val="0"/>
        <c:ser>
          <c:idx val="0"/>
          <c:order val="0"/>
          <c:tx>
            <c:strRef>
              <c:f>'Fig 10.10'!$C$4</c:f>
              <c:strCache>
                <c:ptCount val="1"/>
                <c:pt idx="0">
                  <c:v>Ensemble</c:v>
                </c:pt>
              </c:strCache>
            </c:strRef>
          </c:tx>
          <c:spPr>
            <a:ln w="28575" cap="rnd">
              <a:noFill/>
              <a:round/>
            </a:ln>
            <a:effectLst/>
          </c:spPr>
          <c:marker>
            <c:symbol val="circle"/>
            <c:size val="5"/>
            <c:spPr>
              <a:solidFill>
                <a:schemeClr val="accent2"/>
              </a:solidFill>
              <a:ln w="9525">
                <a:solidFill>
                  <a:schemeClr val="accent2"/>
                </a:solidFill>
              </a:ln>
              <a:effectLst/>
            </c:spPr>
          </c:marker>
          <c:cat>
            <c:strRef>
              <c:f>'Fig 10.10'!$B$5:$B$12</c:f>
              <c:strCache>
                <c:ptCount val="8"/>
                <c:pt idx="0">
                  <c:v>Italie</c:v>
                </c:pt>
                <c:pt idx="1">
                  <c:v>Royaume-Uni</c:v>
                </c:pt>
                <c:pt idx="2">
                  <c:v>Allemagne</c:v>
                </c:pt>
                <c:pt idx="3">
                  <c:v>Belgique</c:v>
                </c:pt>
                <c:pt idx="4">
                  <c:v>Suède</c:v>
                </c:pt>
                <c:pt idx="5">
                  <c:v>Espagne</c:v>
                </c:pt>
                <c:pt idx="6">
                  <c:v>France</c:v>
                </c:pt>
                <c:pt idx="7">
                  <c:v>Pays-Bas</c:v>
                </c:pt>
              </c:strCache>
            </c:strRef>
          </c:cat>
          <c:val>
            <c:numRef>
              <c:f>'Fig 10.10'!$C$5:$C$12</c:f>
              <c:numCache>
                <c:formatCode>0.0%</c:formatCode>
                <c:ptCount val="8"/>
                <c:pt idx="0">
                  <c:v>0.4</c:v>
                </c:pt>
                <c:pt idx="1">
                  <c:v>0.42</c:v>
                </c:pt>
                <c:pt idx="2">
                  <c:v>0.61</c:v>
                </c:pt>
                <c:pt idx="3">
                  <c:v>0.59</c:v>
                </c:pt>
                <c:pt idx="4">
                  <c:v>0.66</c:v>
                </c:pt>
                <c:pt idx="5">
                  <c:v>0.67</c:v>
                </c:pt>
                <c:pt idx="6">
                  <c:v>0.64</c:v>
                </c:pt>
                <c:pt idx="7">
                  <c:v>0.78</c:v>
                </c:pt>
              </c:numCache>
            </c:numRef>
          </c:val>
          <c:smooth val="0"/>
          <c:extLst>
            <c:ext xmlns:c16="http://schemas.microsoft.com/office/drawing/2014/chart" uri="{C3380CC4-5D6E-409C-BE32-E72D297353CC}">
              <c16:uniqueId val="{00000001-5734-404A-80CE-0F0F43233136}"/>
            </c:ext>
          </c:extLst>
        </c:ser>
        <c:dLbls>
          <c:showLegendKey val="0"/>
          <c:showVal val="0"/>
          <c:showCatName val="0"/>
          <c:showSerName val="0"/>
          <c:showPercent val="0"/>
          <c:showBubbleSize val="0"/>
        </c:dLbls>
        <c:marker val="1"/>
        <c:smooth val="0"/>
        <c:axId val="1303405856"/>
        <c:axId val="1303404608"/>
      </c:lineChart>
      <c:catAx>
        <c:axId val="130340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303404608"/>
        <c:crosses val="autoZero"/>
        <c:auto val="1"/>
        <c:lblAlgn val="ctr"/>
        <c:lblOffset val="100"/>
        <c:noMultiLvlLbl val="0"/>
      </c:catAx>
      <c:valAx>
        <c:axId val="130340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30340585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'Fig 10.11'!$C$26</c:f>
              <c:strCache>
                <c:ptCount val="1"/>
                <c:pt idx="0">
                  <c:v>55-64 ans</c:v>
                </c:pt>
              </c:strCache>
            </c:strRef>
          </c:tx>
          <c:spPr>
            <a:solidFill>
              <a:schemeClr val="accent5">
                <a:shade val="65000"/>
              </a:schemeClr>
            </a:solidFill>
            <a:ln>
              <a:noFill/>
            </a:ln>
            <a:effectLst/>
          </c:spPr>
          <c:invertIfNegative val="0"/>
          <c:cat>
            <c:strRef>
              <c:f>'Fig 10.11'!$B$27:$B$37</c:f>
              <c:strCache>
                <c:ptCount val="11"/>
                <c:pt idx="0">
                  <c:v>Italie</c:v>
                </c:pt>
                <c:pt idx="1">
                  <c:v>France</c:v>
                </c:pt>
                <c:pt idx="2">
                  <c:v>Espagne</c:v>
                </c:pt>
                <c:pt idx="3">
                  <c:v>Belgique</c:v>
                </c:pt>
                <c:pt idx="4">
                  <c:v>Japon</c:v>
                </c:pt>
                <c:pt idx="5">
                  <c:v>Allemagne</c:v>
                </c:pt>
                <c:pt idx="6">
                  <c:v>Royaume-Uni</c:v>
                </c:pt>
                <c:pt idx="7">
                  <c:v>Pays-Bas</c:v>
                </c:pt>
                <c:pt idx="8">
                  <c:v>Canada</c:v>
                </c:pt>
                <c:pt idx="9">
                  <c:v>Suède</c:v>
                </c:pt>
                <c:pt idx="10">
                  <c:v>Etats-Unis</c:v>
                </c:pt>
              </c:strCache>
            </c:strRef>
          </c:cat>
          <c:val>
            <c:numRef>
              <c:f>'Fig 10.11'!$C$27:$C$37</c:f>
              <c:numCache>
                <c:formatCode>0.0%</c:formatCode>
                <c:ptCount val="11"/>
                <c:pt idx="0">
                  <c:v>9.3126191401745204E-2</c:v>
                </c:pt>
                <c:pt idx="1">
                  <c:v>0.132340621830734</c:v>
                </c:pt>
                <c:pt idx="2">
                  <c:v>0.183375544479006</c:v>
                </c:pt>
                <c:pt idx="3">
                  <c:v>0.19907777329200102</c:v>
                </c:pt>
                <c:pt idx="4">
                  <c:v>0.21911480433563699</c:v>
                </c:pt>
                <c:pt idx="5">
                  <c:v>0.29251826303748202</c:v>
                </c:pt>
                <c:pt idx="6">
                  <c:v>0.32933727236426596</c:v>
                </c:pt>
                <c:pt idx="7">
                  <c:v>0.330264739870129</c:v>
                </c:pt>
                <c:pt idx="8">
                  <c:v>0.33171052957422903</c:v>
                </c:pt>
                <c:pt idx="9">
                  <c:v>0.41079739815299399</c:v>
                </c:pt>
                <c:pt idx="10">
                  <c:v>0.41556350916704199</c:v>
                </c:pt>
              </c:numCache>
            </c:numRef>
          </c:val>
          <c:extLst>
            <c:ext xmlns:c16="http://schemas.microsoft.com/office/drawing/2014/chart" uri="{C3380CC4-5D6E-409C-BE32-E72D297353CC}">
              <c16:uniqueId val="{00000000-5AAA-4358-8FFF-122779404705}"/>
            </c:ext>
          </c:extLst>
        </c:ser>
        <c:ser>
          <c:idx val="1"/>
          <c:order val="1"/>
          <c:tx>
            <c:strRef>
              <c:f>'Fig 10.11'!$D$26</c:f>
              <c:strCache>
                <c:ptCount val="1"/>
                <c:pt idx="0">
                  <c:v>25-34 ans</c:v>
                </c:pt>
              </c:strCache>
            </c:strRef>
          </c:tx>
          <c:spPr>
            <a:solidFill>
              <a:schemeClr val="accent5"/>
            </a:solidFill>
            <a:ln>
              <a:noFill/>
            </a:ln>
            <a:effectLst/>
          </c:spPr>
          <c:invertIfNegative val="0"/>
          <c:cat>
            <c:strRef>
              <c:f>'Fig 10.11'!$B$27:$B$37</c:f>
              <c:strCache>
                <c:ptCount val="11"/>
                <c:pt idx="0">
                  <c:v>Italie</c:v>
                </c:pt>
                <c:pt idx="1">
                  <c:v>France</c:v>
                </c:pt>
                <c:pt idx="2">
                  <c:v>Espagne</c:v>
                </c:pt>
                <c:pt idx="3">
                  <c:v>Belgique</c:v>
                </c:pt>
                <c:pt idx="4">
                  <c:v>Japon</c:v>
                </c:pt>
                <c:pt idx="5">
                  <c:v>Allemagne</c:v>
                </c:pt>
                <c:pt idx="6">
                  <c:v>Royaume-Uni</c:v>
                </c:pt>
                <c:pt idx="7">
                  <c:v>Pays-Bas</c:v>
                </c:pt>
                <c:pt idx="8">
                  <c:v>Canada</c:v>
                </c:pt>
                <c:pt idx="9">
                  <c:v>Suède</c:v>
                </c:pt>
                <c:pt idx="10">
                  <c:v>Etats-Unis</c:v>
                </c:pt>
              </c:strCache>
            </c:strRef>
          </c:cat>
          <c:val>
            <c:numRef>
              <c:f>'Fig 10.11'!$D$27:$D$37</c:f>
              <c:numCache>
                <c:formatCode>0.0%</c:formatCode>
                <c:ptCount val="11"/>
                <c:pt idx="0">
                  <c:v>0.26854621031783399</c:v>
                </c:pt>
                <c:pt idx="1">
                  <c:v>0.40628943021353597</c:v>
                </c:pt>
                <c:pt idx="2">
                  <c:v>0.447829852161447</c:v>
                </c:pt>
                <c:pt idx="3">
                  <c:v>0.50545587784484203</c:v>
                </c:pt>
                <c:pt idx="4">
                  <c:v>0.43176774404505303</c:v>
                </c:pt>
                <c:pt idx="5">
                  <c:v>0.54295823366185403</c:v>
                </c:pt>
                <c:pt idx="6">
                  <c:v>0.54668337303504799</c:v>
                </c:pt>
                <c:pt idx="7">
                  <c:v>0.640114890216264</c:v>
                </c:pt>
                <c:pt idx="8">
                  <c:v>0.58971440426361099</c:v>
                </c:pt>
                <c:pt idx="9">
                  <c:v>0.60688608031404401</c:v>
                </c:pt>
                <c:pt idx="10">
                  <c:v>0.562977856832512</c:v>
                </c:pt>
              </c:numCache>
            </c:numRef>
          </c:val>
          <c:extLst>
            <c:ext xmlns:c16="http://schemas.microsoft.com/office/drawing/2014/chart" uri="{C3380CC4-5D6E-409C-BE32-E72D297353CC}">
              <c16:uniqueId val="{00000001-5AAA-4358-8FFF-122779404705}"/>
            </c:ext>
          </c:extLst>
        </c:ser>
        <c:dLbls>
          <c:showLegendKey val="0"/>
          <c:showVal val="0"/>
          <c:showCatName val="0"/>
          <c:showSerName val="0"/>
          <c:showPercent val="0"/>
          <c:showBubbleSize val="0"/>
        </c:dLbls>
        <c:gapWidth val="219"/>
        <c:axId val="1200814880"/>
        <c:axId val="1200811552"/>
      </c:barChart>
      <c:lineChart>
        <c:grouping val="standard"/>
        <c:varyColors val="0"/>
        <c:ser>
          <c:idx val="2"/>
          <c:order val="2"/>
          <c:tx>
            <c:v>Ecart entre 25-34 ans et 55-64 ans (échelle de droite)</c:v>
          </c:tx>
          <c:spPr>
            <a:ln w="28575" cap="rnd">
              <a:noFill/>
              <a:round/>
            </a:ln>
            <a:effectLst/>
          </c:spPr>
          <c:marker>
            <c:symbol val="circle"/>
            <c:size val="5"/>
            <c:spPr>
              <a:solidFill>
                <a:schemeClr val="accent2">
                  <a:lumMod val="50000"/>
                </a:schemeClr>
              </a:solidFill>
              <a:ln w="9525">
                <a:solidFill>
                  <a:schemeClr val="accent5">
                    <a:tint val="65000"/>
                  </a:schemeClr>
                </a:solidFill>
              </a:ln>
              <a:effectLst/>
            </c:spPr>
          </c:marker>
          <c:cat>
            <c:strRef>
              <c:f>'Fig 10.11'!$B$27:$B$37</c:f>
              <c:strCache>
                <c:ptCount val="11"/>
                <c:pt idx="0">
                  <c:v>Italie</c:v>
                </c:pt>
                <c:pt idx="1">
                  <c:v>France</c:v>
                </c:pt>
                <c:pt idx="2">
                  <c:v>Espagne</c:v>
                </c:pt>
                <c:pt idx="3">
                  <c:v>Belgique</c:v>
                </c:pt>
                <c:pt idx="4">
                  <c:v>Japon</c:v>
                </c:pt>
                <c:pt idx="5">
                  <c:v>Allemagne</c:v>
                </c:pt>
                <c:pt idx="6">
                  <c:v>Royaume-Uni</c:v>
                </c:pt>
                <c:pt idx="7">
                  <c:v>Pays-Bas</c:v>
                </c:pt>
                <c:pt idx="8">
                  <c:v>Canada</c:v>
                </c:pt>
                <c:pt idx="9">
                  <c:v>Suède</c:v>
                </c:pt>
                <c:pt idx="10">
                  <c:v>Etats-Unis</c:v>
                </c:pt>
              </c:strCache>
            </c:strRef>
          </c:cat>
          <c:val>
            <c:numRef>
              <c:f>'Fig 10.11'!$E$27:$E$37</c:f>
              <c:numCache>
                <c:formatCode>0.0\p\t</c:formatCode>
                <c:ptCount val="11"/>
                <c:pt idx="0">
                  <c:v>17.542001891608876</c:v>
                </c:pt>
                <c:pt idx="1">
                  <c:v>27.394880838280201</c:v>
                </c:pt>
                <c:pt idx="2">
                  <c:v>26.445430768244098</c:v>
                </c:pt>
                <c:pt idx="3">
                  <c:v>30.637810455284097</c:v>
                </c:pt>
                <c:pt idx="4">
                  <c:v>21.265293970941602</c:v>
                </c:pt>
                <c:pt idx="5">
                  <c:v>25.043997062437199</c:v>
                </c:pt>
                <c:pt idx="6">
                  <c:v>21.734610067078204</c:v>
                </c:pt>
                <c:pt idx="7">
                  <c:v>30.9850150346135</c:v>
                </c:pt>
                <c:pt idx="8">
                  <c:v>25.800387468938197</c:v>
                </c:pt>
                <c:pt idx="9">
                  <c:v>19.608868216105002</c:v>
                </c:pt>
                <c:pt idx="10">
                  <c:v>14.741434766547002</c:v>
                </c:pt>
              </c:numCache>
            </c:numRef>
          </c:val>
          <c:smooth val="0"/>
          <c:extLst>
            <c:ext xmlns:c16="http://schemas.microsoft.com/office/drawing/2014/chart" uri="{C3380CC4-5D6E-409C-BE32-E72D297353CC}">
              <c16:uniqueId val="{00000002-5AAA-4358-8FFF-122779404705}"/>
            </c:ext>
          </c:extLst>
        </c:ser>
        <c:dLbls>
          <c:showLegendKey val="0"/>
          <c:showVal val="0"/>
          <c:showCatName val="0"/>
          <c:showSerName val="0"/>
          <c:showPercent val="0"/>
          <c:showBubbleSize val="0"/>
        </c:dLbls>
        <c:marker val="1"/>
        <c:smooth val="0"/>
        <c:axId val="1198844256"/>
        <c:axId val="1198830528"/>
      </c:lineChart>
      <c:catAx>
        <c:axId val="120081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200811552"/>
        <c:crosses val="autoZero"/>
        <c:auto val="1"/>
        <c:lblAlgn val="ctr"/>
        <c:lblOffset val="100"/>
        <c:noMultiLvlLbl val="0"/>
      </c:catAx>
      <c:valAx>
        <c:axId val="1200811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200814880"/>
        <c:crosses val="autoZero"/>
        <c:crossBetween val="between"/>
      </c:valAx>
      <c:valAx>
        <c:axId val="1198830528"/>
        <c:scaling>
          <c:orientation val="minMax"/>
        </c:scaling>
        <c:delete val="0"/>
        <c:axPos val="r"/>
        <c:numFmt formatCode="0.0\p\t"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98844256"/>
        <c:crosses val="max"/>
        <c:crossBetween val="between"/>
      </c:valAx>
      <c:catAx>
        <c:axId val="1198844256"/>
        <c:scaling>
          <c:orientation val="minMax"/>
        </c:scaling>
        <c:delete val="1"/>
        <c:axPos val="b"/>
        <c:numFmt formatCode="General" sourceLinked="1"/>
        <c:majorTickMark val="out"/>
        <c:minorTickMark val="none"/>
        <c:tickLblPos val="nextTo"/>
        <c:crossAx val="119883052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'Fig 10.12'!$C$4</c:f>
              <c:strCache>
                <c:ptCount val="1"/>
                <c:pt idx="0">
                  <c:v>Dépenses à destination des jeunes et des adultes</c:v>
                </c:pt>
              </c:strCache>
            </c:strRef>
          </c:tx>
          <c:spPr>
            <a:solidFill>
              <a:schemeClr val="accent1">
                <a:lumMod val="60000"/>
                <a:lumOff val="40000"/>
              </a:schemeClr>
            </a:solidFill>
            <a:ln>
              <a:noFill/>
            </a:ln>
            <a:effectLst/>
          </c:spPr>
          <c:invertIfNegative val="0"/>
          <c:cat>
            <c:strRef>
              <c:f>'Fig 10.12'!$B$5:$B$10</c:f>
              <c:strCache>
                <c:ptCount val="6"/>
                <c:pt idx="0">
                  <c:v>Allemagne</c:v>
                </c:pt>
                <c:pt idx="1">
                  <c:v>Espagne</c:v>
                </c:pt>
                <c:pt idx="2">
                  <c:v>Italie</c:v>
                </c:pt>
                <c:pt idx="3">
                  <c:v>France</c:v>
                </c:pt>
                <c:pt idx="4">
                  <c:v>Belgique </c:v>
                </c:pt>
                <c:pt idx="5">
                  <c:v>Suède</c:v>
                </c:pt>
              </c:strCache>
            </c:strRef>
          </c:cat>
          <c:val>
            <c:numRef>
              <c:f>'Fig 10.12'!$C$5:$C$10</c:f>
              <c:numCache>
                <c:formatCode>0.000%</c:formatCode>
                <c:ptCount val="6"/>
                <c:pt idx="0">
                  <c:v>2.0565307506655427E-3</c:v>
                </c:pt>
                <c:pt idx="1">
                  <c:v>2.9358400518630836E-3</c:v>
                </c:pt>
                <c:pt idx="2">
                  <c:v>5.2662565851973658E-3</c:v>
                </c:pt>
                <c:pt idx="3">
                  <c:v>5.3704474760832973E-3</c:v>
                </c:pt>
                <c:pt idx="4">
                  <c:v>4.0058469252243012E-3</c:v>
                </c:pt>
                <c:pt idx="5">
                  <c:v>6.8251266384729385E-3</c:v>
                </c:pt>
              </c:numCache>
            </c:numRef>
          </c:val>
          <c:extLst>
            <c:ext xmlns:c16="http://schemas.microsoft.com/office/drawing/2014/chart" uri="{C3380CC4-5D6E-409C-BE32-E72D297353CC}">
              <c16:uniqueId val="{00000000-B46A-4C4E-859C-94A6EB25998F}"/>
            </c:ext>
          </c:extLst>
        </c:ser>
        <c:ser>
          <c:idx val="1"/>
          <c:order val="1"/>
          <c:tx>
            <c:strRef>
              <c:f>'Fig 10.12'!$D$4</c:f>
              <c:strCache>
                <c:ptCount val="1"/>
                <c:pt idx="0">
                  <c:v>Dépenses à destination des seniors</c:v>
                </c:pt>
              </c:strCache>
            </c:strRef>
          </c:tx>
          <c:spPr>
            <a:solidFill>
              <a:schemeClr val="accent1">
                <a:lumMod val="50000"/>
              </a:schemeClr>
            </a:solidFill>
            <a:ln>
              <a:noFill/>
            </a:ln>
            <a:effectLst/>
          </c:spPr>
          <c:invertIfNegative val="0"/>
          <c:cat>
            <c:strRef>
              <c:f>'Fig 10.12'!$B$5:$B$10</c:f>
              <c:strCache>
                <c:ptCount val="6"/>
                <c:pt idx="0">
                  <c:v>Allemagne</c:v>
                </c:pt>
                <c:pt idx="1">
                  <c:v>Espagne</c:v>
                </c:pt>
                <c:pt idx="2">
                  <c:v>Italie</c:v>
                </c:pt>
                <c:pt idx="3">
                  <c:v>France</c:v>
                </c:pt>
                <c:pt idx="4">
                  <c:v>Belgique </c:v>
                </c:pt>
                <c:pt idx="5">
                  <c:v>Suède</c:v>
                </c:pt>
              </c:strCache>
            </c:strRef>
          </c:cat>
          <c:val>
            <c:numRef>
              <c:f>'Fig 10.12'!$D$5:$D$10</c:f>
              <c:numCache>
                <c:formatCode>0.000%</c:formatCode>
                <c:ptCount val="6"/>
                <c:pt idx="0">
                  <c:v>1.3689280826958861E-4</c:v>
                </c:pt>
                <c:pt idx="1">
                  <c:v>2.2604923305934085E-4</c:v>
                </c:pt>
                <c:pt idx="2">
                  <c:v>4.0174412584183879E-4</c:v>
                </c:pt>
                <c:pt idx="3">
                  <c:v>4.2019317417283205E-4</c:v>
                </c:pt>
                <c:pt idx="4">
                  <c:v>7.6968939368728475E-4</c:v>
                </c:pt>
                <c:pt idx="5">
                  <c:v>2.1289684415616802E-3</c:v>
                </c:pt>
              </c:numCache>
            </c:numRef>
          </c:val>
          <c:extLst>
            <c:ext xmlns:c16="http://schemas.microsoft.com/office/drawing/2014/chart" uri="{C3380CC4-5D6E-409C-BE32-E72D297353CC}">
              <c16:uniqueId val="{00000001-B46A-4C4E-859C-94A6EB25998F}"/>
            </c:ext>
          </c:extLst>
        </c:ser>
        <c:dLbls>
          <c:showLegendKey val="0"/>
          <c:showVal val="0"/>
          <c:showCatName val="0"/>
          <c:showSerName val="0"/>
          <c:showPercent val="0"/>
          <c:showBubbleSize val="0"/>
        </c:dLbls>
        <c:gapWidth val="150"/>
        <c:axId val="658837967"/>
        <c:axId val="658838799"/>
      </c:barChart>
      <c:catAx>
        <c:axId val="658837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658838799"/>
        <c:crosses val="autoZero"/>
        <c:auto val="1"/>
        <c:lblAlgn val="ctr"/>
        <c:lblOffset val="100"/>
        <c:noMultiLvlLbl val="0"/>
      </c:catAx>
      <c:valAx>
        <c:axId val="658838799"/>
        <c:scaling>
          <c:orientation val="minMax"/>
          <c:max val="7.0000000000000019E-3"/>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658837967"/>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11.2'!$C$5</c:f>
              <c:strCache>
                <c:ptCount val="1"/>
                <c:pt idx="0">
                  <c:v>Femmes</c:v>
                </c:pt>
              </c:strCache>
            </c:strRef>
          </c:tx>
          <c:spPr>
            <a:solidFill>
              <a:srgbClr val="7030A0"/>
            </a:solidFill>
            <a:ln>
              <a:noFill/>
            </a:ln>
            <a:effectLst/>
          </c:spPr>
          <c:invertIfNegative val="0"/>
          <c:cat>
            <c:strRef>
              <c:f>'Fig 11.2'!$B$6:$B$16</c:f>
              <c:strCache>
                <c:ptCount val="11"/>
                <c:pt idx="0">
                  <c:v>Suède</c:v>
                </c:pt>
                <c:pt idx="1">
                  <c:v>Canada</c:v>
                </c:pt>
                <c:pt idx="2">
                  <c:v>France</c:v>
                </c:pt>
                <c:pt idx="3">
                  <c:v>Belgique</c:v>
                </c:pt>
                <c:pt idx="4">
                  <c:v>Allemagne</c:v>
                </c:pt>
                <c:pt idx="5">
                  <c:v>Royaume-Uni</c:v>
                </c:pt>
                <c:pt idx="6">
                  <c:v>Pays-Bas</c:v>
                </c:pt>
                <c:pt idx="7">
                  <c:v>Etats-Unis</c:v>
                </c:pt>
                <c:pt idx="8">
                  <c:v>Espagne</c:v>
                </c:pt>
                <c:pt idx="9">
                  <c:v>Japon</c:v>
                </c:pt>
                <c:pt idx="10">
                  <c:v>Italie</c:v>
                </c:pt>
              </c:strCache>
            </c:strRef>
          </c:cat>
          <c:val>
            <c:numRef>
              <c:f>'Fig 11.2'!$C$6:$C$16</c:f>
              <c:numCache>
                <c:formatCode>0%</c:formatCode>
                <c:ptCount val="11"/>
                <c:pt idx="0">
                  <c:v>0.75403962201714048</c:v>
                </c:pt>
                <c:pt idx="1">
                  <c:v>0.71550845756795989</c:v>
                </c:pt>
                <c:pt idx="2">
                  <c:v>0.62433120787437413</c:v>
                </c:pt>
                <c:pt idx="3">
                  <c:v>0.61694168785803039</c:v>
                </c:pt>
                <c:pt idx="4">
                  <c:v>0.72805468541996021</c:v>
                </c:pt>
                <c:pt idx="5">
                  <c:v>0.71604383783033343</c:v>
                </c:pt>
                <c:pt idx="6">
                  <c:v>0.74068879521045228</c:v>
                </c:pt>
                <c:pt idx="7">
                  <c:v>0.66342423605404477</c:v>
                </c:pt>
                <c:pt idx="8">
                  <c:v>0.58805729234086945</c:v>
                </c:pt>
                <c:pt idx="9">
                  <c:v>0.70873786407766981</c:v>
                </c:pt>
                <c:pt idx="10">
                  <c:v>0.50121272228904212</c:v>
                </c:pt>
              </c:numCache>
            </c:numRef>
          </c:val>
          <c:extLst>
            <c:ext xmlns:c16="http://schemas.microsoft.com/office/drawing/2014/chart" uri="{C3380CC4-5D6E-409C-BE32-E72D297353CC}">
              <c16:uniqueId val="{00000000-72B3-43D9-9A97-290A49A25036}"/>
            </c:ext>
          </c:extLst>
        </c:ser>
        <c:ser>
          <c:idx val="1"/>
          <c:order val="1"/>
          <c:tx>
            <c:strRef>
              <c:f>'Fig 11.2'!$D$5</c:f>
              <c:strCache>
                <c:ptCount val="1"/>
                <c:pt idx="0">
                  <c:v>Hommes</c:v>
                </c:pt>
              </c:strCache>
            </c:strRef>
          </c:tx>
          <c:spPr>
            <a:solidFill>
              <a:schemeClr val="accent2"/>
            </a:solidFill>
            <a:ln>
              <a:noFill/>
            </a:ln>
            <a:effectLst/>
          </c:spPr>
          <c:invertIfNegative val="0"/>
          <c:cat>
            <c:strRef>
              <c:f>'Fig 11.2'!$B$6:$B$16</c:f>
              <c:strCache>
                <c:ptCount val="11"/>
                <c:pt idx="0">
                  <c:v>Suède</c:v>
                </c:pt>
                <c:pt idx="1">
                  <c:v>Canada</c:v>
                </c:pt>
                <c:pt idx="2">
                  <c:v>France</c:v>
                </c:pt>
                <c:pt idx="3">
                  <c:v>Belgique</c:v>
                </c:pt>
                <c:pt idx="4">
                  <c:v>Allemagne</c:v>
                </c:pt>
                <c:pt idx="5">
                  <c:v>Royaume-Uni</c:v>
                </c:pt>
                <c:pt idx="6">
                  <c:v>Pays-Bas</c:v>
                </c:pt>
                <c:pt idx="7">
                  <c:v>Etats-Unis</c:v>
                </c:pt>
                <c:pt idx="8">
                  <c:v>Espagne</c:v>
                </c:pt>
                <c:pt idx="9">
                  <c:v>Japon</c:v>
                </c:pt>
                <c:pt idx="10">
                  <c:v>Italie</c:v>
                </c:pt>
              </c:strCache>
            </c:strRef>
          </c:cat>
          <c:val>
            <c:numRef>
              <c:f>'Fig 11.2'!$D$6:$D$16</c:f>
              <c:numCache>
                <c:formatCode>0%</c:formatCode>
                <c:ptCount val="11"/>
                <c:pt idx="0">
                  <c:v>0.78765032366312426</c:v>
                </c:pt>
                <c:pt idx="1">
                  <c:v>0.7731372619336393</c:v>
                </c:pt>
                <c:pt idx="2">
                  <c:v>0.68786169459539115</c:v>
                </c:pt>
                <c:pt idx="3">
                  <c:v>0.68856398516966688</c:v>
                </c:pt>
                <c:pt idx="4">
                  <c:v>0.80480978493297328</c:v>
                </c:pt>
                <c:pt idx="5">
                  <c:v>0.79735242664368133</c:v>
                </c:pt>
                <c:pt idx="6">
                  <c:v>0.8224409112846377</c:v>
                </c:pt>
                <c:pt idx="7">
                  <c:v>0.76525872419154839</c:v>
                </c:pt>
                <c:pt idx="8">
                  <c:v>0.69850323880658305</c:v>
                </c:pt>
                <c:pt idx="9">
                  <c:v>0.84144096765711285</c:v>
                </c:pt>
                <c:pt idx="10">
                  <c:v>0.68008283323755381</c:v>
                </c:pt>
              </c:numCache>
            </c:numRef>
          </c:val>
          <c:extLst>
            <c:ext xmlns:c16="http://schemas.microsoft.com/office/drawing/2014/chart" uri="{C3380CC4-5D6E-409C-BE32-E72D297353CC}">
              <c16:uniqueId val="{00000001-72B3-43D9-9A97-290A49A25036}"/>
            </c:ext>
          </c:extLst>
        </c:ser>
        <c:dLbls>
          <c:showLegendKey val="0"/>
          <c:showVal val="0"/>
          <c:showCatName val="0"/>
          <c:showSerName val="0"/>
          <c:showPercent val="0"/>
          <c:showBubbleSize val="0"/>
        </c:dLbls>
        <c:gapWidth val="219"/>
        <c:overlap val="-27"/>
        <c:axId val="1202522080"/>
        <c:axId val="1202532480"/>
      </c:barChart>
      <c:lineChart>
        <c:grouping val="standard"/>
        <c:varyColors val="0"/>
        <c:ser>
          <c:idx val="2"/>
          <c:order val="2"/>
          <c:tx>
            <c:strRef>
              <c:f>'Fig 11.2'!$E$5</c:f>
              <c:strCache>
                <c:ptCount val="1"/>
                <c:pt idx="0">
                  <c:v>Écart hommes-femmes</c:v>
                </c:pt>
              </c:strCache>
            </c:strRef>
          </c:tx>
          <c:spPr>
            <a:ln w="28575" cap="rnd">
              <a:noFill/>
              <a:round/>
            </a:ln>
            <a:effectLst/>
          </c:spPr>
          <c:marker>
            <c:symbol val="diamond"/>
            <c:size val="5"/>
            <c:spPr>
              <a:solidFill>
                <a:schemeClr val="accent6"/>
              </a:solidFill>
              <a:ln w="9525">
                <a:solidFill>
                  <a:schemeClr val="accent3"/>
                </a:solidFill>
              </a:ln>
              <a:effectLst/>
            </c:spPr>
          </c:marker>
          <c:val>
            <c:numRef>
              <c:f>'Fig 11.2'!$E$6:$E$16</c:f>
              <c:numCache>
                <c:formatCode>#\ ##0.0_ ;\-#\ ##0.0\ </c:formatCode>
                <c:ptCount val="11"/>
                <c:pt idx="0">
                  <c:v>3.3610701645983787</c:v>
                </c:pt>
                <c:pt idx="1">
                  <c:v>5.7628804365679409</c:v>
                </c:pt>
                <c:pt idx="2">
                  <c:v>6.3530486721017017</c:v>
                </c:pt>
                <c:pt idx="3">
                  <c:v>7.1622297311636496</c:v>
                </c:pt>
                <c:pt idx="4">
                  <c:v>7.675509951301307</c:v>
                </c:pt>
                <c:pt idx="5">
                  <c:v>8.13085888133479</c:v>
                </c:pt>
                <c:pt idx="6">
                  <c:v>8.175211607418543</c:v>
                </c:pt>
                <c:pt idx="7">
                  <c:v>10.183448813750362</c:v>
                </c:pt>
                <c:pt idx="8">
                  <c:v>11.04459464657136</c:v>
                </c:pt>
                <c:pt idx="9">
                  <c:v>13.270310357944304</c:v>
                </c:pt>
                <c:pt idx="10">
                  <c:v>17.887011094851168</c:v>
                </c:pt>
              </c:numCache>
            </c:numRef>
          </c:val>
          <c:smooth val="0"/>
          <c:extLst>
            <c:ext xmlns:c16="http://schemas.microsoft.com/office/drawing/2014/chart" uri="{C3380CC4-5D6E-409C-BE32-E72D297353CC}">
              <c16:uniqueId val="{00000002-72B3-43D9-9A97-290A49A25036}"/>
            </c:ext>
          </c:extLst>
        </c:ser>
        <c:dLbls>
          <c:showLegendKey val="0"/>
          <c:showVal val="0"/>
          <c:showCatName val="0"/>
          <c:showSerName val="0"/>
          <c:showPercent val="0"/>
          <c:showBubbleSize val="0"/>
        </c:dLbls>
        <c:marker val="1"/>
        <c:smooth val="0"/>
        <c:axId val="1202501280"/>
        <c:axId val="1202531648"/>
      </c:lineChart>
      <c:catAx>
        <c:axId val="120252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202532480"/>
        <c:crosses val="autoZero"/>
        <c:auto val="1"/>
        <c:lblAlgn val="ctr"/>
        <c:lblOffset val="100"/>
        <c:noMultiLvlLbl val="0"/>
      </c:catAx>
      <c:valAx>
        <c:axId val="1202532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crossAx val="1202522080"/>
        <c:crosses val="autoZero"/>
        <c:crossBetween val="between"/>
      </c:valAx>
      <c:valAx>
        <c:axId val="1202531648"/>
        <c:scaling>
          <c:orientation val="minMax"/>
        </c:scaling>
        <c:delete val="0"/>
        <c:axPos val="r"/>
        <c:numFmt formatCode="#\ ##0.0_ ;\-#\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202501280"/>
        <c:crosses val="max"/>
        <c:crossBetween val="between"/>
      </c:valAx>
      <c:catAx>
        <c:axId val="1202501280"/>
        <c:scaling>
          <c:orientation val="minMax"/>
        </c:scaling>
        <c:delete val="1"/>
        <c:axPos val="b"/>
        <c:majorTickMark val="out"/>
        <c:minorTickMark val="none"/>
        <c:tickLblPos val="nextTo"/>
        <c:crossAx val="1202531648"/>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11.3'!$C$4</c:f>
              <c:strCache>
                <c:ptCount val="1"/>
                <c:pt idx="0">
                  <c:v>1995</c:v>
                </c:pt>
              </c:strCache>
            </c:strRef>
          </c:tx>
          <c:spPr>
            <a:solidFill>
              <a:srgbClr val="7030A0">
                <a:alpha val="50000"/>
              </a:srgbClr>
            </a:solidFill>
            <a:ln>
              <a:noFill/>
            </a:ln>
            <a:effectLst/>
          </c:spPr>
          <c:invertIfNegative val="0"/>
          <c:cat>
            <c:strRef>
              <c:f>'Fig 11.3'!$B$5:$B$15</c:f>
              <c:strCache>
                <c:ptCount val="11"/>
                <c:pt idx="0">
                  <c:v>Espagne</c:v>
                </c:pt>
                <c:pt idx="1">
                  <c:v>Canada</c:v>
                </c:pt>
                <c:pt idx="2">
                  <c:v>France</c:v>
                </c:pt>
                <c:pt idx="3">
                  <c:v>Etats-Unis</c:v>
                </c:pt>
                <c:pt idx="4">
                  <c:v>Suède</c:v>
                </c:pt>
                <c:pt idx="5">
                  <c:v>Italie</c:v>
                </c:pt>
                <c:pt idx="6">
                  <c:v>Japon</c:v>
                </c:pt>
                <c:pt idx="7">
                  <c:v>Royaume-Uni</c:v>
                </c:pt>
                <c:pt idx="8">
                  <c:v>Belgique</c:v>
                </c:pt>
                <c:pt idx="9">
                  <c:v>Allemagne</c:v>
                </c:pt>
                <c:pt idx="10">
                  <c:v>Pays-Bas</c:v>
                </c:pt>
              </c:strCache>
            </c:strRef>
          </c:cat>
          <c:val>
            <c:numRef>
              <c:f>'Fig 11.3'!$C$5:$C$15</c:f>
              <c:numCache>
                <c:formatCode>0%</c:formatCode>
                <c:ptCount val="11"/>
                <c:pt idx="0">
                  <c:v>0.1614934407306724</c:v>
                </c:pt>
                <c:pt idx="1">
                  <c:v>0.28454961259574657</c:v>
                </c:pt>
                <c:pt idx="2">
                  <c:v>0.28890841148138091</c:v>
                </c:pt>
                <c:pt idx="3">
                  <c:v>0.27431720589002279</c:v>
                </c:pt>
                <c:pt idx="4">
                  <c:v>0.40306892067620281</c:v>
                </c:pt>
                <c:pt idx="5">
                  <c:v>0.1268072851870157</c:v>
                </c:pt>
                <c:pt idx="6">
                  <c:v>0</c:v>
                </c:pt>
                <c:pt idx="7">
                  <c:v>0.44311516967063264</c:v>
                </c:pt>
                <c:pt idx="8">
                  <c:v>0.29784248893772752</c:v>
                </c:pt>
                <c:pt idx="9">
                  <c:v>0.33777734617571165</c:v>
                </c:pt>
                <c:pt idx="10">
                  <c:v>0.66105941302791704</c:v>
                </c:pt>
              </c:numCache>
            </c:numRef>
          </c:val>
          <c:extLst>
            <c:ext xmlns:c16="http://schemas.microsoft.com/office/drawing/2014/chart" uri="{C3380CC4-5D6E-409C-BE32-E72D297353CC}">
              <c16:uniqueId val="{00000000-92D7-4906-8137-1E1C63FC8CF6}"/>
            </c:ext>
          </c:extLst>
        </c:ser>
        <c:ser>
          <c:idx val="1"/>
          <c:order val="1"/>
          <c:tx>
            <c:strRef>
              <c:f>'Fig 11.3'!$D$4</c:f>
              <c:strCache>
                <c:ptCount val="1"/>
                <c:pt idx="0">
                  <c:v>2019</c:v>
                </c:pt>
              </c:strCache>
            </c:strRef>
          </c:tx>
          <c:spPr>
            <a:solidFill>
              <a:srgbClr val="7030A0"/>
            </a:solidFill>
            <a:ln>
              <a:solidFill>
                <a:srgbClr val="7030A0"/>
              </a:solidFill>
            </a:ln>
            <a:effectLst/>
          </c:spPr>
          <c:invertIfNegative val="0"/>
          <c:cat>
            <c:strRef>
              <c:f>'Fig 11.3'!$B$5:$B$15</c:f>
              <c:strCache>
                <c:ptCount val="11"/>
                <c:pt idx="0">
                  <c:v>Espagne</c:v>
                </c:pt>
                <c:pt idx="1">
                  <c:v>Canada</c:v>
                </c:pt>
                <c:pt idx="2">
                  <c:v>France</c:v>
                </c:pt>
                <c:pt idx="3">
                  <c:v>Etats-Unis</c:v>
                </c:pt>
                <c:pt idx="4">
                  <c:v>Suède</c:v>
                </c:pt>
                <c:pt idx="5">
                  <c:v>Italie</c:v>
                </c:pt>
                <c:pt idx="6">
                  <c:v>Japon</c:v>
                </c:pt>
                <c:pt idx="7">
                  <c:v>Royaume-Uni</c:v>
                </c:pt>
                <c:pt idx="8">
                  <c:v>Belgique</c:v>
                </c:pt>
                <c:pt idx="9">
                  <c:v>Allemagne</c:v>
                </c:pt>
                <c:pt idx="10">
                  <c:v>Pays-Bas</c:v>
                </c:pt>
              </c:strCache>
            </c:strRef>
          </c:cat>
          <c:val>
            <c:numRef>
              <c:f>'Fig 11.3'!$D$5:$D$15</c:f>
              <c:numCache>
                <c:formatCode>0%</c:formatCode>
                <c:ptCount val="11"/>
                <c:pt idx="0">
                  <c:v>0.23781233202324231</c:v>
                </c:pt>
                <c:pt idx="1">
                  <c:v>0.25599523888159109</c:v>
                </c:pt>
                <c:pt idx="2">
                  <c:v>0.28456980641527568</c:v>
                </c:pt>
                <c:pt idx="3">
                  <c:v>0.28467748741174154</c:v>
                </c:pt>
                <c:pt idx="4">
                  <c:v>0.2921056916405822</c:v>
                </c:pt>
                <c:pt idx="5">
                  <c:v>0.32914343107395722</c:v>
                </c:pt>
                <c:pt idx="6">
                  <c:v>0.39092495636998259</c:v>
                </c:pt>
                <c:pt idx="7">
                  <c:v>0.40713477535230652</c:v>
                </c:pt>
                <c:pt idx="8">
                  <c:v>0.41267971299143413</c:v>
                </c:pt>
                <c:pt idx="9">
                  <c:v>0.4764851808047782</c:v>
                </c:pt>
                <c:pt idx="10">
                  <c:v>0.73456620756691304</c:v>
                </c:pt>
              </c:numCache>
            </c:numRef>
          </c:val>
          <c:extLst>
            <c:ext xmlns:c16="http://schemas.microsoft.com/office/drawing/2014/chart" uri="{C3380CC4-5D6E-409C-BE32-E72D297353CC}">
              <c16:uniqueId val="{00000001-92D7-4906-8137-1E1C63FC8CF6}"/>
            </c:ext>
          </c:extLst>
        </c:ser>
        <c:dLbls>
          <c:showLegendKey val="0"/>
          <c:showVal val="0"/>
          <c:showCatName val="0"/>
          <c:showSerName val="0"/>
          <c:showPercent val="0"/>
          <c:showBubbleSize val="0"/>
        </c:dLbls>
        <c:gapWidth val="150"/>
        <c:axId val="1439395216"/>
        <c:axId val="1439400208"/>
      </c:barChart>
      <c:catAx>
        <c:axId val="143939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439400208"/>
        <c:crosses val="autoZero"/>
        <c:auto val="1"/>
        <c:lblAlgn val="ctr"/>
        <c:lblOffset val="100"/>
        <c:noMultiLvlLbl val="0"/>
      </c:catAx>
      <c:valAx>
        <c:axId val="1439400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439395216"/>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6"/>
            </a:solidFill>
          </c:spPr>
          <c:invertIfNegative val="0"/>
          <c:cat>
            <c:strRef>
              <c:f>'Fig 11.4'!$B$4:$B$11</c:f>
              <c:strCache>
                <c:ptCount val="8"/>
                <c:pt idx="0">
                  <c:v>Italie</c:v>
                </c:pt>
                <c:pt idx="1">
                  <c:v>Royaume-Uni</c:v>
                </c:pt>
                <c:pt idx="2">
                  <c:v>Belgique</c:v>
                </c:pt>
                <c:pt idx="3">
                  <c:v>France</c:v>
                </c:pt>
                <c:pt idx="4">
                  <c:v>Espagne</c:v>
                </c:pt>
                <c:pt idx="5">
                  <c:v>Pays-Bas</c:v>
                </c:pt>
                <c:pt idx="6">
                  <c:v>Allemagne</c:v>
                </c:pt>
                <c:pt idx="7">
                  <c:v>Suède</c:v>
                </c:pt>
              </c:strCache>
            </c:strRef>
          </c:cat>
          <c:val>
            <c:numRef>
              <c:f>'Fig 11.4'!$C$4:$C$11</c:f>
              <c:numCache>
                <c:formatCode>0.0%</c:formatCode>
                <c:ptCount val="8"/>
                <c:pt idx="0">
                  <c:v>0.91646778042959431</c:v>
                </c:pt>
                <c:pt idx="1">
                  <c:v>0.92677345537757427</c:v>
                </c:pt>
                <c:pt idx="2">
                  <c:v>0.93586698337292151</c:v>
                </c:pt>
                <c:pt idx="3">
                  <c:v>0.94685990338164261</c:v>
                </c:pt>
                <c:pt idx="4">
                  <c:v>0.94939759036144578</c:v>
                </c:pt>
                <c:pt idx="5">
                  <c:v>0.96107055961070553</c:v>
                </c:pt>
                <c:pt idx="6">
                  <c:v>0.96144578313253004</c:v>
                </c:pt>
                <c:pt idx="7">
                  <c:v>0.98048780487804887</c:v>
                </c:pt>
              </c:numCache>
            </c:numRef>
          </c:val>
          <c:extLst>
            <c:ext xmlns:c16="http://schemas.microsoft.com/office/drawing/2014/chart" uri="{C3380CC4-5D6E-409C-BE32-E72D297353CC}">
              <c16:uniqueId val="{00000000-8092-4FA0-98FB-99E5CF4EEDAD}"/>
            </c:ext>
          </c:extLst>
        </c:ser>
        <c:dLbls>
          <c:showLegendKey val="0"/>
          <c:showVal val="0"/>
          <c:showCatName val="0"/>
          <c:showSerName val="0"/>
          <c:showPercent val="0"/>
          <c:showBubbleSize val="0"/>
        </c:dLbls>
        <c:gapWidth val="150"/>
        <c:axId val="156107136"/>
        <c:axId val="156108672"/>
      </c:barChart>
      <c:catAx>
        <c:axId val="156107136"/>
        <c:scaling>
          <c:orientation val="minMax"/>
        </c:scaling>
        <c:delete val="0"/>
        <c:axPos val="b"/>
        <c:numFmt formatCode="General" sourceLinked="0"/>
        <c:majorTickMark val="out"/>
        <c:minorTickMark val="none"/>
        <c:tickLblPos val="nextTo"/>
        <c:crossAx val="156108672"/>
        <c:crosses val="autoZero"/>
        <c:auto val="1"/>
        <c:lblAlgn val="ctr"/>
        <c:lblOffset val="100"/>
        <c:noMultiLvlLbl val="0"/>
      </c:catAx>
      <c:valAx>
        <c:axId val="156108672"/>
        <c:scaling>
          <c:orientation val="minMax"/>
          <c:max val="1"/>
          <c:min val="0.9"/>
        </c:scaling>
        <c:delete val="0"/>
        <c:axPos val="l"/>
        <c:majorGridlines/>
        <c:numFmt formatCode="0%" sourceLinked="0"/>
        <c:majorTickMark val="out"/>
        <c:minorTickMark val="none"/>
        <c:tickLblPos val="nextTo"/>
        <c:crossAx val="156107136"/>
        <c:crosses val="autoZero"/>
        <c:crossBetween val="between"/>
      </c:valAx>
    </c:plotArea>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182704012613382E-2"/>
          <c:y val="5.5953174603174602E-2"/>
          <c:w val="0.90427827709929842"/>
          <c:h val="0.58805277777777776"/>
        </c:manualLayout>
      </c:layout>
      <c:barChart>
        <c:barDir val="col"/>
        <c:grouping val="clustered"/>
        <c:varyColors val="0"/>
        <c:ser>
          <c:idx val="3"/>
          <c:order val="0"/>
          <c:tx>
            <c:strRef>
              <c:f>'Fig 11.5'!$C$4</c:f>
              <c:strCache>
                <c:ptCount val="1"/>
                <c:pt idx="0">
                  <c:v>1998</c:v>
                </c:pt>
              </c:strCache>
            </c:strRef>
          </c:tx>
          <c:spPr>
            <a:solidFill>
              <a:schemeClr val="accent1">
                <a:lumMod val="60000"/>
                <a:lumOff val="40000"/>
              </a:schemeClr>
            </a:solidFill>
            <a:ln>
              <a:prstDash val="sysDot"/>
            </a:ln>
          </c:spPr>
          <c:invertIfNegative val="0"/>
          <c:cat>
            <c:strRef>
              <c:f>'Fig 11.5'!$B$5:$B$12</c:f>
              <c:strCache>
                <c:ptCount val="8"/>
                <c:pt idx="0">
                  <c:v>Italie</c:v>
                </c:pt>
                <c:pt idx="1">
                  <c:v>Belgique</c:v>
                </c:pt>
                <c:pt idx="2">
                  <c:v>Suède</c:v>
                </c:pt>
                <c:pt idx="3">
                  <c:v>Espagne</c:v>
                </c:pt>
                <c:pt idx="4">
                  <c:v>Pays-Bas</c:v>
                </c:pt>
                <c:pt idx="5">
                  <c:v>France</c:v>
                </c:pt>
                <c:pt idx="6">
                  <c:v>Royaume-Uni</c:v>
                </c:pt>
                <c:pt idx="7">
                  <c:v>Allemagne</c:v>
                </c:pt>
              </c:strCache>
            </c:strRef>
          </c:cat>
          <c:val>
            <c:numRef>
              <c:f>'Fig 11.5'!$C$5:$C$12</c:f>
              <c:numCache>
                <c:formatCode>0.0%</c:formatCode>
                <c:ptCount val="8"/>
                <c:pt idx="0">
                  <c:v>7.0000000000000007E-2</c:v>
                </c:pt>
                <c:pt idx="1">
                  <c:v>0.09</c:v>
                </c:pt>
                <c:pt idx="2">
                  <c:v>0.18</c:v>
                </c:pt>
                <c:pt idx="3">
                  <c:v>0.16</c:v>
                </c:pt>
                <c:pt idx="4">
                  <c:v>0.21</c:v>
                </c:pt>
                <c:pt idx="5">
                  <c:v>0.12</c:v>
                </c:pt>
                <c:pt idx="6">
                  <c:v>0.24</c:v>
                </c:pt>
                <c:pt idx="7">
                  <c:v>0.22</c:v>
                </c:pt>
              </c:numCache>
            </c:numRef>
          </c:val>
          <c:extLst>
            <c:ext xmlns:c16="http://schemas.microsoft.com/office/drawing/2014/chart" uri="{C3380CC4-5D6E-409C-BE32-E72D297353CC}">
              <c16:uniqueId val="{00000000-C157-447B-A4BA-B439494AE31E}"/>
            </c:ext>
          </c:extLst>
        </c:ser>
        <c:ser>
          <c:idx val="0"/>
          <c:order val="1"/>
          <c:tx>
            <c:strRef>
              <c:f>'Fig 11.5'!$D$4</c:f>
              <c:strCache>
                <c:ptCount val="1"/>
                <c:pt idx="0">
                  <c:v>2008</c:v>
                </c:pt>
              </c:strCache>
            </c:strRef>
          </c:tx>
          <c:spPr>
            <a:solidFill>
              <a:schemeClr val="accent1">
                <a:lumMod val="75000"/>
              </a:schemeClr>
            </a:solidFill>
          </c:spPr>
          <c:invertIfNegative val="0"/>
          <c:cat>
            <c:strRef>
              <c:f>'Fig 11.5'!$B$5:$B$12</c:f>
              <c:strCache>
                <c:ptCount val="8"/>
                <c:pt idx="0">
                  <c:v>Italie</c:v>
                </c:pt>
                <c:pt idx="1">
                  <c:v>Belgique</c:v>
                </c:pt>
                <c:pt idx="2">
                  <c:v>Suède</c:v>
                </c:pt>
                <c:pt idx="3">
                  <c:v>Espagne</c:v>
                </c:pt>
                <c:pt idx="4">
                  <c:v>Pays-Bas</c:v>
                </c:pt>
                <c:pt idx="5">
                  <c:v>France</c:v>
                </c:pt>
                <c:pt idx="6">
                  <c:v>Royaume-Uni</c:v>
                </c:pt>
                <c:pt idx="7">
                  <c:v>Allemagne</c:v>
                </c:pt>
              </c:strCache>
            </c:strRef>
          </c:cat>
          <c:val>
            <c:numRef>
              <c:f>'Fig 11.5'!$D$5:$D$12</c:f>
              <c:numCache>
                <c:formatCode>0.0%</c:formatCode>
                <c:ptCount val="8"/>
                <c:pt idx="0">
                  <c:v>4.9000000000000002E-2</c:v>
                </c:pt>
                <c:pt idx="1">
                  <c:v>0.10199999999999999</c:v>
                </c:pt>
                <c:pt idx="2">
                  <c:v>0.16899999999999998</c:v>
                </c:pt>
                <c:pt idx="3">
                  <c:v>0.161</c:v>
                </c:pt>
                <c:pt idx="4">
                  <c:v>0.18899999999999997</c:v>
                </c:pt>
                <c:pt idx="5">
                  <c:v>0.16899999999999998</c:v>
                </c:pt>
                <c:pt idx="6">
                  <c:v>0.214</c:v>
                </c:pt>
                <c:pt idx="7">
                  <c:v>0.22800000000000001</c:v>
                </c:pt>
              </c:numCache>
            </c:numRef>
          </c:val>
          <c:extLst>
            <c:ext xmlns:c16="http://schemas.microsoft.com/office/drawing/2014/chart" uri="{C3380CC4-5D6E-409C-BE32-E72D297353CC}">
              <c16:uniqueId val="{00000001-C157-447B-A4BA-B439494AE31E}"/>
            </c:ext>
          </c:extLst>
        </c:ser>
        <c:ser>
          <c:idx val="1"/>
          <c:order val="2"/>
          <c:tx>
            <c:strRef>
              <c:f>'Fig 11.5'!$E$4</c:f>
              <c:strCache>
                <c:ptCount val="1"/>
                <c:pt idx="0">
                  <c:v>Écart femmes - hommes</c:v>
                </c:pt>
              </c:strCache>
            </c:strRef>
          </c:tx>
          <c:spPr>
            <a:solidFill>
              <a:schemeClr val="accent1">
                <a:lumMod val="50000"/>
              </a:schemeClr>
            </a:solidFill>
          </c:spPr>
          <c:invertIfNegative val="0"/>
          <c:cat>
            <c:strRef>
              <c:f>'Fig 11.5'!$B$5:$B$12</c:f>
              <c:strCache>
                <c:ptCount val="8"/>
                <c:pt idx="0">
                  <c:v>Italie</c:v>
                </c:pt>
                <c:pt idx="1">
                  <c:v>Belgique</c:v>
                </c:pt>
                <c:pt idx="2">
                  <c:v>Suède</c:v>
                </c:pt>
                <c:pt idx="3">
                  <c:v>Espagne</c:v>
                </c:pt>
                <c:pt idx="4">
                  <c:v>Pays-Bas</c:v>
                </c:pt>
                <c:pt idx="5">
                  <c:v>France</c:v>
                </c:pt>
                <c:pt idx="6">
                  <c:v>Royaume-Uni</c:v>
                </c:pt>
                <c:pt idx="7">
                  <c:v>Allemagne</c:v>
                </c:pt>
              </c:strCache>
            </c:strRef>
          </c:cat>
          <c:val>
            <c:numRef>
              <c:f>'Fig 11.5'!$E$5:$E$12</c:f>
              <c:numCache>
                <c:formatCode>0.0%</c:formatCode>
                <c:ptCount val="8"/>
                <c:pt idx="0">
                  <c:v>0.05</c:v>
                </c:pt>
                <c:pt idx="1">
                  <c:v>0.06</c:v>
                </c:pt>
                <c:pt idx="2">
                  <c:v>0.122</c:v>
                </c:pt>
                <c:pt idx="3">
                  <c:v>0.14000000000000001</c:v>
                </c:pt>
                <c:pt idx="4">
                  <c:v>0.14799999999999999</c:v>
                </c:pt>
                <c:pt idx="5">
                  <c:v>0.155</c:v>
                </c:pt>
                <c:pt idx="6">
                  <c:v>0.19900000000000001</c:v>
                </c:pt>
                <c:pt idx="7">
                  <c:v>0.20899999999999999</c:v>
                </c:pt>
              </c:numCache>
            </c:numRef>
          </c:val>
          <c:extLst>
            <c:ext xmlns:c16="http://schemas.microsoft.com/office/drawing/2014/chart" uri="{C3380CC4-5D6E-409C-BE32-E72D297353CC}">
              <c16:uniqueId val="{00000002-C157-447B-A4BA-B439494AE31E}"/>
            </c:ext>
          </c:extLst>
        </c:ser>
        <c:dLbls>
          <c:showLegendKey val="0"/>
          <c:showVal val="0"/>
          <c:showCatName val="0"/>
          <c:showSerName val="0"/>
          <c:showPercent val="0"/>
          <c:showBubbleSize val="0"/>
        </c:dLbls>
        <c:gapWidth val="75"/>
        <c:overlap val="-25"/>
        <c:axId val="152224896"/>
        <c:axId val="152226432"/>
      </c:barChart>
      <c:catAx>
        <c:axId val="152224896"/>
        <c:scaling>
          <c:orientation val="minMax"/>
        </c:scaling>
        <c:delete val="0"/>
        <c:axPos val="b"/>
        <c:numFmt formatCode="General" sourceLinked="0"/>
        <c:majorTickMark val="none"/>
        <c:minorTickMark val="none"/>
        <c:tickLblPos val="nextTo"/>
        <c:txPr>
          <a:bodyPr/>
          <a:lstStyle/>
          <a:p>
            <a:pPr>
              <a:defRPr sz="1000">
                <a:latin typeface="+mn-lt"/>
              </a:defRPr>
            </a:pPr>
            <a:endParaRPr lang="fr-FR"/>
          </a:p>
        </c:txPr>
        <c:crossAx val="152226432"/>
        <c:crosses val="autoZero"/>
        <c:auto val="1"/>
        <c:lblAlgn val="ctr"/>
        <c:lblOffset val="100"/>
        <c:noMultiLvlLbl val="0"/>
      </c:catAx>
      <c:valAx>
        <c:axId val="152226432"/>
        <c:scaling>
          <c:orientation val="minMax"/>
          <c:max val="0.25"/>
          <c:min val="0"/>
        </c:scaling>
        <c:delete val="0"/>
        <c:axPos val="l"/>
        <c:majorGridlines/>
        <c:numFmt formatCode="0%" sourceLinked="0"/>
        <c:majorTickMark val="none"/>
        <c:minorTickMark val="none"/>
        <c:tickLblPos val="nextTo"/>
        <c:spPr>
          <a:ln w="6350">
            <a:noFill/>
          </a:ln>
        </c:spPr>
        <c:txPr>
          <a:bodyPr/>
          <a:lstStyle/>
          <a:p>
            <a:pPr>
              <a:defRPr sz="1000">
                <a:latin typeface="+mn-lt"/>
              </a:defRPr>
            </a:pPr>
            <a:endParaRPr lang="fr-FR"/>
          </a:p>
        </c:txPr>
        <c:crossAx val="152224896"/>
        <c:crosses val="autoZero"/>
        <c:crossBetween val="between"/>
        <c:majorUnit val="5.000000000000001E-2"/>
      </c:valAx>
    </c:plotArea>
    <c:legend>
      <c:legendPos val="b"/>
      <c:layout/>
      <c:overlay val="0"/>
      <c:txPr>
        <a:bodyPr/>
        <a:lstStyle/>
        <a:p>
          <a:pPr>
            <a:defRPr sz="1000">
              <a:latin typeface="+mn-lt"/>
            </a:defRPr>
          </a:pPr>
          <a:endParaRPr lang="fr-FR"/>
        </a:p>
      </c:txPr>
    </c:legend>
    <c:plotVisOnly val="1"/>
    <c:dispBlanksAs val="gap"/>
    <c:showDLblsOverMax val="0"/>
  </c:chart>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11.6'!$C$4</c:f>
              <c:strCache>
                <c:ptCount val="1"/>
                <c:pt idx="0">
                  <c:v>2015</c:v>
                </c:pt>
              </c:strCache>
            </c:strRef>
          </c:tx>
          <c:spPr>
            <a:ln>
              <a:noFill/>
            </a:ln>
          </c:spPr>
          <c:marker>
            <c:symbol val="triangle"/>
            <c:size val="6"/>
            <c:spPr>
              <a:solidFill>
                <a:schemeClr val="accent2">
                  <a:lumMod val="50000"/>
                </a:schemeClr>
              </a:solidFill>
              <a:ln>
                <a:solidFill>
                  <a:schemeClr val="accent2">
                    <a:lumMod val="50000"/>
                  </a:schemeClr>
                </a:solidFill>
              </a:ln>
            </c:spPr>
          </c:marker>
          <c:cat>
            <c:strRef>
              <c:f>'Fig 11.6'!$B$5:$B$13</c:f>
              <c:strCache>
                <c:ptCount val="9"/>
                <c:pt idx="0">
                  <c:v>OCDE25</c:v>
                </c:pt>
                <c:pt idx="1">
                  <c:v>Belgique</c:v>
                </c:pt>
                <c:pt idx="2">
                  <c:v>Suède</c:v>
                </c:pt>
                <c:pt idx="3">
                  <c:v>Espagne</c:v>
                </c:pt>
                <c:pt idx="4">
                  <c:v>Italie</c:v>
                </c:pt>
                <c:pt idx="5">
                  <c:v>France</c:v>
                </c:pt>
                <c:pt idx="6">
                  <c:v>Royaume-Uni</c:v>
                </c:pt>
                <c:pt idx="7">
                  <c:v>Pays-Bas</c:v>
                </c:pt>
                <c:pt idx="8">
                  <c:v>Allemagne</c:v>
                </c:pt>
              </c:strCache>
            </c:strRef>
          </c:cat>
          <c:val>
            <c:numRef>
              <c:f>'Fig 11.6'!$C$5:$C$13</c:f>
              <c:numCache>
                <c:formatCode>0%</c:formatCode>
                <c:ptCount val="9"/>
                <c:pt idx="0">
                  <c:v>0.24258500399999999</c:v>
                </c:pt>
                <c:pt idx="1">
                  <c:v>0.25928129999999999</c:v>
                </c:pt>
                <c:pt idx="2">
                  <c:v>0.28053119999999998</c:v>
                </c:pt>
                <c:pt idx="3">
                  <c:v>0.32297510000000001</c:v>
                </c:pt>
                <c:pt idx="4">
                  <c:v>0.32489099999999999</c:v>
                </c:pt>
                <c:pt idx="5">
                  <c:v>0.32886609999999999</c:v>
                </c:pt>
                <c:pt idx="6">
                  <c:v>0.35444999999999999</c:v>
                </c:pt>
                <c:pt idx="7">
                  <c:v>0.42378519999999997</c:v>
                </c:pt>
                <c:pt idx="8">
                  <c:v>0.45700000000000002</c:v>
                </c:pt>
              </c:numCache>
            </c:numRef>
          </c:val>
          <c:smooth val="0"/>
          <c:extLst>
            <c:ext xmlns:c16="http://schemas.microsoft.com/office/drawing/2014/chart" uri="{C3380CC4-5D6E-409C-BE32-E72D297353CC}">
              <c16:uniqueId val="{00000000-2060-44D7-9DD6-542740D35980}"/>
            </c:ext>
          </c:extLst>
        </c:ser>
        <c:ser>
          <c:idx val="1"/>
          <c:order val="1"/>
          <c:tx>
            <c:strRef>
              <c:f>'Fig 11.6'!$D$4</c:f>
              <c:strCache>
                <c:ptCount val="1"/>
                <c:pt idx="0">
                  <c:v>2007</c:v>
                </c:pt>
              </c:strCache>
            </c:strRef>
          </c:tx>
          <c:spPr>
            <a:ln>
              <a:noFill/>
            </a:ln>
          </c:spPr>
          <c:marker>
            <c:symbol val="circle"/>
            <c:size val="5"/>
            <c:spPr>
              <a:solidFill>
                <a:schemeClr val="accent2">
                  <a:lumMod val="75000"/>
                  <a:alpha val="38000"/>
                </a:schemeClr>
              </a:solidFill>
            </c:spPr>
          </c:marker>
          <c:cat>
            <c:strRef>
              <c:f>'Fig 11.6'!$B$5:$B$13</c:f>
              <c:strCache>
                <c:ptCount val="9"/>
                <c:pt idx="0">
                  <c:v>OCDE25</c:v>
                </c:pt>
                <c:pt idx="1">
                  <c:v>Belgique</c:v>
                </c:pt>
                <c:pt idx="2">
                  <c:v>Suède</c:v>
                </c:pt>
                <c:pt idx="3">
                  <c:v>Espagne</c:v>
                </c:pt>
                <c:pt idx="4">
                  <c:v>Italie</c:v>
                </c:pt>
                <c:pt idx="5">
                  <c:v>France</c:v>
                </c:pt>
                <c:pt idx="6">
                  <c:v>Royaume-Uni</c:v>
                </c:pt>
                <c:pt idx="7">
                  <c:v>Pays-Bas</c:v>
                </c:pt>
                <c:pt idx="8">
                  <c:v>Allemagne</c:v>
                </c:pt>
              </c:strCache>
            </c:strRef>
          </c:cat>
          <c:val>
            <c:numRef>
              <c:f>'Fig 11.6'!$D$5:$D$13</c:f>
              <c:numCache>
                <c:formatCode>0%</c:formatCode>
                <c:ptCount val="9"/>
                <c:pt idx="0">
                  <c:v>0.27089384399999999</c:v>
                </c:pt>
                <c:pt idx="1">
                  <c:v>0.29270099999999999</c:v>
                </c:pt>
                <c:pt idx="2">
                  <c:v>0.30339630000000001</c:v>
                </c:pt>
                <c:pt idx="3">
                  <c:v>0.32954030000000001</c:v>
                </c:pt>
                <c:pt idx="4">
                  <c:v>0.32755640000000003</c:v>
                </c:pt>
                <c:pt idx="5">
                  <c:v>0.3749788</c:v>
                </c:pt>
                <c:pt idx="6">
                  <c:v>0.3628362</c:v>
                </c:pt>
                <c:pt idx="7">
                  <c:v>0.3896252</c:v>
                </c:pt>
              </c:numCache>
            </c:numRef>
          </c:val>
          <c:smooth val="0"/>
          <c:extLst>
            <c:ext xmlns:c16="http://schemas.microsoft.com/office/drawing/2014/chart" uri="{C3380CC4-5D6E-409C-BE32-E72D297353CC}">
              <c16:uniqueId val="{00000001-2060-44D7-9DD6-542740D35980}"/>
            </c:ext>
          </c:extLst>
        </c:ser>
        <c:dLbls>
          <c:showLegendKey val="0"/>
          <c:showVal val="0"/>
          <c:showCatName val="0"/>
          <c:showSerName val="0"/>
          <c:showPercent val="0"/>
          <c:showBubbleSize val="0"/>
        </c:dLbls>
        <c:marker val="1"/>
        <c:smooth val="0"/>
        <c:axId val="154305664"/>
        <c:axId val="154307584"/>
      </c:lineChart>
      <c:catAx>
        <c:axId val="154305664"/>
        <c:scaling>
          <c:orientation val="minMax"/>
        </c:scaling>
        <c:delete val="0"/>
        <c:axPos val="b"/>
        <c:numFmt formatCode="General" sourceLinked="0"/>
        <c:majorTickMark val="none"/>
        <c:minorTickMark val="none"/>
        <c:tickLblPos val="nextTo"/>
        <c:crossAx val="154307584"/>
        <c:crosses val="autoZero"/>
        <c:auto val="1"/>
        <c:lblAlgn val="ctr"/>
        <c:lblOffset val="100"/>
        <c:noMultiLvlLbl val="0"/>
      </c:catAx>
      <c:valAx>
        <c:axId val="154307584"/>
        <c:scaling>
          <c:orientation val="minMax"/>
        </c:scaling>
        <c:delete val="0"/>
        <c:axPos val="l"/>
        <c:majorGridlines/>
        <c:numFmt formatCode="0%" sourceLinked="1"/>
        <c:majorTickMark val="none"/>
        <c:minorTickMark val="none"/>
        <c:tickLblPos val="nextTo"/>
        <c:spPr>
          <a:ln w="9525">
            <a:noFill/>
          </a:ln>
        </c:spPr>
        <c:crossAx val="154305664"/>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withinLinear" id="14">
  <a:schemeClr val="accent1"/>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 id="18">
  <a:schemeClr val="accent5"/>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withinLinear" id="18">
  <a:schemeClr val="accent5"/>
</cs:colorStyle>
</file>

<file path=xl/charts/colors49.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1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15">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a:schemeClr val="lt1"/>
    </cs:lnRef>
    <cs:fillRef idx="1">
      <cs:styleClr val="auto"/>
    </cs:fillRef>
    <cs:effectRef idx="1">
      <a:schemeClr val="dk1"/>
    </cs:effectRef>
    <cs:fontRef idx="minor">
      <a:schemeClr val="tx1"/>
    </cs:fontRef>
    <cs:spPr>
      <a:ln>
        <a:round/>
      </a:ln>
    </cs:spPr>
  </cs:dataPoint>
  <cs:dataPoint3D>
    <cs:lnRef idx="1">
      <a:schemeClr val="lt1"/>
    </cs:lnRef>
    <cs:fillRef idx="1">
      <cs:styleClr val="auto"/>
    </cs:fillRef>
    <cs:effectRef idx="1">
      <a:schemeClr val="dk1"/>
    </cs:effectRef>
    <cs:fontRef idx="minor">
      <a:schemeClr val="tx1"/>
    </cs:fontRef>
    <cs:spPr>
      <a:ln>
        <a:round/>
      </a:ln>
    </cs:spPr>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1">
      <cs:styleClr val="auto"/>
    </cs:fillRef>
    <cs:effectRef idx="1">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1">
      <a:schemeClr val="dk1"/>
    </cs:effectRef>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1">
      <a:schemeClr val="dk1"/>
    </cs:effectRef>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chart" Target="../charts/chart3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2.xml"/><Relationship Id="rId1" Type="http://schemas.openxmlformats.org/officeDocument/2006/relationships/chart" Target="../charts/chart41.xml"/></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4.xml"/><Relationship Id="rId1" Type="http://schemas.openxmlformats.org/officeDocument/2006/relationships/chart" Target="../charts/chart4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chart" Target="../charts/chart56.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08.xml"/></Relationships>
</file>

<file path=xl/drawings/drawing1.xml><?xml version="1.0" encoding="utf-8"?>
<xdr:wsDr xmlns:xdr="http://schemas.openxmlformats.org/drawingml/2006/spreadsheetDrawing" xmlns:a="http://schemas.openxmlformats.org/drawingml/2006/main">
  <xdr:twoCellAnchor>
    <xdr:from>
      <xdr:col>8</xdr:col>
      <xdr:colOff>1054</xdr:colOff>
      <xdr:row>1</xdr:row>
      <xdr:rowOff>0</xdr:rowOff>
    </xdr:from>
    <xdr:to>
      <xdr:col>18</xdr:col>
      <xdr:colOff>740832</xdr:colOff>
      <xdr:row>22</xdr:row>
      <xdr:rowOff>116416</xdr:rowOff>
    </xdr:to>
    <xdr:grpSp>
      <xdr:nvGrpSpPr>
        <xdr:cNvPr id="2" name="Groupe 1"/>
        <xdr:cNvGrpSpPr/>
      </xdr:nvGrpSpPr>
      <xdr:grpSpPr>
        <a:xfrm>
          <a:off x="7853887" y="201083"/>
          <a:ext cx="8359778" cy="4889500"/>
          <a:chOff x="1767414" y="2902007"/>
          <a:chExt cx="8350253" cy="5427077"/>
        </a:xfrm>
      </xdr:grpSpPr>
      <xdr:graphicFrame macro="">
        <xdr:nvGraphicFramePr>
          <xdr:cNvPr id="3" name="Graphique 2"/>
          <xdr:cNvGraphicFramePr/>
        </xdr:nvGraphicFramePr>
        <xdr:xfrm>
          <a:off x="1767414" y="2902007"/>
          <a:ext cx="8350253" cy="5427077"/>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oupe 3"/>
          <xdr:cNvGrpSpPr/>
        </xdr:nvGrpSpPr>
        <xdr:grpSpPr>
          <a:xfrm>
            <a:off x="2274888" y="7715249"/>
            <a:ext cx="7718555" cy="508563"/>
            <a:chOff x="534701" y="155677"/>
            <a:chExt cx="8872918" cy="534344"/>
          </a:xfrm>
        </xdr:grpSpPr>
        <xdr:sp macro="" textlink="">
          <xdr:nvSpPr>
            <xdr:cNvPr id="5" name="ZoneTexte 2"/>
            <xdr:cNvSpPr txBox="1"/>
          </xdr:nvSpPr>
          <xdr:spPr>
            <a:xfrm>
              <a:off x="534701" y="155677"/>
              <a:ext cx="1476000" cy="534344"/>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a:t>❶ Forfaitaire</a:t>
              </a:r>
              <a:r>
                <a:rPr lang="fr-FR" sz="1200" baseline="0"/>
                <a:t> sur critère de résidence</a:t>
              </a:r>
            </a:p>
            <a:p>
              <a:pPr algn="ctr"/>
              <a:endParaRPr lang="fr-FR" sz="1200" baseline="0"/>
            </a:p>
            <a:p>
              <a:pPr algn="ctr"/>
              <a:endParaRPr lang="fr-FR" sz="1200" baseline="0"/>
            </a:p>
            <a:p>
              <a:pPr algn="ctr"/>
              <a:endParaRPr lang="fr-FR" sz="1200"/>
            </a:p>
          </xdr:txBody>
        </xdr:sp>
        <xdr:sp macro="" textlink="">
          <xdr:nvSpPr>
            <xdr:cNvPr id="6" name="ZoneTexte 1"/>
            <xdr:cNvSpPr txBox="1"/>
          </xdr:nvSpPr>
          <xdr:spPr>
            <a:xfrm>
              <a:off x="7931618" y="155677"/>
              <a:ext cx="1476001" cy="462296"/>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aseline="0"/>
                <a:t>❹ Contributif direct</a:t>
              </a:r>
            </a:p>
            <a:p>
              <a:pPr algn="ctr"/>
              <a:endParaRPr lang="fr-FR" sz="1200" baseline="0"/>
            </a:p>
            <a:p>
              <a:pPr algn="ctr"/>
              <a:endParaRPr lang="fr-FR" sz="1200" baseline="0"/>
            </a:p>
            <a:p>
              <a:pPr algn="ctr"/>
              <a:endParaRPr lang="fr-FR" sz="1200" baseline="0"/>
            </a:p>
            <a:p>
              <a:pPr algn="ctr"/>
              <a:endParaRPr lang="fr-FR" sz="1200"/>
            </a:p>
          </xdr:txBody>
        </xdr:sp>
        <xdr:sp macro="" textlink="">
          <xdr:nvSpPr>
            <xdr:cNvPr id="7" name="ZoneTexte 1"/>
            <xdr:cNvSpPr txBox="1"/>
          </xdr:nvSpPr>
          <xdr:spPr>
            <a:xfrm>
              <a:off x="6452237" y="155677"/>
              <a:ext cx="1476000" cy="517798"/>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aseline="0"/>
                <a:t>Mixte contributif direct et indirect</a:t>
              </a:r>
              <a:endParaRPr lang="fr-FR" sz="1200"/>
            </a:p>
          </xdr:txBody>
        </xdr:sp>
        <xdr:sp macro="" textlink="">
          <xdr:nvSpPr>
            <xdr:cNvPr id="8" name="ZoneTexte 1"/>
            <xdr:cNvSpPr txBox="1"/>
          </xdr:nvSpPr>
          <xdr:spPr>
            <a:xfrm>
              <a:off x="4972852" y="155677"/>
              <a:ext cx="1476000" cy="464297"/>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aseline="0"/>
                <a:t>❸ Contributif indirect</a:t>
              </a:r>
              <a:endParaRPr lang="fr-FR" sz="1200"/>
            </a:p>
          </xdr:txBody>
        </xdr:sp>
        <xdr:sp macro="" textlink="">
          <xdr:nvSpPr>
            <xdr:cNvPr id="9" name="ZoneTexte 1"/>
            <xdr:cNvSpPr txBox="1"/>
          </xdr:nvSpPr>
          <xdr:spPr>
            <a:xfrm>
              <a:off x="3493469" y="155677"/>
              <a:ext cx="1476000" cy="500919"/>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aseline="0"/>
                <a:t>Mixte forfaitaire et contributif</a:t>
              </a:r>
              <a:endParaRPr lang="fr-FR" sz="1200"/>
            </a:p>
          </xdr:txBody>
        </xdr:sp>
        <xdr:sp macro="" textlink="">
          <xdr:nvSpPr>
            <xdr:cNvPr id="10" name="ZoneTexte 1"/>
            <xdr:cNvSpPr txBox="1"/>
          </xdr:nvSpPr>
          <xdr:spPr>
            <a:xfrm>
              <a:off x="2014085" y="155677"/>
              <a:ext cx="1476000" cy="439138"/>
            </a:xfrm>
            <a:prstGeom prst="rect">
              <a:avLst/>
            </a:prstGeom>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fr-FR" sz="1200" baseline="0"/>
                <a:t>❷Forfaitaire</a:t>
              </a:r>
              <a:endParaRPr lang="fr-FR" sz="1200"/>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923924</xdr:colOff>
      <xdr:row>10</xdr:row>
      <xdr:rowOff>19049</xdr:rowOff>
    </xdr:from>
    <xdr:to>
      <xdr:col>9</xdr:col>
      <xdr:colOff>133350</xdr:colOff>
      <xdr:row>29</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6</xdr:col>
      <xdr:colOff>9525</xdr:colOff>
      <xdr:row>2</xdr:row>
      <xdr:rowOff>190500</xdr:rowOff>
    </xdr:from>
    <xdr:to>
      <xdr:col>15</xdr:col>
      <xdr:colOff>288450</xdr:colOff>
      <xdr:row>14</xdr:row>
      <xdr:rowOff>57151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600075</xdr:colOff>
      <xdr:row>3</xdr:row>
      <xdr:rowOff>0</xdr:rowOff>
    </xdr:from>
    <xdr:to>
      <xdr:col>15</xdr:col>
      <xdr:colOff>336075</xdr:colOff>
      <xdr:row>15</xdr:row>
      <xdr:rowOff>33000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0.25696</cdr:x>
      <cdr:y>0.30104</cdr:y>
    </cdr:from>
    <cdr:to>
      <cdr:x>0.83676</cdr:x>
      <cdr:y>0.5762</cdr:y>
    </cdr:to>
    <cdr:cxnSp macro="">
      <cdr:nvCxnSpPr>
        <cdr:cNvPr id="2" name="Connecteur droit 1"/>
        <cdr:cNvCxnSpPr/>
      </cdr:nvCxnSpPr>
      <cdr:spPr>
        <a:xfrm xmlns:a="http://schemas.openxmlformats.org/drawingml/2006/main" flipV="1">
          <a:off x="1498600" y="812800"/>
          <a:ext cx="3381375" cy="742951"/>
        </a:xfrm>
        <a:prstGeom xmlns:a="http://schemas.openxmlformats.org/drawingml/2006/main" prst="line">
          <a:avLst/>
        </a:prstGeom>
        <a:ln xmlns:a="http://schemas.openxmlformats.org/drawingml/2006/main">
          <a:prstDash val="sysDot"/>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103.xml><?xml version="1.0" encoding="utf-8"?>
<xdr:wsDr xmlns:xdr="http://schemas.openxmlformats.org/drawingml/2006/spreadsheetDrawing" xmlns:a="http://schemas.openxmlformats.org/drawingml/2006/main">
  <xdr:twoCellAnchor>
    <xdr:from>
      <xdr:col>2</xdr:col>
      <xdr:colOff>61912</xdr:colOff>
      <xdr:row>10</xdr:row>
      <xdr:rowOff>142875</xdr:rowOff>
    </xdr:from>
    <xdr:to>
      <xdr:col>11</xdr:col>
      <xdr:colOff>407512</xdr:colOff>
      <xdr:row>22</xdr:row>
      <xdr:rowOff>118725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2</xdr:col>
      <xdr:colOff>17369</xdr:colOff>
      <xdr:row>9</xdr:row>
      <xdr:rowOff>57150</xdr:rowOff>
    </xdr:from>
    <xdr:to>
      <xdr:col>10</xdr:col>
      <xdr:colOff>560193</xdr:colOff>
      <xdr:row>23</xdr:row>
      <xdr:rowOff>87348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9525</xdr:colOff>
      <xdr:row>3</xdr:row>
      <xdr:rowOff>0</xdr:rowOff>
    </xdr:from>
    <xdr:to>
      <xdr:col>16</xdr:col>
      <xdr:colOff>526575</xdr:colOff>
      <xdr:row>14</xdr:row>
      <xdr:rowOff>114300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0.1851</cdr:x>
      <cdr:y>0.31713</cdr:y>
    </cdr:from>
    <cdr:to>
      <cdr:x>0.83131</cdr:x>
      <cdr:y>0.43403</cdr:y>
    </cdr:to>
    <cdr:cxnSp macro="">
      <cdr:nvCxnSpPr>
        <cdr:cNvPr id="2" name="Connecteur droit 1"/>
        <cdr:cNvCxnSpPr/>
      </cdr:nvCxnSpPr>
      <cdr:spPr>
        <a:xfrm xmlns:a="http://schemas.openxmlformats.org/drawingml/2006/main">
          <a:off x="1079500" y="869950"/>
          <a:ext cx="3768725" cy="320675"/>
        </a:xfrm>
        <a:prstGeom xmlns:a="http://schemas.openxmlformats.org/drawingml/2006/main" prst="line">
          <a:avLst/>
        </a:prstGeom>
        <a:ln xmlns:a="http://schemas.openxmlformats.org/drawingml/2006/main" w="9525">
          <a:solidFill>
            <a:schemeClr val="bg1">
              <a:lumMod val="75000"/>
            </a:schemeClr>
          </a:solidFill>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xdr:wsDr xmlns:xdr="http://schemas.openxmlformats.org/drawingml/2006/spreadsheetDrawing" xmlns:a="http://schemas.openxmlformats.org/drawingml/2006/main">
  <xdr:twoCellAnchor>
    <xdr:from>
      <xdr:col>7</xdr:col>
      <xdr:colOff>0</xdr:colOff>
      <xdr:row>3</xdr:row>
      <xdr:rowOff>9525</xdr:rowOff>
    </xdr:from>
    <xdr:to>
      <xdr:col>16</xdr:col>
      <xdr:colOff>517050</xdr:colOff>
      <xdr:row>14</xdr:row>
      <xdr:rowOff>42525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0.34352</cdr:x>
      <cdr:y>0.27164</cdr:y>
    </cdr:from>
    <cdr:to>
      <cdr:x>0.81825</cdr:x>
      <cdr:y>0.43156</cdr:y>
    </cdr:to>
    <cdr:cxnSp macro="">
      <cdr:nvCxnSpPr>
        <cdr:cNvPr id="2" name="Connecteur droit 1"/>
        <cdr:cNvCxnSpPr/>
      </cdr:nvCxnSpPr>
      <cdr:spPr>
        <a:xfrm xmlns:a="http://schemas.openxmlformats.org/drawingml/2006/main" flipV="1">
          <a:off x="2003425" y="733425"/>
          <a:ext cx="2768600" cy="431792"/>
        </a:xfrm>
        <a:prstGeom xmlns:a="http://schemas.openxmlformats.org/drawingml/2006/main" prst="line">
          <a:avLst/>
        </a:prstGeom>
        <a:ln xmlns:a="http://schemas.openxmlformats.org/drawingml/2006/main">
          <a:solidFill>
            <a:schemeClr val="bg1">
              <a:lumMod val="7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9.xml><?xml version="1.0" encoding="utf-8"?>
<xdr:wsDr xmlns:xdr="http://schemas.openxmlformats.org/drawingml/2006/spreadsheetDrawing" xmlns:a="http://schemas.openxmlformats.org/drawingml/2006/main">
  <xdr:twoCellAnchor>
    <xdr:from>
      <xdr:col>6</xdr:col>
      <xdr:colOff>0</xdr:colOff>
      <xdr:row>4</xdr:row>
      <xdr:rowOff>180975</xdr:rowOff>
    </xdr:from>
    <xdr:to>
      <xdr:col>13</xdr:col>
      <xdr:colOff>498000</xdr:colOff>
      <xdr:row>19</xdr:row>
      <xdr:rowOff>13950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9524</xdr:colOff>
      <xdr:row>7</xdr:row>
      <xdr:rowOff>180975</xdr:rowOff>
    </xdr:from>
    <xdr:to>
      <xdr:col>8</xdr:col>
      <xdr:colOff>397724</xdr:colOff>
      <xdr:row>23</xdr:row>
      <xdr:rowOff>75450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0.47714</cdr:x>
      <cdr:y>0.08712</cdr:y>
    </cdr:from>
    <cdr:to>
      <cdr:x>0.84875</cdr:x>
      <cdr:y>0.16456</cdr:y>
    </cdr:to>
    <cdr:sp macro="" textlink="">
      <cdr:nvSpPr>
        <cdr:cNvPr id="2" name="ZoneTexte 1"/>
        <cdr:cNvSpPr txBox="1"/>
      </cdr:nvSpPr>
      <cdr:spPr>
        <a:xfrm xmlns:a="http://schemas.openxmlformats.org/drawingml/2006/main">
          <a:off x="3057513" y="257180"/>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13.xml><?xml version="1.0" encoding="utf-8"?>
<xdr:wsDr xmlns:xdr="http://schemas.openxmlformats.org/drawingml/2006/spreadsheetDrawing" xmlns:a="http://schemas.openxmlformats.org/drawingml/2006/main">
  <xdr:twoCellAnchor>
    <xdr:from>
      <xdr:col>3</xdr:col>
      <xdr:colOff>0</xdr:colOff>
      <xdr:row>10</xdr:row>
      <xdr:rowOff>180974</xdr:rowOff>
    </xdr:from>
    <xdr:to>
      <xdr:col>9</xdr:col>
      <xdr:colOff>714375</xdr:colOff>
      <xdr:row>28</xdr:row>
      <xdr:rowOff>47624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492919</xdr:colOff>
      <xdr:row>17</xdr:row>
      <xdr:rowOff>0</xdr:rowOff>
    </xdr:from>
    <xdr:to>
      <xdr:col>7</xdr:col>
      <xdr:colOff>88744</xdr:colOff>
      <xdr:row>32</xdr:row>
      <xdr:rowOff>94500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14287</xdr:colOff>
      <xdr:row>17</xdr:row>
      <xdr:rowOff>0</xdr:rowOff>
    </xdr:from>
    <xdr:to>
      <xdr:col>4</xdr:col>
      <xdr:colOff>457837</xdr:colOff>
      <xdr:row>32</xdr:row>
      <xdr:rowOff>94500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17</xdr:row>
      <xdr:rowOff>0</xdr:rowOff>
    </xdr:from>
    <xdr:to>
      <xdr:col>9</xdr:col>
      <xdr:colOff>605475</xdr:colOff>
      <xdr:row>32</xdr:row>
      <xdr:rowOff>94500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28574</xdr:colOff>
      <xdr:row>7</xdr:row>
      <xdr:rowOff>123825</xdr:rowOff>
    </xdr:from>
    <xdr:to>
      <xdr:col>8</xdr:col>
      <xdr:colOff>416774</xdr:colOff>
      <xdr:row>23</xdr:row>
      <xdr:rowOff>18300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0.08324</cdr:x>
      <cdr:y>0.07099</cdr:y>
    </cdr:from>
    <cdr:to>
      <cdr:x>0.45485</cdr:x>
      <cdr:y>0.14843</cdr:y>
    </cdr:to>
    <cdr:sp macro="" textlink="">
      <cdr:nvSpPr>
        <cdr:cNvPr id="2" name="ZoneTexte 1"/>
        <cdr:cNvSpPr txBox="1"/>
      </cdr:nvSpPr>
      <cdr:spPr>
        <a:xfrm xmlns:a="http://schemas.openxmlformats.org/drawingml/2006/main">
          <a:off x="533388" y="209553"/>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9524</xdr:colOff>
      <xdr:row>7</xdr:row>
      <xdr:rowOff>28575</xdr:rowOff>
    </xdr:from>
    <xdr:to>
      <xdr:col>8</xdr:col>
      <xdr:colOff>397724</xdr:colOff>
      <xdr:row>22</xdr:row>
      <xdr:rowOff>123075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0.62839</cdr:x>
      <cdr:y>0.17101</cdr:y>
    </cdr:from>
    <cdr:to>
      <cdr:x>1</cdr:x>
      <cdr:y>0.24845</cdr:y>
    </cdr:to>
    <cdr:sp macro="" textlink="">
      <cdr:nvSpPr>
        <cdr:cNvPr id="2" name="ZoneTexte 1"/>
        <cdr:cNvSpPr txBox="1"/>
      </cdr:nvSpPr>
      <cdr:spPr>
        <a:xfrm xmlns:a="http://schemas.openxmlformats.org/drawingml/2006/main">
          <a:off x="4026723" y="504828"/>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1847850</xdr:colOff>
      <xdr:row>11</xdr:row>
      <xdr:rowOff>19049</xdr:rowOff>
    </xdr:from>
    <xdr:to>
      <xdr:col>8</xdr:col>
      <xdr:colOff>581025</xdr:colOff>
      <xdr:row>28</xdr:row>
      <xdr:rowOff>85724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xdr:row>
      <xdr:rowOff>95250</xdr:rowOff>
    </xdr:from>
    <xdr:to>
      <xdr:col>14</xdr:col>
      <xdr:colOff>498000</xdr:colOff>
      <xdr:row>15</xdr:row>
      <xdr:rowOff>4425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1876424</xdr:colOff>
      <xdr:row>7</xdr:row>
      <xdr:rowOff>19050</xdr:rowOff>
    </xdr:from>
    <xdr:to>
      <xdr:col>8</xdr:col>
      <xdr:colOff>388199</xdr:colOff>
      <xdr:row>22</xdr:row>
      <xdr:rowOff>123075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0.62839</cdr:x>
      <cdr:y>0.09035</cdr:y>
    </cdr:from>
    <cdr:to>
      <cdr:x>1</cdr:x>
      <cdr:y>0.16779</cdr:y>
    </cdr:to>
    <cdr:sp macro="" textlink="">
      <cdr:nvSpPr>
        <cdr:cNvPr id="2" name="ZoneTexte 1"/>
        <cdr:cNvSpPr txBox="1"/>
      </cdr:nvSpPr>
      <cdr:spPr>
        <a:xfrm xmlns:a="http://schemas.openxmlformats.org/drawingml/2006/main">
          <a:off x="4026723" y="266712"/>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1866900</xdr:colOff>
      <xdr:row>10</xdr:row>
      <xdr:rowOff>200024</xdr:rowOff>
    </xdr:from>
    <xdr:to>
      <xdr:col>8</xdr:col>
      <xdr:colOff>600075</xdr:colOff>
      <xdr:row>28</xdr:row>
      <xdr:rowOff>85724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1876424</xdr:colOff>
      <xdr:row>6</xdr:row>
      <xdr:rowOff>171450</xdr:rowOff>
    </xdr:from>
    <xdr:to>
      <xdr:col>8</xdr:col>
      <xdr:colOff>388199</xdr:colOff>
      <xdr:row>22</xdr:row>
      <xdr:rowOff>46875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0.08324</cdr:x>
      <cdr:y>0.07099</cdr:y>
    </cdr:from>
    <cdr:to>
      <cdr:x>0.45485</cdr:x>
      <cdr:y>0.14843</cdr:y>
    </cdr:to>
    <cdr:sp macro="" textlink="">
      <cdr:nvSpPr>
        <cdr:cNvPr id="2" name="ZoneTexte 1"/>
        <cdr:cNvSpPr txBox="1"/>
      </cdr:nvSpPr>
      <cdr:spPr>
        <a:xfrm xmlns:a="http://schemas.openxmlformats.org/drawingml/2006/main">
          <a:off x="533388" y="209553"/>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1866899</xdr:colOff>
      <xdr:row>7</xdr:row>
      <xdr:rowOff>76200</xdr:rowOff>
    </xdr:from>
    <xdr:to>
      <xdr:col>8</xdr:col>
      <xdr:colOff>378674</xdr:colOff>
      <xdr:row>22</xdr:row>
      <xdr:rowOff>180225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0.07581</cdr:x>
      <cdr:y>0.22587</cdr:y>
    </cdr:from>
    <cdr:to>
      <cdr:x>0.44742</cdr:x>
      <cdr:y>0.30331</cdr:y>
    </cdr:to>
    <cdr:sp macro="" textlink="">
      <cdr:nvSpPr>
        <cdr:cNvPr id="2" name="ZoneTexte 1"/>
        <cdr:cNvSpPr txBox="1"/>
      </cdr:nvSpPr>
      <cdr:spPr>
        <a:xfrm xmlns:a="http://schemas.openxmlformats.org/drawingml/2006/main">
          <a:off x="485777" y="666762"/>
          <a:ext cx="2381277" cy="228603"/>
        </a:xfrm>
        <a:prstGeom xmlns:a="http://schemas.openxmlformats.org/drawingml/2006/main" prst="rect">
          <a:avLst/>
        </a:prstGeom>
        <a:solidFill xmlns:a="http://schemas.openxmlformats.org/drawingml/2006/main">
          <a:sysClr val="window" lastClr="FFFFFF"/>
        </a:solidFill>
      </cdr:spPr>
      <cdr:txBody>
        <a:bodyPr xmlns:a="http://schemas.openxmlformats.org/drawingml/2006/main" vertOverflow="clip" wrap="square" rtlCol="0"/>
        <a:lstStyle xmlns:a="http://schemas.openxmlformats.org/drawingml/2006/main"/>
        <a:p xmlns:a="http://schemas.openxmlformats.org/drawingml/2006/main">
          <a:pPr algn="ctr"/>
          <a:r>
            <a:rPr lang="fr-FR" sz="1100">
              <a:solidFill>
                <a:schemeClr val="accent2">
                  <a:lumMod val="75000"/>
                </a:schemeClr>
              </a:solidFill>
            </a:rPr>
            <a:t>Moyenne des pays suivis par le COR</a:t>
          </a:r>
        </a:p>
      </cdr:txBody>
    </cdr:sp>
  </cdr:relSizeAnchor>
</c:userShapes>
</file>

<file path=xl/drawings/drawing27.xml><?xml version="1.0" encoding="utf-8"?>
<xdr:wsDr xmlns:xdr="http://schemas.openxmlformats.org/drawingml/2006/spreadsheetDrawing" xmlns:a="http://schemas.openxmlformats.org/drawingml/2006/main">
  <xdr:twoCellAnchor>
    <xdr:from>
      <xdr:col>2</xdr:col>
      <xdr:colOff>0</xdr:colOff>
      <xdr:row>11</xdr:row>
      <xdr:rowOff>123824</xdr:rowOff>
    </xdr:from>
    <xdr:to>
      <xdr:col>8</xdr:col>
      <xdr:colOff>609600</xdr:colOff>
      <xdr:row>29</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1000126</xdr:colOff>
      <xdr:row>1</xdr:row>
      <xdr:rowOff>123825</xdr:rowOff>
    </xdr:from>
    <xdr:to>
      <xdr:col>17</xdr:col>
      <xdr:colOff>504826</xdr:colOff>
      <xdr:row>17</xdr:row>
      <xdr:rowOff>295275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9524</xdr:colOff>
      <xdr:row>9</xdr:row>
      <xdr:rowOff>180975</xdr:rowOff>
    </xdr:from>
    <xdr:to>
      <xdr:col>11</xdr:col>
      <xdr:colOff>504825</xdr:colOff>
      <xdr:row>28</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573882</xdr:colOff>
      <xdr:row>2</xdr:row>
      <xdr:rowOff>195263</xdr:rowOff>
    </xdr:from>
    <xdr:to>
      <xdr:col>16</xdr:col>
      <xdr:colOff>571819</xdr:colOff>
      <xdr:row>15</xdr:row>
      <xdr:rowOff>155419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19049</xdr:colOff>
      <xdr:row>10</xdr:row>
      <xdr:rowOff>9525</xdr:rowOff>
    </xdr:from>
    <xdr:to>
      <xdr:col>11</xdr:col>
      <xdr:colOff>809624</xdr:colOff>
      <xdr:row>29</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528635</xdr:colOff>
      <xdr:row>3</xdr:row>
      <xdr:rowOff>0</xdr:rowOff>
    </xdr:from>
    <xdr:to>
      <xdr:col>12</xdr:col>
      <xdr:colOff>252635</xdr:colOff>
      <xdr:row>12</xdr:row>
      <xdr:rowOff>152175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3</xdr:row>
      <xdr:rowOff>0</xdr:rowOff>
    </xdr:from>
    <xdr:to>
      <xdr:col>8</xdr:col>
      <xdr:colOff>486000</xdr:colOff>
      <xdr:row>12</xdr:row>
      <xdr:rowOff>152175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9525</xdr:colOff>
      <xdr:row>2</xdr:row>
      <xdr:rowOff>190500</xdr:rowOff>
    </xdr:from>
    <xdr:to>
      <xdr:col>8</xdr:col>
      <xdr:colOff>495525</xdr:colOff>
      <xdr:row>12</xdr:row>
      <xdr:rowOff>152175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542925</xdr:colOff>
      <xdr:row>2</xdr:row>
      <xdr:rowOff>190500</xdr:rowOff>
    </xdr:from>
    <xdr:to>
      <xdr:col>12</xdr:col>
      <xdr:colOff>266925</xdr:colOff>
      <xdr:row>12</xdr:row>
      <xdr:rowOff>152175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9525</xdr:colOff>
      <xdr:row>1</xdr:row>
      <xdr:rowOff>95250</xdr:rowOff>
    </xdr:from>
    <xdr:to>
      <xdr:col>14</xdr:col>
      <xdr:colOff>733425</xdr:colOff>
      <xdr:row>16</xdr:row>
      <xdr:rowOff>190500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9525</xdr:colOff>
      <xdr:row>2</xdr:row>
      <xdr:rowOff>200024</xdr:rowOff>
    </xdr:from>
    <xdr:to>
      <xdr:col>13</xdr:col>
      <xdr:colOff>507525</xdr:colOff>
      <xdr:row>15</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cdr:x>
      <cdr:y>0</cdr:y>
    </cdr:to>
    <cdr:grpSp>
      <cdr:nvGrpSpPr>
        <cdr:cNvPr id="8" name="Groupe 5"/>
        <cdr:cNvGrpSpPr/>
      </cdr:nvGrpSpPr>
      <cdr:grpSpPr>
        <a:xfrm xmlns:a="http://schemas.openxmlformats.org/drawingml/2006/main">
          <a:off x="0" y="0"/>
          <a:ext cx="0" cy="0"/>
          <a:chOff x="0" y="0"/>
          <a:chExt cx="0" cy="0"/>
        </a:xfrm>
      </cdr:grpSpPr>
    </cdr:grpSp>
  </cdr:relSizeAnchor>
</c:userShapes>
</file>

<file path=xl/drawings/drawing36.xml><?xml version="1.0" encoding="utf-8"?>
<xdr:wsDr xmlns:xdr="http://schemas.openxmlformats.org/drawingml/2006/spreadsheetDrawing" xmlns:a="http://schemas.openxmlformats.org/drawingml/2006/main">
  <xdr:twoCellAnchor>
    <xdr:from>
      <xdr:col>5</xdr:col>
      <xdr:colOff>752474</xdr:colOff>
      <xdr:row>2</xdr:row>
      <xdr:rowOff>200025</xdr:rowOff>
    </xdr:from>
    <xdr:to>
      <xdr:col>14</xdr:col>
      <xdr:colOff>76199</xdr:colOff>
      <xdr:row>18</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xdr:col>
      <xdr:colOff>761998</xdr:colOff>
      <xdr:row>17</xdr:row>
      <xdr:rowOff>0</xdr:rowOff>
    </xdr:from>
    <xdr:to>
      <xdr:col>10</xdr:col>
      <xdr:colOff>590549</xdr:colOff>
      <xdr:row>31</xdr:row>
      <xdr:rowOff>90489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35</xdr:row>
      <xdr:rowOff>0</xdr:rowOff>
    </xdr:from>
    <xdr:to>
      <xdr:col>14</xdr:col>
      <xdr:colOff>715125</xdr:colOff>
      <xdr:row>35</xdr:row>
      <xdr:rowOff>117750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9525</xdr:colOff>
      <xdr:row>17</xdr:row>
      <xdr:rowOff>0</xdr:rowOff>
    </xdr:from>
    <xdr:to>
      <xdr:col>22</xdr:col>
      <xdr:colOff>468750</xdr:colOff>
      <xdr:row>31</xdr:row>
      <xdr:rowOff>117750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17</xdr:row>
      <xdr:rowOff>0</xdr:rowOff>
    </xdr:from>
    <xdr:to>
      <xdr:col>35</xdr:col>
      <xdr:colOff>723900</xdr:colOff>
      <xdr:row>31</xdr:row>
      <xdr:rowOff>114300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13606</xdr:colOff>
      <xdr:row>3</xdr:row>
      <xdr:rowOff>4081</xdr:rowOff>
    </xdr:from>
    <xdr:to>
      <xdr:col>16</xdr:col>
      <xdr:colOff>547670</xdr:colOff>
      <xdr:row>20</xdr:row>
      <xdr:rowOff>19049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6</xdr:col>
      <xdr:colOff>4081</xdr:colOff>
      <xdr:row>2</xdr:row>
      <xdr:rowOff>204106</xdr:rowOff>
    </xdr:from>
    <xdr:to>
      <xdr:col>16</xdr:col>
      <xdr:colOff>538145</xdr:colOff>
      <xdr:row>20</xdr:row>
      <xdr:rowOff>9524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5392</xdr:colOff>
      <xdr:row>2</xdr:row>
      <xdr:rowOff>197689</xdr:rowOff>
    </xdr:from>
    <xdr:to>
      <xdr:col>17</xdr:col>
      <xdr:colOff>580670</xdr:colOff>
      <xdr:row>17</xdr:row>
      <xdr:rowOff>17971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9524</xdr:colOff>
      <xdr:row>2</xdr:row>
      <xdr:rowOff>180975</xdr:rowOff>
    </xdr:from>
    <xdr:to>
      <xdr:col>13</xdr:col>
      <xdr:colOff>590550</xdr:colOff>
      <xdr:row>17</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542924</xdr:colOff>
      <xdr:row>3</xdr:row>
      <xdr:rowOff>97364</xdr:rowOff>
    </xdr:from>
    <xdr:to>
      <xdr:col>13</xdr:col>
      <xdr:colOff>194924</xdr:colOff>
      <xdr:row>14</xdr:row>
      <xdr:rowOff>5264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433916</xdr:colOff>
      <xdr:row>3</xdr:row>
      <xdr:rowOff>97364</xdr:rowOff>
    </xdr:from>
    <xdr:to>
      <xdr:col>17</xdr:col>
      <xdr:colOff>85916</xdr:colOff>
      <xdr:row>14</xdr:row>
      <xdr:rowOff>5264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9525</xdr:colOff>
      <xdr:row>14</xdr:row>
      <xdr:rowOff>57150</xdr:rowOff>
    </xdr:from>
    <xdr:ext cx="7197672" cy="269912"/>
    <xdr:pic>
      <xdr:nvPicPr>
        <xdr:cNvPr id="4" name="Image 3"/>
        <xdr:cNvPicPr>
          <a:picLocks noChangeAspect="1"/>
        </xdr:cNvPicPr>
      </xdr:nvPicPr>
      <xdr:blipFill>
        <a:blip xmlns:r="http://schemas.openxmlformats.org/officeDocument/2006/relationships" r:embed="rId3"/>
        <a:stretch>
          <a:fillRect/>
        </a:stretch>
      </xdr:blipFill>
      <xdr:spPr>
        <a:xfrm>
          <a:off x="6867525" y="2724150"/>
          <a:ext cx="7197672" cy="269912"/>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9</xdr:col>
      <xdr:colOff>5291</xdr:colOff>
      <xdr:row>2</xdr:row>
      <xdr:rowOff>154517</xdr:rowOff>
    </xdr:from>
    <xdr:to>
      <xdr:col>12</xdr:col>
      <xdr:colOff>419291</xdr:colOff>
      <xdr:row>13</xdr:row>
      <xdr:rowOff>167192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636058</xdr:colOff>
      <xdr:row>2</xdr:row>
      <xdr:rowOff>154517</xdr:rowOff>
    </xdr:from>
    <xdr:to>
      <xdr:col>16</xdr:col>
      <xdr:colOff>288058</xdr:colOff>
      <xdr:row>13</xdr:row>
      <xdr:rowOff>167192</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751417</xdr:colOff>
      <xdr:row>35</xdr:row>
      <xdr:rowOff>125942</xdr:rowOff>
    </xdr:from>
    <xdr:ext cx="7197672" cy="269912"/>
    <xdr:pic>
      <xdr:nvPicPr>
        <xdr:cNvPr id="4" name="Image 3"/>
        <xdr:cNvPicPr>
          <a:picLocks noChangeAspect="1"/>
        </xdr:cNvPicPr>
      </xdr:nvPicPr>
      <xdr:blipFill>
        <a:blip xmlns:r="http://schemas.openxmlformats.org/officeDocument/2006/relationships" r:embed="rId3"/>
        <a:stretch>
          <a:fillRect/>
        </a:stretch>
      </xdr:blipFill>
      <xdr:spPr>
        <a:xfrm>
          <a:off x="751417" y="6793442"/>
          <a:ext cx="7197672" cy="269912"/>
        </a:xfrm>
        <a:prstGeom prst="rect">
          <a:avLst/>
        </a:prstGeom>
      </xdr:spPr>
    </xdr:pic>
    <xdr:clientData/>
  </xdr:oneCellAnchor>
  <xdr:oneCellAnchor>
    <xdr:from>
      <xdr:col>8</xdr:col>
      <xdr:colOff>438150</xdr:colOff>
      <xdr:row>14</xdr:row>
      <xdr:rowOff>9525</xdr:rowOff>
    </xdr:from>
    <xdr:ext cx="7197672" cy="269912"/>
    <xdr:pic>
      <xdr:nvPicPr>
        <xdr:cNvPr id="5" name="Image 4"/>
        <xdr:cNvPicPr>
          <a:picLocks noChangeAspect="1"/>
        </xdr:cNvPicPr>
      </xdr:nvPicPr>
      <xdr:blipFill>
        <a:blip xmlns:r="http://schemas.openxmlformats.org/officeDocument/2006/relationships" r:embed="rId3"/>
        <a:stretch>
          <a:fillRect/>
        </a:stretch>
      </xdr:blipFill>
      <xdr:spPr>
        <a:xfrm>
          <a:off x="6534150" y="2676525"/>
          <a:ext cx="7197672" cy="269912"/>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8</xdr:col>
      <xdr:colOff>5043</xdr:colOff>
      <xdr:row>2</xdr:row>
      <xdr:rowOff>46504</xdr:rowOff>
    </xdr:from>
    <xdr:to>
      <xdr:col>18</xdr:col>
      <xdr:colOff>574087</xdr:colOff>
      <xdr:row>17</xdr:row>
      <xdr:rowOff>76761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923927</xdr:colOff>
      <xdr:row>40</xdr:row>
      <xdr:rowOff>11490</xdr:rowOff>
    </xdr:from>
    <xdr:to>
      <xdr:col>10</xdr:col>
      <xdr:colOff>369021</xdr:colOff>
      <xdr:row>57</xdr:row>
      <xdr:rowOff>176865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2</xdr:col>
      <xdr:colOff>10583</xdr:colOff>
      <xdr:row>25</xdr:row>
      <xdr:rowOff>199495</xdr:rowOff>
    </xdr:from>
    <xdr:to>
      <xdr:col>5</xdr:col>
      <xdr:colOff>39333</xdr:colOff>
      <xdr:row>36</xdr:row>
      <xdr:rowOff>111578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10583</xdr:colOff>
      <xdr:row>39</xdr:row>
      <xdr:rowOff>15346</xdr:rowOff>
    </xdr:from>
    <xdr:to>
      <xdr:col>5</xdr:col>
      <xdr:colOff>39333</xdr:colOff>
      <xdr:row>49</xdr:row>
      <xdr:rowOff>128513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39</xdr:row>
      <xdr:rowOff>15346</xdr:rowOff>
    </xdr:from>
    <xdr:to>
      <xdr:col>9</xdr:col>
      <xdr:colOff>28750</xdr:colOff>
      <xdr:row>49</xdr:row>
      <xdr:rowOff>128513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13</xdr:row>
      <xdr:rowOff>10583</xdr:rowOff>
    </xdr:from>
    <xdr:to>
      <xdr:col>5</xdr:col>
      <xdr:colOff>28750</xdr:colOff>
      <xdr:row>23</xdr:row>
      <xdr:rowOff>123750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13</xdr:row>
      <xdr:rowOff>10583</xdr:rowOff>
    </xdr:from>
    <xdr:to>
      <xdr:col>9</xdr:col>
      <xdr:colOff>28750</xdr:colOff>
      <xdr:row>23</xdr:row>
      <xdr:rowOff>123750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25</xdr:row>
      <xdr:rowOff>179915</xdr:rowOff>
    </xdr:from>
    <xdr:to>
      <xdr:col>9</xdr:col>
      <xdr:colOff>28750</xdr:colOff>
      <xdr:row>36</xdr:row>
      <xdr:rowOff>91998</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16</xdr:row>
      <xdr:rowOff>133350</xdr:rowOff>
    </xdr:from>
    <xdr:to>
      <xdr:col>4</xdr:col>
      <xdr:colOff>414000</xdr:colOff>
      <xdr:row>27</xdr:row>
      <xdr:rowOff>93075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171450</xdr:colOff>
      <xdr:row>16</xdr:row>
      <xdr:rowOff>133350</xdr:rowOff>
    </xdr:from>
    <xdr:to>
      <xdr:col>8</xdr:col>
      <xdr:colOff>585450</xdr:colOff>
      <xdr:row>27</xdr:row>
      <xdr:rowOff>93075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44</xdr:row>
      <xdr:rowOff>0</xdr:rowOff>
    </xdr:from>
    <xdr:to>
      <xdr:col>4</xdr:col>
      <xdr:colOff>414000</xdr:colOff>
      <xdr:row>54</xdr:row>
      <xdr:rowOff>159750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171450</xdr:colOff>
      <xdr:row>44</xdr:row>
      <xdr:rowOff>0</xdr:rowOff>
    </xdr:from>
    <xdr:to>
      <xdr:col>8</xdr:col>
      <xdr:colOff>585450</xdr:colOff>
      <xdr:row>54</xdr:row>
      <xdr:rowOff>159750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75</xdr:row>
      <xdr:rowOff>0</xdr:rowOff>
    </xdr:from>
    <xdr:to>
      <xdr:col>4</xdr:col>
      <xdr:colOff>414000</xdr:colOff>
      <xdr:row>85</xdr:row>
      <xdr:rowOff>159750</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171450</xdr:colOff>
      <xdr:row>75</xdr:row>
      <xdr:rowOff>0</xdr:rowOff>
    </xdr:from>
    <xdr:to>
      <xdr:col>8</xdr:col>
      <xdr:colOff>585450</xdr:colOff>
      <xdr:row>85</xdr:row>
      <xdr:rowOff>159750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498000</xdr:colOff>
      <xdr:row>19</xdr:row>
      <xdr:rowOff>42525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3</xdr:row>
      <xdr:rowOff>9525</xdr:rowOff>
    </xdr:from>
    <xdr:to>
      <xdr:col>15</xdr:col>
      <xdr:colOff>345600</xdr:colOff>
      <xdr:row>14</xdr:row>
      <xdr:rowOff>138750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5</xdr:col>
      <xdr:colOff>761998</xdr:colOff>
      <xdr:row>3</xdr:row>
      <xdr:rowOff>9525</xdr:rowOff>
    </xdr:from>
    <xdr:to>
      <xdr:col>13</xdr:col>
      <xdr:colOff>478948</xdr:colOff>
      <xdr:row>17</xdr:row>
      <xdr:rowOff>174900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9525</xdr:colOff>
      <xdr:row>3</xdr:row>
      <xdr:rowOff>9525</xdr:rowOff>
    </xdr:from>
    <xdr:to>
      <xdr:col>16</xdr:col>
      <xdr:colOff>459225</xdr:colOff>
      <xdr:row>16</xdr:row>
      <xdr:rowOff>276225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9523</xdr:colOff>
      <xdr:row>3</xdr:row>
      <xdr:rowOff>152401</xdr:rowOff>
    </xdr:from>
    <xdr:to>
      <xdr:col>14</xdr:col>
      <xdr:colOff>85725</xdr:colOff>
      <xdr:row>20</xdr:row>
      <xdr:rowOff>5401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19050</xdr:colOff>
      <xdr:row>3</xdr:row>
      <xdr:rowOff>66675</xdr:rowOff>
    </xdr:from>
    <xdr:to>
      <xdr:col>15</xdr:col>
      <xdr:colOff>583050</xdr:colOff>
      <xdr:row>19</xdr:row>
      <xdr:rowOff>3450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xdr:col>
      <xdr:colOff>5291</xdr:colOff>
      <xdr:row>3</xdr:row>
      <xdr:rowOff>4233</xdr:rowOff>
    </xdr:from>
    <xdr:to>
      <xdr:col>14</xdr:col>
      <xdr:colOff>503675</xdr:colOff>
      <xdr:row>17</xdr:row>
      <xdr:rowOff>123825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9523</xdr:colOff>
      <xdr:row>2</xdr:row>
      <xdr:rowOff>180975</xdr:rowOff>
    </xdr:from>
    <xdr:to>
      <xdr:col>14</xdr:col>
      <xdr:colOff>0</xdr:colOff>
      <xdr:row>20</xdr:row>
      <xdr:rowOff>133350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0.15017</cdr:x>
      <cdr:y>0.06996</cdr:y>
    </cdr:from>
    <cdr:to>
      <cdr:x>0.63643</cdr:x>
      <cdr:y>0.1791</cdr:y>
    </cdr:to>
    <cdr:sp macro="" textlink="">
      <cdr:nvSpPr>
        <cdr:cNvPr id="2" name="ZoneTexte 1"/>
        <cdr:cNvSpPr txBox="1"/>
      </cdr:nvSpPr>
      <cdr:spPr>
        <a:xfrm xmlns:a="http://schemas.openxmlformats.org/drawingml/2006/main">
          <a:off x="891120" y="241236"/>
          <a:ext cx="2885505" cy="3763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Réversion </a:t>
          </a:r>
          <a:r>
            <a:rPr lang="fr-FR" sz="1100" baseline="0"/>
            <a:t>des régimes  obligatoires seulement</a:t>
          </a:r>
          <a:endParaRPr lang="fr-FR" sz="1100"/>
        </a:p>
      </cdr:txBody>
    </cdr:sp>
  </cdr:relSizeAnchor>
  <cdr:relSizeAnchor xmlns:cdr="http://schemas.openxmlformats.org/drawingml/2006/chartDrawing">
    <cdr:from>
      <cdr:x>0.80168</cdr:x>
      <cdr:y>0.03087</cdr:y>
    </cdr:from>
    <cdr:to>
      <cdr:x>0.97824</cdr:x>
      <cdr:y>0.26128</cdr:y>
    </cdr:to>
    <cdr:sp macro="" textlink="">
      <cdr:nvSpPr>
        <cdr:cNvPr id="3" name="ZoneTexte 1"/>
        <cdr:cNvSpPr txBox="1"/>
      </cdr:nvSpPr>
      <cdr:spPr>
        <a:xfrm xmlns:a="http://schemas.openxmlformats.org/drawingml/2006/main">
          <a:off x="5339199" y="88900"/>
          <a:ext cx="1175904" cy="663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a:t>Y</a:t>
          </a:r>
          <a:r>
            <a:rPr lang="fr-FR" sz="1100" baseline="0"/>
            <a:t> compris régimes faculatifs privés</a:t>
          </a:r>
        </a:p>
      </cdr:txBody>
    </cdr:sp>
  </cdr:relSizeAnchor>
</c:userShapes>
</file>

<file path=xl/drawings/drawing54.xml><?xml version="1.0" encoding="utf-8"?>
<xdr:wsDr xmlns:xdr="http://schemas.openxmlformats.org/drawingml/2006/spreadsheetDrawing" xmlns:a="http://schemas.openxmlformats.org/drawingml/2006/main">
  <xdr:twoCellAnchor>
    <xdr:from>
      <xdr:col>6</xdr:col>
      <xdr:colOff>759300</xdr:colOff>
      <xdr:row>2</xdr:row>
      <xdr:rowOff>190500</xdr:rowOff>
    </xdr:from>
    <xdr:to>
      <xdr:col>14</xdr:col>
      <xdr:colOff>495300</xdr:colOff>
      <xdr:row>15</xdr:row>
      <xdr:rowOff>41550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5</xdr:col>
      <xdr:colOff>761999</xdr:colOff>
      <xdr:row>3</xdr:row>
      <xdr:rowOff>57151</xdr:rowOff>
    </xdr:from>
    <xdr:to>
      <xdr:col>13</xdr:col>
      <xdr:colOff>238124</xdr:colOff>
      <xdr:row>16</xdr:row>
      <xdr:rowOff>57150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6</xdr:col>
      <xdr:colOff>761999</xdr:colOff>
      <xdr:row>3</xdr:row>
      <xdr:rowOff>9526</xdr:rowOff>
    </xdr:from>
    <xdr:to>
      <xdr:col>13</xdr:col>
      <xdr:colOff>752475</xdr:colOff>
      <xdr:row>17</xdr:row>
      <xdr:rowOff>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447675</xdr:colOff>
      <xdr:row>3</xdr:row>
      <xdr:rowOff>209550</xdr:rowOff>
    </xdr:from>
    <xdr:to>
      <xdr:col>13</xdr:col>
      <xdr:colOff>590550</xdr:colOff>
      <xdr:row>3</xdr:row>
      <xdr:rowOff>209550</xdr:rowOff>
    </xdr:to>
    <xdr:cxnSp macro="">
      <xdr:nvCxnSpPr>
        <xdr:cNvPr id="3" name="Connecteur droit 2"/>
        <xdr:cNvCxnSpPr/>
      </xdr:nvCxnSpPr>
      <xdr:spPr>
        <a:xfrm>
          <a:off x="5781675" y="762000"/>
          <a:ext cx="4714875" cy="0"/>
        </a:xfrm>
        <a:prstGeom prst="line">
          <a:avLst/>
        </a:prstGeom>
        <a:ln w="9525">
          <a:solidFill>
            <a:srgbClr val="FF0000"/>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7.xml><?xml version="1.0" encoding="utf-8"?>
<xdr:wsDr xmlns:xdr="http://schemas.openxmlformats.org/drawingml/2006/spreadsheetDrawing" xmlns:a="http://schemas.openxmlformats.org/drawingml/2006/main">
  <xdr:twoCellAnchor>
    <xdr:from>
      <xdr:col>5</xdr:col>
      <xdr:colOff>25875</xdr:colOff>
      <xdr:row>2</xdr:row>
      <xdr:rowOff>205127</xdr:rowOff>
    </xdr:from>
    <xdr:to>
      <xdr:col>12</xdr:col>
      <xdr:colOff>523875</xdr:colOff>
      <xdr:row>18</xdr:row>
      <xdr:rowOff>180976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0</xdr:colOff>
      <xdr:row>2</xdr:row>
      <xdr:rowOff>180976</xdr:rowOff>
    </xdr:from>
    <xdr:to>
      <xdr:col>17</xdr:col>
      <xdr:colOff>645583</xdr:colOff>
      <xdr:row>16</xdr:row>
      <xdr:rowOff>31751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xdr:col>
      <xdr:colOff>666750</xdr:colOff>
      <xdr:row>3</xdr:row>
      <xdr:rowOff>9525</xdr:rowOff>
    </xdr:from>
    <xdr:to>
      <xdr:col>13</xdr:col>
      <xdr:colOff>326550</xdr:colOff>
      <xdr:row>15</xdr:row>
      <xdr:rowOff>90150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390525</xdr:colOff>
      <xdr:row>3</xdr:row>
      <xdr:rowOff>152400</xdr:rowOff>
    </xdr:from>
    <xdr:to>
      <xdr:col>10</xdr:col>
      <xdr:colOff>495300</xdr:colOff>
      <xdr:row>11</xdr:row>
      <xdr:rowOff>66676</xdr:rowOff>
    </xdr:to>
    <xdr:cxnSp macro="">
      <xdr:nvCxnSpPr>
        <xdr:cNvPr id="3" name="Connecteur droit 2"/>
        <xdr:cNvCxnSpPr/>
      </xdr:nvCxnSpPr>
      <xdr:spPr>
        <a:xfrm flipV="1">
          <a:off x="5191125" y="752475"/>
          <a:ext cx="2162175" cy="1514476"/>
        </a:xfrm>
        <a:prstGeom prst="line">
          <a:avLst/>
        </a:prstGeom>
        <a:ln>
          <a:solidFill>
            <a:schemeClr val="bg1">
              <a:lumMod val="75000"/>
            </a:schemeClr>
          </a:solidFill>
          <a:prstDash val="sysDot"/>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9525</xdr:colOff>
      <xdr:row>2</xdr:row>
      <xdr:rowOff>114300</xdr:rowOff>
    </xdr:from>
    <xdr:to>
      <xdr:col>19</xdr:col>
      <xdr:colOff>523875</xdr:colOff>
      <xdr:row>16</xdr:row>
      <xdr:rowOff>5400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9</xdr:col>
      <xdr:colOff>638174</xdr:colOff>
      <xdr:row>3</xdr:row>
      <xdr:rowOff>0</xdr:rowOff>
    </xdr:from>
    <xdr:to>
      <xdr:col>18</xdr:col>
      <xdr:colOff>555149</xdr:colOff>
      <xdr:row>13</xdr:row>
      <xdr:rowOff>61575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10</xdr:col>
      <xdr:colOff>9525</xdr:colOff>
      <xdr:row>3</xdr:row>
      <xdr:rowOff>0</xdr:rowOff>
    </xdr:from>
    <xdr:to>
      <xdr:col>19</xdr:col>
      <xdr:colOff>2700</xdr:colOff>
      <xdr:row>15</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5</xdr:col>
      <xdr:colOff>752475</xdr:colOff>
      <xdr:row>3</xdr:row>
      <xdr:rowOff>54768</xdr:rowOff>
    </xdr:from>
    <xdr:to>
      <xdr:col>14</xdr:col>
      <xdr:colOff>281925</xdr:colOff>
      <xdr:row>20</xdr:row>
      <xdr:rowOff>64294</xdr:rowOff>
    </xdr:to>
    <xdr:graphicFrame macro="">
      <xdr:nvGraphicFramePr>
        <xdr:cNvPr id="2"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0.48908</cdr:x>
      <cdr:y>0.11932</cdr:y>
    </cdr:from>
    <cdr:to>
      <cdr:x>0.58149</cdr:x>
      <cdr:y>0.12069</cdr:y>
    </cdr:to>
    <cdr:cxnSp macro="">
      <cdr:nvCxnSpPr>
        <cdr:cNvPr id="6" name="Connecteur droit avec flèche 5"/>
        <cdr:cNvCxnSpPr/>
      </cdr:nvCxnSpPr>
      <cdr:spPr>
        <a:xfrm xmlns:a="http://schemas.openxmlformats.org/drawingml/2006/main" flipH="1" flipV="1">
          <a:off x="2852219" y="386581"/>
          <a:ext cx="538920" cy="4439"/>
        </a:xfrm>
        <a:prstGeom xmlns:a="http://schemas.openxmlformats.org/drawingml/2006/main" prst="straightConnector1">
          <a:avLst/>
        </a:prstGeom>
        <a:ln xmlns:a="http://schemas.openxmlformats.org/drawingml/2006/main">
          <a:tailEnd type="arrow"/>
        </a:l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0.17694</cdr:x>
      <cdr:y>0.04228</cdr:y>
    </cdr:from>
    <cdr:to>
      <cdr:x>0.49177</cdr:x>
      <cdr:y>0.18673</cdr:y>
    </cdr:to>
    <cdr:sp macro="" textlink="">
      <cdr:nvSpPr>
        <cdr:cNvPr id="2" name="ZoneTexte 6"/>
        <cdr:cNvSpPr txBox="1"/>
      </cdr:nvSpPr>
      <cdr:spPr>
        <a:xfrm xmlns:a="http://schemas.openxmlformats.org/drawingml/2006/main">
          <a:off x="1031912" y="136965"/>
          <a:ext cx="1836000" cy="468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just"/>
          <a:r>
            <a:rPr lang="fr-FR" sz="800" b="1" i="1">
              <a:latin typeface="Arial" panose="020B0604020202020204" pitchFamily="34" charset="0"/>
              <a:cs typeface="Arial" panose="020B0604020202020204" pitchFamily="34" charset="0"/>
            </a:rPr>
            <a:t>Pays où le taux de pauvreté des plus âgés est plus faible que celui de l'ensemble</a:t>
          </a:r>
          <a:r>
            <a:rPr lang="fr-FR" sz="800" b="1" i="1" baseline="0">
              <a:latin typeface="Arial" panose="020B0604020202020204" pitchFamily="34" charset="0"/>
              <a:cs typeface="Arial" panose="020B0604020202020204" pitchFamily="34" charset="0"/>
            </a:rPr>
            <a:t> de la population</a:t>
          </a:r>
          <a:endParaRPr lang="fr-FR" sz="800" b="1" i="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0.56959</cdr:x>
      <cdr:y>0.75399</cdr:y>
    </cdr:from>
    <cdr:to>
      <cdr:x>0.88441</cdr:x>
      <cdr:y>0.89845</cdr:y>
    </cdr:to>
    <cdr:sp macro="" textlink="">
      <cdr:nvSpPr>
        <cdr:cNvPr id="4" name="ZoneTexte 2"/>
        <cdr:cNvSpPr txBox="1"/>
      </cdr:nvSpPr>
      <cdr:spPr>
        <a:xfrm xmlns:a="http://schemas.openxmlformats.org/drawingml/2006/main">
          <a:off x="3321762" y="2442767"/>
          <a:ext cx="1836000" cy="468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r>
            <a:rPr lang="fr-FR" sz="800" b="1" i="1">
              <a:latin typeface="Arial" panose="020B0604020202020204" pitchFamily="34" charset="0"/>
              <a:cs typeface="Arial" panose="020B0604020202020204" pitchFamily="34" charset="0"/>
            </a:rPr>
            <a:t>Pays où le taux de pauvreté des plus âgés est plus élevé que celui de l'ensemble</a:t>
          </a:r>
          <a:r>
            <a:rPr lang="fr-FR" sz="800" b="1" i="1" baseline="0">
              <a:latin typeface="Arial" panose="020B0604020202020204" pitchFamily="34" charset="0"/>
              <a:cs typeface="Arial" panose="020B0604020202020204" pitchFamily="34" charset="0"/>
            </a:rPr>
            <a:t> de la population</a:t>
          </a:r>
          <a:endParaRPr lang="fr-FR" sz="800" b="1" i="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0.4688</cdr:x>
      <cdr:y>0.82658</cdr:y>
    </cdr:from>
    <cdr:to>
      <cdr:x>0.56725</cdr:x>
      <cdr:y>0.82658</cdr:y>
    </cdr:to>
    <cdr:cxnSp macro="">
      <cdr:nvCxnSpPr>
        <cdr:cNvPr id="10" name="Connecteur droit avec flèche 9"/>
        <cdr:cNvCxnSpPr/>
      </cdr:nvCxnSpPr>
      <cdr:spPr>
        <a:xfrm xmlns:a="http://schemas.openxmlformats.org/drawingml/2006/main">
          <a:off x="2733954" y="2677921"/>
          <a:ext cx="574144" cy="0"/>
        </a:xfrm>
        <a:prstGeom xmlns:a="http://schemas.openxmlformats.org/drawingml/2006/main" prst="straightConnector1">
          <a:avLst/>
        </a:prstGeom>
        <a:ln xmlns:a="http://schemas.openxmlformats.org/drawingml/2006/main">
          <a:tailEnd type="arrow"/>
        </a:l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cxnSp>
  </cdr:relSizeAnchor>
  <cdr:relSizeAnchor xmlns:cdr="http://schemas.openxmlformats.org/drawingml/2006/chartDrawing">
    <cdr:from>
      <cdr:x>0.13197</cdr:x>
      <cdr:y>0.03432</cdr:y>
    </cdr:from>
    <cdr:to>
      <cdr:x>0.92604</cdr:x>
      <cdr:y>0.88433</cdr:y>
    </cdr:to>
    <cdr:sp macro="" textlink="">
      <cdr:nvSpPr>
        <cdr:cNvPr id="5" name="Triangle isocèle 4"/>
        <cdr:cNvSpPr/>
      </cdr:nvSpPr>
      <cdr:spPr>
        <a:xfrm xmlns:a="http://schemas.openxmlformats.org/drawingml/2006/main">
          <a:off x="842963" y="129860"/>
          <a:ext cx="5072061" cy="3216274"/>
        </a:xfrm>
        <a:prstGeom xmlns:a="http://schemas.openxmlformats.org/drawingml/2006/main" prst="triangle">
          <a:avLst>
            <a:gd name="adj" fmla="val 100000"/>
          </a:avLst>
        </a:prstGeom>
        <a:solidFill xmlns:a="http://schemas.openxmlformats.org/drawingml/2006/main">
          <a:schemeClr val="accent5">
            <a:lumMod val="40000"/>
            <a:lumOff val="60000"/>
            <a:alpha val="17000"/>
          </a:schemeClr>
        </a:solidFill>
        <a:ln xmlns:a="http://schemas.openxmlformats.org/drawingml/2006/main">
          <a:solidFill>
            <a:schemeClr val="accent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wrap="square">
          <a:noAutofit/>
        </a:bodyPr>
        <a:lstStyle xmlns:a="http://schemas.openxmlformats.org/drawingml/2006/main"/>
        <a:p xmlns:a="http://schemas.openxmlformats.org/drawingml/2006/main">
          <a:endParaRPr lang="fr-FR"/>
        </a:p>
      </cdr:txBody>
    </cdr:sp>
  </cdr:relSizeAnchor>
</c:userShapes>
</file>

<file path=xl/drawings/drawing64.xml><?xml version="1.0" encoding="utf-8"?>
<xdr:wsDr xmlns:xdr="http://schemas.openxmlformats.org/drawingml/2006/spreadsheetDrawing" xmlns:a="http://schemas.openxmlformats.org/drawingml/2006/main">
  <xdr:twoCellAnchor>
    <xdr:from>
      <xdr:col>12</xdr:col>
      <xdr:colOff>9525</xdr:colOff>
      <xdr:row>1</xdr:row>
      <xdr:rowOff>85725</xdr:rowOff>
    </xdr:from>
    <xdr:to>
      <xdr:col>19</xdr:col>
      <xdr:colOff>507525</xdr:colOff>
      <xdr:row>16</xdr:row>
      <xdr:rowOff>186375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17</xdr:row>
      <xdr:rowOff>76200</xdr:rowOff>
    </xdr:from>
    <xdr:to>
      <xdr:col>19</xdr:col>
      <xdr:colOff>507525</xdr:colOff>
      <xdr:row>33</xdr:row>
      <xdr:rowOff>5400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0</xdr:colOff>
      <xdr:row>2</xdr:row>
      <xdr:rowOff>142875</xdr:rowOff>
    </xdr:from>
    <xdr:to>
      <xdr:col>12</xdr:col>
      <xdr:colOff>704850</xdr:colOff>
      <xdr:row>16</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9524</xdr:colOff>
      <xdr:row>3</xdr:row>
      <xdr:rowOff>9525</xdr:rowOff>
    </xdr:from>
    <xdr:to>
      <xdr:col>11</xdr:col>
      <xdr:colOff>714375</xdr:colOff>
      <xdr:row>17</xdr:row>
      <xdr:rowOff>76200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0</xdr:colOff>
      <xdr:row>2</xdr:row>
      <xdr:rowOff>190500</xdr:rowOff>
    </xdr:from>
    <xdr:to>
      <xdr:col>15</xdr:col>
      <xdr:colOff>345600</xdr:colOff>
      <xdr:row>17</xdr:row>
      <xdr:rowOff>52049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7937</xdr:colOff>
      <xdr:row>3</xdr:row>
      <xdr:rowOff>0</xdr:rowOff>
    </xdr:from>
    <xdr:to>
      <xdr:col>12</xdr:col>
      <xdr:colOff>561975</xdr:colOff>
      <xdr:row>16</xdr:row>
      <xdr:rowOff>103188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4</xdr:col>
      <xdr:colOff>20638</xdr:colOff>
      <xdr:row>2</xdr:row>
      <xdr:rowOff>185737</xdr:rowOff>
    </xdr:from>
    <xdr:to>
      <xdr:col>11</xdr:col>
      <xdr:colOff>491424</xdr:colOff>
      <xdr:row>15</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2381</xdr:colOff>
      <xdr:row>3</xdr:row>
      <xdr:rowOff>33337</xdr:rowOff>
    </xdr:from>
    <xdr:to>
      <xdr:col>16</xdr:col>
      <xdr:colOff>318</xdr:colOff>
      <xdr:row>17</xdr:row>
      <xdr:rowOff>160181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0.09011</cdr:x>
      <cdr:y>0.42192</cdr:y>
    </cdr:from>
    <cdr:to>
      <cdr:x>1</cdr:x>
      <cdr:y>0.4243</cdr:y>
    </cdr:to>
    <cdr:cxnSp macro="">
      <cdr:nvCxnSpPr>
        <cdr:cNvPr id="3" name="Connecteur droit 2"/>
        <cdr:cNvCxnSpPr/>
      </cdr:nvCxnSpPr>
      <cdr:spPr>
        <a:xfrm xmlns:a="http://schemas.openxmlformats.org/drawingml/2006/main">
          <a:off x="523069" y="1231745"/>
          <a:ext cx="5281717" cy="6948"/>
        </a:xfrm>
        <a:prstGeom xmlns:a="http://schemas.openxmlformats.org/drawingml/2006/main" prst="line">
          <a:avLst/>
        </a:prstGeom>
        <a:ln xmlns:a="http://schemas.openxmlformats.org/drawingml/2006/main" w="19050">
          <a:solidFill>
            <a:srgbClr val="FF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twoCellAnchor>
    <xdr:from>
      <xdr:col>6</xdr:col>
      <xdr:colOff>9525</xdr:colOff>
      <xdr:row>3</xdr:row>
      <xdr:rowOff>9525</xdr:rowOff>
    </xdr:from>
    <xdr:to>
      <xdr:col>13</xdr:col>
      <xdr:colOff>507525</xdr:colOff>
      <xdr:row>18</xdr:row>
      <xdr:rowOff>148275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14287</xdr:colOff>
      <xdr:row>3</xdr:row>
      <xdr:rowOff>0</xdr:rowOff>
    </xdr:from>
    <xdr:to>
      <xdr:col>12</xdr:col>
      <xdr:colOff>512287</xdr:colOff>
      <xdr:row>16</xdr:row>
      <xdr:rowOff>80625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0</xdr:colOff>
      <xdr:row>2</xdr:row>
      <xdr:rowOff>200025</xdr:rowOff>
    </xdr:from>
    <xdr:to>
      <xdr:col>12</xdr:col>
      <xdr:colOff>498000</xdr:colOff>
      <xdr:row>17</xdr:row>
      <xdr:rowOff>51075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752475</xdr:colOff>
      <xdr:row>2</xdr:row>
      <xdr:rowOff>171449</xdr:rowOff>
    </xdr:from>
    <xdr:to>
      <xdr:col>14</xdr:col>
      <xdr:colOff>488475</xdr:colOff>
      <xdr:row>16</xdr:row>
      <xdr:rowOff>60599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733425</xdr:colOff>
      <xdr:row>3</xdr:row>
      <xdr:rowOff>0</xdr:rowOff>
    </xdr:from>
    <xdr:to>
      <xdr:col>11</xdr:col>
      <xdr:colOff>469425</xdr:colOff>
      <xdr:row>16</xdr:row>
      <xdr:rowOff>33975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19050</xdr:colOff>
      <xdr:row>4</xdr:row>
      <xdr:rowOff>9525</xdr:rowOff>
    </xdr:from>
    <xdr:to>
      <xdr:col>12</xdr:col>
      <xdr:colOff>517050</xdr:colOff>
      <xdr:row>17</xdr:row>
      <xdr:rowOff>68175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0.17316</cdr:x>
      <cdr:y>0.21362</cdr:y>
    </cdr:from>
    <cdr:to>
      <cdr:x>0.75619</cdr:x>
      <cdr:y>0.3638</cdr:y>
    </cdr:to>
    <cdr:cxnSp macro="">
      <cdr:nvCxnSpPr>
        <cdr:cNvPr id="2" name="Connecteur droit 1"/>
        <cdr:cNvCxnSpPr/>
      </cdr:nvCxnSpPr>
      <cdr:spPr>
        <a:xfrm xmlns:a="http://schemas.openxmlformats.org/drawingml/2006/main">
          <a:off x="1009875" y="615233"/>
          <a:ext cx="3400200" cy="432517"/>
        </a:xfrm>
        <a:prstGeom xmlns:a="http://schemas.openxmlformats.org/drawingml/2006/main" prst="line">
          <a:avLst/>
        </a:prstGeom>
        <a:ln xmlns:a="http://schemas.openxmlformats.org/drawingml/2006/main" w="3175">
          <a:prstDash val="sysDot"/>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78.xml><?xml version="1.0" encoding="utf-8"?>
<xdr:wsDr xmlns:xdr="http://schemas.openxmlformats.org/drawingml/2006/spreadsheetDrawing" xmlns:a="http://schemas.openxmlformats.org/drawingml/2006/main">
  <xdr:twoCellAnchor>
    <xdr:from>
      <xdr:col>5</xdr:col>
      <xdr:colOff>622301</xdr:colOff>
      <xdr:row>3</xdr:row>
      <xdr:rowOff>1</xdr:rowOff>
    </xdr:from>
    <xdr:to>
      <xdr:col>14</xdr:col>
      <xdr:colOff>553178</xdr:colOff>
      <xdr:row>17</xdr:row>
      <xdr:rowOff>49604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24</xdr:col>
      <xdr:colOff>509531</xdr:colOff>
      <xdr:row>3</xdr:row>
      <xdr:rowOff>0</xdr:rowOff>
    </xdr:from>
    <xdr:to>
      <xdr:col>32</xdr:col>
      <xdr:colOff>210496</xdr:colOff>
      <xdr:row>14</xdr:row>
      <xdr:rowOff>83909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591754</xdr:colOff>
      <xdr:row>3</xdr:row>
      <xdr:rowOff>5254</xdr:rowOff>
    </xdr:from>
    <xdr:to>
      <xdr:col>14</xdr:col>
      <xdr:colOff>470775</xdr:colOff>
      <xdr:row>16</xdr:row>
      <xdr:rowOff>109483</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3</xdr:row>
      <xdr:rowOff>0</xdr:rowOff>
    </xdr:from>
    <xdr:to>
      <xdr:col>13</xdr:col>
      <xdr:colOff>474188</xdr:colOff>
      <xdr:row>14</xdr:row>
      <xdr:rowOff>175312</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606900</xdr:colOff>
      <xdr:row>3</xdr:row>
      <xdr:rowOff>85724</xdr:rowOff>
    </xdr:from>
    <xdr:to>
      <xdr:col>14</xdr:col>
      <xdr:colOff>342900</xdr:colOff>
      <xdr:row>16</xdr:row>
      <xdr:rowOff>157799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6</xdr:row>
      <xdr:rowOff>47625</xdr:rowOff>
    </xdr:from>
    <xdr:to>
      <xdr:col>13</xdr:col>
      <xdr:colOff>76200</xdr:colOff>
      <xdr:row>9</xdr:row>
      <xdr:rowOff>47625</xdr:rowOff>
    </xdr:to>
    <xdr:cxnSp macro="">
      <xdr:nvCxnSpPr>
        <xdr:cNvPr id="3" name="Connecteur droit 2"/>
        <xdr:cNvCxnSpPr/>
      </xdr:nvCxnSpPr>
      <xdr:spPr>
        <a:xfrm>
          <a:off x="4333875" y="1190625"/>
          <a:ext cx="3667125" cy="571500"/>
        </a:xfrm>
        <a:prstGeom prst="line">
          <a:avLst/>
        </a:prstGeom>
        <a:ln>
          <a:solidFill>
            <a:schemeClr val="bg1">
              <a:lumMod val="75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3</xdr:row>
      <xdr:rowOff>0</xdr:rowOff>
    </xdr:from>
    <xdr:to>
      <xdr:col>16</xdr:col>
      <xdr:colOff>53550</xdr:colOff>
      <xdr:row>17</xdr:row>
      <xdr:rowOff>72075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6</xdr:col>
      <xdr:colOff>9525</xdr:colOff>
      <xdr:row>25</xdr:row>
      <xdr:rowOff>0</xdr:rowOff>
    </xdr:from>
    <xdr:to>
      <xdr:col>15</xdr:col>
      <xdr:colOff>355125</xdr:colOff>
      <xdr:row>37</xdr:row>
      <xdr:rowOff>60600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4</xdr:col>
      <xdr:colOff>740250</xdr:colOff>
      <xdr:row>2</xdr:row>
      <xdr:rowOff>200025</xdr:rowOff>
    </xdr:from>
    <xdr:to>
      <xdr:col>8</xdr:col>
      <xdr:colOff>19050</xdr:colOff>
      <xdr:row>14</xdr:row>
      <xdr:rowOff>129225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9525</xdr:colOff>
      <xdr:row>4</xdr:row>
      <xdr:rowOff>9525</xdr:rowOff>
    </xdr:from>
    <xdr:to>
      <xdr:col>13</xdr:col>
      <xdr:colOff>507525</xdr:colOff>
      <xdr:row>16</xdr:row>
      <xdr:rowOff>98700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4</xdr:col>
      <xdr:colOff>604837</xdr:colOff>
      <xdr:row>2</xdr:row>
      <xdr:rowOff>190500</xdr:rowOff>
    </xdr:from>
    <xdr:to>
      <xdr:col>14</xdr:col>
      <xdr:colOff>340837</xdr:colOff>
      <xdr:row>16</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4</xdr:col>
      <xdr:colOff>9995</xdr:colOff>
      <xdr:row>2</xdr:row>
      <xdr:rowOff>198025</xdr:rowOff>
    </xdr:from>
    <xdr:to>
      <xdr:col>11</xdr:col>
      <xdr:colOff>404631</xdr:colOff>
      <xdr:row>18</xdr:row>
      <xdr:rowOff>83951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5</xdr:col>
      <xdr:colOff>670641</xdr:colOff>
      <xdr:row>3</xdr:row>
      <xdr:rowOff>0</xdr:rowOff>
    </xdr:from>
    <xdr:to>
      <xdr:col>14</xdr:col>
      <xdr:colOff>330441</xdr:colOff>
      <xdr:row>16</xdr:row>
      <xdr:rowOff>43500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5</xdr:col>
      <xdr:colOff>0</xdr:colOff>
      <xdr:row>2</xdr:row>
      <xdr:rowOff>190500</xdr:rowOff>
    </xdr:from>
    <xdr:to>
      <xdr:col>15</xdr:col>
      <xdr:colOff>430650</xdr:colOff>
      <xdr:row>21</xdr:row>
      <xdr:rowOff>28125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21</xdr:row>
      <xdr:rowOff>180975</xdr:rowOff>
    </xdr:from>
    <xdr:to>
      <xdr:col>15</xdr:col>
      <xdr:colOff>447675</xdr:colOff>
      <xdr:row>26</xdr:row>
      <xdr:rowOff>152400</xdr:rowOff>
    </xdr:to>
    <xdr:sp macro="" textlink="">
      <xdr:nvSpPr>
        <xdr:cNvPr id="3" name="ZoneTexte 2"/>
        <xdr:cNvSpPr txBox="1"/>
      </xdr:nvSpPr>
      <xdr:spPr>
        <a:xfrm>
          <a:off x="3048000" y="4181475"/>
          <a:ext cx="654367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l’écart de pension est calculé comme la différence entre la pension moyenne des hommes et des femmes, rapportée à la pension moyenne des hommes. La moyenne OCDE n’inclut pas l’Allemagne (faute de donnée disponible en 2007). La valeur ‘2015’ pour l’Allemagne correspond aux données de 2014 ; pour la France, la valeur ‘2007’ est une moyenne des données de 2006 et 2008.</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OECD Statistics.</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3</xdr:col>
      <xdr:colOff>676275</xdr:colOff>
      <xdr:row>2</xdr:row>
      <xdr:rowOff>180975</xdr:rowOff>
    </xdr:from>
    <xdr:to>
      <xdr:col>12</xdr:col>
      <xdr:colOff>336075</xdr:colOff>
      <xdr:row>17</xdr:row>
      <xdr:rowOff>4425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47624</xdr:colOff>
      <xdr:row>9</xdr:row>
      <xdr:rowOff>9525</xdr:rowOff>
    </xdr:from>
    <xdr:to>
      <xdr:col>14</xdr:col>
      <xdr:colOff>304800</xdr:colOff>
      <xdr:row>30</xdr:row>
      <xdr:rowOff>161926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7</xdr:col>
      <xdr:colOff>600080</xdr:colOff>
      <xdr:row>3</xdr:row>
      <xdr:rowOff>19056</xdr:rowOff>
    </xdr:from>
    <xdr:to>
      <xdr:col>17</xdr:col>
      <xdr:colOff>336080</xdr:colOff>
      <xdr:row>14</xdr:row>
      <xdr:rowOff>80631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4</xdr:col>
      <xdr:colOff>9525</xdr:colOff>
      <xdr:row>2</xdr:row>
      <xdr:rowOff>190500</xdr:rowOff>
    </xdr:from>
    <xdr:to>
      <xdr:col>11</xdr:col>
      <xdr:colOff>507525</xdr:colOff>
      <xdr:row>16</xdr:row>
      <xdr:rowOff>24450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752475</xdr:colOff>
      <xdr:row>2</xdr:row>
      <xdr:rowOff>190500</xdr:rowOff>
    </xdr:from>
    <xdr:to>
      <xdr:col>13</xdr:col>
      <xdr:colOff>488475</xdr:colOff>
      <xdr:row>16</xdr:row>
      <xdr:rowOff>22500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12</xdr:col>
      <xdr:colOff>28575</xdr:colOff>
      <xdr:row>19</xdr:row>
      <xdr:rowOff>9525</xdr:rowOff>
    </xdr:from>
    <xdr:to>
      <xdr:col>21</xdr:col>
      <xdr:colOff>38100</xdr:colOff>
      <xdr:row>33</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345600</xdr:colOff>
      <xdr:row>13</xdr:row>
      <xdr:rowOff>14925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0.25859</cdr:x>
      <cdr:y>0.2545</cdr:y>
    </cdr:from>
    <cdr:to>
      <cdr:x>0.83621</cdr:x>
      <cdr:y>0.54429</cdr:y>
    </cdr:to>
    <cdr:cxnSp macro="">
      <cdr:nvCxnSpPr>
        <cdr:cNvPr id="3" name="Connecteur droit 2"/>
        <cdr:cNvCxnSpPr/>
      </cdr:nvCxnSpPr>
      <cdr:spPr>
        <a:xfrm xmlns:a="http://schemas.openxmlformats.org/drawingml/2006/main">
          <a:off x="1508125" y="641350"/>
          <a:ext cx="3368675" cy="730250"/>
        </a:xfrm>
        <a:prstGeom xmlns:a="http://schemas.openxmlformats.org/drawingml/2006/main" prst="line">
          <a:avLst/>
        </a:prstGeom>
        <a:ln xmlns:a="http://schemas.openxmlformats.org/drawingml/2006/main" w="9525" cap="flat" cmpd="sng" algn="ctr">
          <a:solidFill>
            <a:schemeClr val="dk1"/>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96.xml><?xml version="1.0" encoding="utf-8"?>
<xdr:wsDr xmlns:xdr="http://schemas.openxmlformats.org/drawingml/2006/spreadsheetDrawing" xmlns:a="http://schemas.openxmlformats.org/drawingml/2006/main">
  <xdr:twoCellAnchor>
    <xdr:from>
      <xdr:col>11</xdr:col>
      <xdr:colOff>1641</xdr:colOff>
      <xdr:row>16</xdr:row>
      <xdr:rowOff>87805</xdr:rowOff>
    </xdr:from>
    <xdr:to>
      <xdr:col>19</xdr:col>
      <xdr:colOff>471066</xdr:colOff>
      <xdr:row>30</xdr:row>
      <xdr:rowOff>111280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11</xdr:col>
      <xdr:colOff>0</xdr:colOff>
      <xdr:row>16</xdr:row>
      <xdr:rowOff>9525</xdr:rowOff>
    </xdr:from>
    <xdr:to>
      <xdr:col>19</xdr:col>
      <xdr:colOff>450375</xdr:colOff>
      <xdr:row>31</xdr:row>
      <xdr:rowOff>51075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8</xdr:col>
      <xdr:colOff>47625</xdr:colOff>
      <xdr:row>2</xdr:row>
      <xdr:rowOff>161925</xdr:rowOff>
    </xdr:from>
    <xdr:to>
      <xdr:col>17</xdr:col>
      <xdr:colOff>564675</xdr:colOff>
      <xdr:row>15</xdr:row>
      <xdr:rowOff>4425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190500</xdr:colOff>
      <xdr:row>3</xdr:row>
      <xdr:rowOff>114300</xdr:rowOff>
    </xdr:from>
    <xdr:to>
      <xdr:col>16</xdr:col>
      <xdr:colOff>552450</xdr:colOff>
      <xdr:row>12</xdr:row>
      <xdr:rowOff>0</xdr:rowOff>
    </xdr:to>
    <xdr:cxnSp macro="">
      <xdr:nvCxnSpPr>
        <xdr:cNvPr id="3" name="Connecteur droit 2"/>
        <xdr:cNvCxnSpPr/>
      </xdr:nvCxnSpPr>
      <xdr:spPr>
        <a:xfrm flipV="1">
          <a:off x="5505450" y="685800"/>
          <a:ext cx="4495800" cy="1600200"/>
        </a:xfrm>
        <a:prstGeom prst="line">
          <a:avLst/>
        </a:prstGeom>
        <a:ln w="9525">
          <a:solidFill>
            <a:srgbClr val="FF0000"/>
          </a:solidFill>
          <a:prstDash val="sysDot"/>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9.xml><?xml version="1.0" encoding="utf-8"?>
<c:userShapes xmlns:c="http://schemas.openxmlformats.org/drawingml/2006/chart">
  <cdr:relSizeAnchor xmlns:cdr="http://schemas.openxmlformats.org/drawingml/2006/chartDrawing">
    <cdr:from>
      <cdr:x>0.20742</cdr:x>
      <cdr:y>0.1905</cdr:y>
    </cdr:from>
    <cdr:to>
      <cdr:x>0.62716</cdr:x>
      <cdr:y>0.35983</cdr:y>
    </cdr:to>
    <cdr:cxnSp macro="">
      <cdr:nvCxnSpPr>
        <cdr:cNvPr id="3" name="Connecteur droit 2"/>
        <cdr:cNvCxnSpPr/>
      </cdr:nvCxnSpPr>
      <cdr:spPr>
        <a:xfrm xmlns:a="http://schemas.openxmlformats.org/drawingml/2006/main" flipV="1">
          <a:off x="1209675" y="514351"/>
          <a:ext cx="2447925" cy="457199"/>
        </a:xfrm>
        <a:prstGeom xmlns:a="http://schemas.openxmlformats.org/drawingml/2006/main" prst="line">
          <a:avLst/>
        </a:prstGeom>
        <a:ln xmlns:a="http://schemas.openxmlformats.org/drawingml/2006/main">
          <a:solidFill>
            <a:schemeClr val="bg1">
              <a:lumMod val="65000"/>
            </a:schemeClr>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C\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IndexServices\Melinda\Global%20Index%20Review\US%20Ind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IndexServices\Melinda\Global%20Index%20Review\Index%20Review%204%20(US%20Indic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main.oecd.org/sdataELS/APPLIC/SID/EDUCAT/EAG/IND/1997/DATA/ENGLISH/E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C\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VLAD/ITO2K/Pub/T&amp;G/ag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VR1/Chapuis_C$/Growth/GrowthDoc.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TEMP/OutputContri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htf4cs\AppData\Local\Temp\ccc-1.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C\Applic\APW94\SOPTABLE\ANNEXE\Restruct\ANXA01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TEMP/Growth/GrowthD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VR1/Chapuis_C$/Growth/WP24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main.oecd.org\sdataELS\Applic\APW94\SOPTABLE\ANNEXE\Restruct\ANXA01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pplic/EMO2011CRISIS3/Data/Quarterly%20Labour%20Force%20data/G20/G20-Statistical%20Note%20(Feb%202012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IJSTEC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Chapitre%201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DAF\DOCUME~1\PORTAB~1.ALP\LOCALS~1\Temp\R&#233;pertoire%20temporaire%202%20pour%20BEL%20-%20LUX%20-%20CHE.zip\Luxembourg_pensionALL2011_30-08-20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Utilisateurs\thomas.cayet\Local%20Settings\Temporary%20Internet%20Files\OLK79\D&#233;p-cibl-2013.x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Data"/>
      <sheetName val="Annual Data"/>
      <sheetName val="sectors"/>
      <sheetName val="sectors _ annual"/>
      <sheetName val="Stats"/>
      <sheetName val="size"/>
      <sheetName val="Excess Returns"/>
      <sheetName val="risk vs return"/>
      <sheetName val="S&amp;P 500"/>
      <sheetName val="cons disc"/>
      <sheetName val="cons staple"/>
      <sheetName val="energy"/>
      <sheetName val="Financial"/>
      <sheetName val="Healthcare"/>
      <sheetName val="Industrials"/>
      <sheetName val="Info Tech"/>
      <sheetName val="Materials"/>
      <sheetName val="Telecom"/>
      <sheetName val="Utilities"/>
      <sheetName val="mid cap"/>
      <sheetName val="sml cap"/>
      <sheetName val="total mkt"/>
      <sheetName val="largecap"/>
    </sheetNames>
    <sheetDataSet>
      <sheetData sheetId="0">
        <row r="3">
          <cell r="A3">
            <v>32142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thly Data"/>
      <sheetName val="Mthly Data (TR)"/>
      <sheetName val="sectors"/>
      <sheetName val="Qtrly Data"/>
      <sheetName val="Stats"/>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500 portfolio"/>
      <sheetName val="500 pivot"/>
      <sheetName val="400 portfolio"/>
      <sheetName val="600 portfolio"/>
      <sheetName val="super portfolio"/>
      <sheetName val="900 portfolio"/>
      <sheetName val="1000 portfolio"/>
      <sheetName val="100 portfolio"/>
      <sheetName val="500 G portfolio"/>
      <sheetName val="500 V portfolio"/>
      <sheetName val="500 EWI portfolio"/>
      <sheetName val="1000 pivot"/>
      <sheetName val="400 G portfolio"/>
      <sheetName val="400 V portfolio"/>
      <sheetName val="600 G portfolio"/>
      <sheetName val="600 V portfolio"/>
      <sheetName val="sml mid pivot"/>
      <sheetName val="G&amp;V Comp"/>
      <sheetName val="Annual Data"/>
      <sheetName val="sectors annual"/>
      <sheetName val="34"/>
      <sheetName val="35"/>
      <sheetName val="36"/>
      <sheetName val="37"/>
      <sheetName val="38"/>
      <sheetName val="39"/>
      <sheetName val="Index Comp (TR)"/>
      <sheetName val="REIT"/>
      <sheetName val="REIT portfolio"/>
      <sheetName val="1000 porfolio"/>
      <sheetName val="42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P2" t="str">
            <v>Japan</v>
          </cell>
          <cell r="X2" t="str">
            <v>Netherlands (HH)</v>
          </cell>
          <cell r="AL2" t="str">
            <v>US</v>
          </cell>
          <cell r="AM2" t="str">
            <v>% Households (by age of householder)</v>
          </cell>
          <cell r="AX2" t="str">
            <v>Sweden</v>
          </cell>
          <cell r="AY2" t="str">
            <v>% using</v>
          </cell>
        </row>
        <row r="3">
          <cell r="AM3">
            <v>1994</v>
          </cell>
          <cell r="AN3">
            <v>1997</v>
          </cell>
          <cell r="AO3">
            <v>1998</v>
          </cell>
          <cell r="AY3">
            <v>1995</v>
          </cell>
        </row>
        <row r="4">
          <cell r="P4" t="str">
            <v>Holder by the age of head of households</v>
          </cell>
          <cell r="X4" t="str">
            <v>Holder by the age of head of households</v>
          </cell>
          <cell r="AL4" t="str">
            <v>Under 25</v>
          </cell>
          <cell r="AM4">
            <v>18.100000000000001</v>
          </cell>
          <cell r="AN4">
            <v>28</v>
          </cell>
          <cell r="AO4">
            <v>32.299999999999997</v>
          </cell>
          <cell r="AX4" t="str">
            <v>16-19</v>
          </cell>
          <cell r="AY4">
            <v>37</v>
          </cell>
        </row>
        <row r="5">
          <cell r="Q5">
            <v>1990</v>
          </cell>
          <cell r="R5">
            <v>1993</v>
          </cell>
          <cell r="S5">
            <v>1998</v>
          </cell>
          <cell r="Y5">
            <v>1990</v>
          </cell>
          <cell r="Z5">
            <v>1996</v>
          </cell>
          <cell r="AL5" t="str">
            <v>25-34</v>
          </cell>
          <cell r="AM5">
            <v>25.1</v>
          </cell>
          <cell r="AN5">
            <v>40</v>
          </cell>
          <cell r="AO5">
            <v>46</v>
          </cell>
          <cell r="AX5" t="str">
            <v>20-24</v>
          </cell>
          <cell r="AY5">
            <v>28</v>
          </cell>
        </row>
        <row r="6">
          <cell r="P6" t="str">
            <v>under 29</v>
          </cell>
          <cell r="Q6">
            <v>6.5</v>
          </cell>
          <cell r="R6">
            <v>4.5999999999999996</v>
          </cell>
          <cell r="S6">
            <v>24.5</v>
          </cell>
          <cell r="X6" t="str">
            <v>&gt; 25</v>
          </cell>
          <cell r="Y6">
            <v>20</v>
          </cell>
          <cell r="Z6">
            <v>54</v>
          </cell>
          <cell r="AL6" t="str">
            <v>35-44</v>
          </cell>
          <cell r="AM6">
            <v>34.1</v>
          </cell>
          <cell r="AN6">
            <v>49</v>
          </cell>
          <cell r="AO6">
            <v>54.9</v>
          </cell>
          <cell r="AX6" t="str">
            <v>25-34</v>
          </cell>
          <cell r="AY6">
            <v>26</v>
          </cell>
        </row>
        <row r="7">
          <cell r="P7" t="str">
            <v>30-39</v>
          </cell>
          <cell r="Q7">
            <v>13.1</v>
          </cell>
          <cell r="R7">
            <v>12.4</v>
          </cell>
          <cell r="S7">
            <v>28.8</v>
          </cell>
          <cell r="X7" t="str">
            <v>25-34</v>
          </cell>
          <cell r="Y7">
            <v>28</v>
          </cell>
          <cell r="Z7">
            <v>54</v>
          </cell>
          <cell r="AL7" t="str">
            <v>45-54</v>
          </cell>
          <cell r="AM7">
            <v>33.6</v>
          </cell>
          <cell r="AN7">
            <v>48</v>
          </cell>
          <cell r="AO7">
            <v>54.7</v>
          </cell>
          <cell r="AX7" t="str">
            <v>35-44</v>
          </cell>
          <cell r="AY7">
            <v>32</v>
          </cell>
        </row>
        <row r="8">
          <cell r="P8" t="str">
            <v>40-49</v>
          </cell>
          <cell r="Q8">
            <v>12.5</v>
          </cell>
          <cell r="R8">
            <v>14.9</v>
          </cell>
          <cell r="S8">
            <v>31.4</v>
          </cell>
          <cell r="X8" t="str">
            <v>35-44</v>
          </cell>
          <cell r="Y8">
            <v>36</v>
          </cell>
          <cell r="Z8">
            <v>62</v>
          </cell>
          <cell r="AL8" t="str">
            <v>55+</v>
          </cell>
          <cell r="AM8">
            <v>12.7</v>
          </cell>
          <cell r="AN8">
            <v>21</v>
          </cell>
          <cell r="AO8">
            <v>25.8</v>
          </cell>
          <cell r="AX8" t="str">
            <v>45-54</v>
          </cell>
          <cell r="AY8">
            <v>27</v>
          </cell>
        </row>
        <row r="9">
          <cell r="P9" t="str">
            <v>50-59</v>
          </cell>
          <cell r="Q9">
            <v>10.7</v>
          </cell>
          <cell r="R9">
            <v>13.7</v>
          </cell>
          <cell r="S9">
            <v>28.7</v>
          </cell>
          <cell r="X9" t="str">
            <v>45-54</v>
          </cell>
          <cell r="Y9">
            <v>30</v>
          </cell>
          <cell r="Z9">
            <v>56</v>
          </cell>
          <cell r="AX9" t="str">
            <v>55-64</v>
          </cell>
          <cell r="AY9">
            <v>14</v>
          </cell>
        </row>
        <row r="10">
          <cell r="P10" t="str">
            <v>60-69</v>
          </cell>
          <cell r="Q10">
            <v>6.8</v>
          </cell>
          <cell r="R10">
            <v>8.4</v>
          </cell>
          <cell r="S10">
            <v>16</v>
          </cell>
          <cell r="X10" t="str">
            <v>55-64</v>
          </cell>
          <cell r="Y10">
            <v>11</v>
          </cell>
          <cell r="Z10">
            <v>32</v>
          </cell>
        </row>
        <row r="11">
          <cell r="P11" t="str">
            <v>over 70</v>
          </cell>
          <cell r="Q11">
            <v>6.1</v>
          </cell>
          <cell r="R11">
            <v>4.7</v>
          </cell>
          <cell r="S11">
            <v>12.7</v>
          </cell>
          <cell r="X11" t="str">
            <v>65 and +</v>
          </cell>
          <cell r="Y11">
            <v>2</v>
          </cell>
          <cell r="Z11">
            <v>7</v>
          </cell>
        </row>
        <row r="13">
          <cell r="P13" t="str">
            <v>total</v>
          </cell>
          <cell r="Q13">
            <v>10.6</v>
          </cell>
          <cell r="R13">
            <v>11.9</v>
          </cell>
          <cell r="S13">
            <v>25.2</v>
          </cell>
          <cell r="X13" t="str">
            <v>all</v>
          </cell>
          <cell r="Y13">
            <v>21</v>
          </cell>
          <cell r="Z13">
            <v>43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row r="1">
          <cell r="A1">
            <v>0.38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5o"/>
      <sheetName val="Fig6o"/>
      <sheetName val="Fig12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Sheet8"/>
      <sheetName val="Sheet10"/>
      <sheetName val="Sheet1"/>
      <sheetName val="Sheet22"/>
      <sheetName val="Sheet2"/>
      <sheetName val="Sheet3"/>
      <sheetName val="FAME Persistence"/>
      <sheetName val="%US"/>
      <sheetName val="......"/>
      <sheetName val="Table1"/>
      <sheetName val="estimatedTfp"/>
      <sheetName val="estimatedTfp_nt"/>
      <sheetName val="estimatedTfp_hrs"/>
      <sheetName val="tfp_all2"/>
      <sheetName val="Fig1(data) GdpvHp"/>
      <sheetName val="Fig2-3(data) GdpvHp_Pop"/>
      <sheetName val="Fig6(data)"/>
      <sheetName val="Fig5-6(data)GdpbvHp_Pop"/>
      <sheetName val="Fig7-8(data)GdpvHp_EtHp"/>
      <sheetName val="Fig11-12(data)"/>
      <sheetName val="Fig15(data)"/>
      <sheetName val="Fig2o"/>
      <sheetName val="Fig9o"/>
      <sheetName val="Fig10o"/>
      <sheetName val="Fig13o"/>
      <sheetName val="AnnexTab2"/>
      <sheetName val="GdpvHpTab"/>
      <sheetName val="GdpbvHp Tab"/>
      <sheetName val="GdpvHp_Pop Tab"/>
      <sheetName val="GdpbvHp_Pop Tab"/>
      <sheetName val="GdpvHp_EtHp Tab"/>
      <sheetName val="GdpbvHp_EtbHp Tab"/>
      <sheetName val="TableTfp_nt"/>
      <sheetName val="Test"/>
      <sheetName val="Test1"/>
      <sheetName val="TableTfp_hrs"/>
      <sheetName val="Fig2(data) GdpbvHp"/>
      <sheetName val="Fig9-10(data) GdpbvHp_EtbHp"/>
      <sheetName val="Fig13-14(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N4">
            <v>73.684210526315795</v>
          </cell>
          <cell r="O4">
            <v>0.71602343254590917</v>
          </cell>
        </row>
        <row r="5">
          <cell r="N5">
            <v>42.424242424242401</v>
          </cell>
          <cell r="O5">
            <v>0.2817107092925264</v>
          </cell>
        </row>
        <row r="6">
          <cell r="N6">
            <v>45.408805031240497</v>
          </cell>
          <cell r="O6">
            <v>-0.31152213376224314</v>
          </cell>
        </row>
        <row r="7">
          <cell r="N7">
            <v>59.7222222222222</v>
          </cell>
          <cell r="O7">
            <v>-0.10413642830731096</v>
          </cell>
        </row>
        <row r="8">
          <cell r="N8">
            <v>59.401709401709397</v>
          </cell>
          <cell r="O8">
            <v>0.6577664481432377</v>
          </cell>
        </row>
        <row r="9">
          <cell r="N9">
            <v>19.713261648457799</v>
          </cell>
          <cell r="O9">
            <v>-1.2127335314632282</v>
          </cell>
        </row>
        <row r="10">
          <cell r="N10">
            <v>36.842105263157897</v>
          </cell>
          <cell r="O10">
            <v>0.19279380449608308</v>
          </cell>
        </row>
        <row r="11">
          <cell r="N11">
            <v>39.393939393939398</v>
          </cell>
          <cell r="O11">
            <v>-0.36488141804855712</v>
          </cell>
        </row>
        <row r="12">
          <cell r="N12">
            <v>66.292753621473096</v>
          </cell>
          <cell r="O12">
            <v>-1.2221339959118005</v>
          </cell>
        </row>
        <row r="13">
          <cell r="N13">
            <v>47.887323943661997</v>
          </cell>
          <cell r="O13">
            <v>8.1576719249087937E-2</v>
          </cell>
        </row>
        <row r="14">
          <cell r="N14">
            <v>20</v>
          </cell>
          <cell r="O14">
            <v>-0.26951330260109874</v>
          </cell>
        </row>
        <row r="15">
          <cell r="N15">
            <v>61.1979166666667</v>
          </cell>
          <cell r="O15">
            <v>-0.6820197722253285</v>
          </cell>
        </row>
        <row r="16">
          <cell r="N16">
            <v>16.875</v>
          </cell>
          <cell r="O16">
            <v>0.58228190848959027</v>
          </cell>
        </row>
        <row r="17">
          <cell r="N17">
            <v>87.124463519313295</v>
          </cell>
          <cell r="O17">
            <v>-0.77050056900731523</v>
          </cell>
        </row>
        <row r="18">
          <cell r="N18">
            <v>35.037878787878803</v>
          </cell>
          <cell r="O18">
            <v>-1.7555223284285493</v>
          </cell>
        </row>
        <row r="19">
          <cell r="N19">
            <v>26.016260162601601</v>
          </cell>
          <cell r="O19">
            <v>0.58020202777853136</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BD2" t="str">
            <v>Finland</v>
          </cell>
          <cell r="BE2" t="str">
            <v>percentage of persons accessing PC from home</v>
          </cell>
        </row>
        <row r="3">
          <cell r="B3">
            <v>1995</v>
          </cell>
          <cell r="C3">
            <v>1996</v>
          </cell>
          <cell r="D3">
            <v>1998</v>
          </cell>
          <cell r="F3">
            <v>1998</v>
          </cell>
          <cell r="BE3" t="str">
            <v>1998, men</v>
          </cell>
          <cell r="BF3" t="str">
            <v>1998, women</v>
          </cell>
        </row>
        <row r="4">
          <cell r="A4" t="str">
            <v>0-9</v>
          </cell>
          <cell r="C4">
            <v>21</v>
          </cell>
          <cell r="D4">
            <v>8</v>
          </cell>
          <cell r="F4">
            <v>29</v>
          </cell>
          <cell r="BD4" t="str">
            <v>15 - 17</v>
          </cell>
          <cell r="BE4">
            <v>74</v>
          </cell>
          <cell r="BF4">
            <v>68</v>
          </cell>
          <cell r="BG4">
            <v>43</v>
          </cell>
          <cell r="BH4">
            <v>39</v>
          </cell>
        </row>
        <row r="5">
          <cell r="A5" t="str">
            <v>10-19</v>
          </cell>
          <cell r="C5">
            <v>29</v>
          </cell>
          <cell r="D5">
            <v>8</v>
          </cell>
          <cell r="F5">
            <v>37</v>
          </cell>
          <cell r="BD5" t="str">
            <v>25 - 34</v>
          </cell>
          <cell r="BE5">
            <v>45</v>
          </cell>
          <cell r="BF5">
            <v>40</v>
          </cell>
          <cell r="BG5">
            <v>43</v>
          </cell>
          <cell r="BH5">
            <v>39</v>
          </cell>
        </row>
        <row r="6">
          <cell r="A6" t="str">
            <v>20-29</v>
          </cell>
          <cell r="C6">
            <v>20</v>
          </cell>
          <cell r="D6">
            <v>9</v>
          </cell>
          <cell r="F6">
            <v>29</v>
          </cell>
          <cell r="BD6" t="str">
            <v>28 - 24</v>
          </cell>
          <cell r="BE6">
            <v>48</v>
          </cell>
          <cell r="BF6">
            <v>53</v>
          </cell>
          <cell r="BG6">
            <v>43</v>
          </cell>
          <cell r="BH6">
            <v>39</v>
          </cell>
        </row>
        <row r="7">
          <cell r="A7" t="str">
            <v>30-39</v>
          </cell>
          <cell r="B7">
            <v>18.64</v>
          </cell>
          <cell r="C7">
            <v>21</v>
          </cell>
          <cell r="D7">
            <v>7</v>
          </cell>
          <cell r="F7">
            <v>28</v>
          </cell>
          <cell r="BD7" t="str">
            <v>35 - 49</v>
          </cell>
          <cell r="BE7">
            <v>51</v>
          </cell>
          <cell r="BF7">
            <v>54</v>
          </cell>
          <cell r="BG7">
            <v>43</v>
          </cell>
          <cell r="BH7">
            <v>39</v>
          </cell>
        </row>
        <row r="8">
          <cell r="A8" t="str">
            <v>40-49</v>
          </cell>
          <cell r="B8">
            <v>24.14</v>
          </cell>
          <cell r="C8">
            <v>26</v>
          </cell>
          <cell r="D8">
            <v>7</v>
          </cell>
          <cell r="F8">
            <v>33</v>
          </cell>
          <cell r="BD8" t="str">
            <v>50 - 74</v>
          </cell>
          <cell r="BE8">
            <v>27</v>
          </cell>
          <cell r="BF8">
            <v>19</v>
          </cell>
          <cell r="BG8">
            <v>43</v>
          </cell>
          <cell r="BH8">
            <v>39</v>
          </cell>
        </row>
        <row r="9">
          <cell r="A9" t="str">
            <v>50-59</v>
          </cell>
          <cell r="B9">
            <v>17.559999999999999</v>
          </cell>
          <cell r="C9">
            <v>16</v>
          </cell>
          <cell r="D9">
            <v>7</v>
          </cell>
          <cell r="F9">
            <v>23</v>
          </cell>
          <cell r="BD9" t="str">
            <v>All</v>
          </cell>
          <cell r="BE9">
            <v>43</v>
          </cell>
          <cell r="BF9">
            <v>39</v>
          </cell>
          <cell r="BG9">
            <v>43</v>
          </cell>
          <cell r="BH9">
            <v>39</v>
          </cell>
        </row>
        <row r="10">
          <cell r="A10" t="str">
            <v>60-69</v>
          </cell>
          <cell r="B10">
            <v>6.3</v>
          </cell>
          <cell r="C10">
            <v>7</v>
          </cell>
          <cell r="D10">
            <v>2</v>
          </cell>
          <cell r="F10">
            <v>9</v>
          </cell>
        </row>
        <row r="11">
          <cell r="A11" t="str">
            <v>70 +</v>
          </cell>
          <cell r="B11">
            <v>1.22</v>
          </cell>
          <cell r="C11">
            <v>2</v>
          </cell>
          <cell r="D11">
            <v>1</v>
          </cell>
          <cell r="F11">
            <v>3</v>
          </cell>
        </row>
        <row r="12">
          <cell r="A12" t="str">
            <v>All</v>
          </cell>
          <cell r="C12">
            <v>19</v>
          </cell>
          <cell r="D12">
            <v>6</v>
          </cell>
          <cell r="F12">
            <v>25</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gr1"/>
      <sheetName val="gr2"/>
      <sheetName val="gr3"/>
      <sheetName val="gr4"/>
      <sheetName val="gr5"/>
      <sheetName val="gr6"/>
      <sheetName val="graph DA"/>
      <sheetName val="gr8 type"/>
      <sheetName val="gr8bis type activ"/>
      <sheetName val="gr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http://stats.oecd.org/OECDStat_Metadata/ShowMetadata.ashx?Dataset=GENDER_EMP&amp;Coords=%5bCOU%5d.%5bDEU%5d&amp;ShowOnWeb=true&amp;Lang=en"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2.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5.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8.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0.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62.bin"/><Relationship Id="rId1" Type="http://schemas.openxmlformats.org/officeDocument/2006/relationships/hyperlink" Target="http://stats.oecd.org/OECDStat_Metadata/ShowMetadata.ashx?Dataset=PAG&amp;Coords=%5bCOU%5d.%5bDEU%5d&amp;ShowOnWeb=true&amp;Lang=en" TargetMode="Externa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4.bin"/></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5.bin"/></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6.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6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8.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3" tint="-0.499984740745262"/>
  </sheetPr>
  <dimension ref="A1:O123"/>
  <sheetViews>
    <sheetView tabSelected="1" workbookViewId="0">
      <selection sqref="A1:N1"/>
    </sheetView>
  </sheetViews>
  <sheetFormatPr baseColWidth="10" defaultRowHeight="15" customHeight="1"/>
  <cols>
    <col min="1" max="1" width="148.7109375" style="1" customWidth="1"/>
    <col min="2" max="16384" width="11.42578125" style="1"/>
  </cols>
  <sheetData>
    <row r="1" spans="1:14" s="3" customFormat="1" ht="18.75">
      <c r="A1" s="887" t="s">
        <v>2</v>
      </c>
      <c r="B1" s="887"/>
      <c r="C1" s="887"/>
      <c r="D1" s="887"/>
      <c r="E1" s="887"/>
      <c r="F1" s="887"/>
      <c r="G1" s="887"/>
      <c r="H1" s="887"/>
      <c r="I1" s="887"/>
      <c r="J1" s="887"/>
      <c r="K1" s="887"/>
      <c r="L1" s="887"/>
      <c r="M1" s="887"/>
      <c r="N1" s="887"/>
    </row>
    <row r="2" spans="1:14" s="3" customFormat="1" ht="15.75">
      <c r="A2" s="5"/>
      <c r="B2" s="4"/>
      <c r="C2" s="4"/>
      <c r="D2" s="4"/>
      <c r="E2" s="4"/>
      <c r="F2" s="4"/>
      <c r="G2" s="4"/>
      <c r="H2" s="4"/>
      <c r="I2" s="4"/>
      <c r="J2" s="4"/>
      <c r="K2" s="4"/>
      <c r="L2" s="4"/>
      <c r="M2" s="4"/>
      <c r="N2" s="4"/>
    </row>
    <row r="3" spans="1:14" s="3" customFormat="1" ht="15.75">
      <c r="A3" s="888" t="s">
        <v>1</v>
      </c>
      <c r="B3" s="888"/>
      <c r="C3" s="888"/>
      <c r="D3" s="888"/>
      <c r="E3" s="888"/>
      <c r="F3" s="888"/>
      <c r="G3" s="888"/>
      <c r="H3" s="888"/>
      <c r="I3" s="888"/>
      <c r="J3" s="888"/>
      <c r="K3" s="888"/>
      <c r="L3" s="888"/>
      <c r="M3" s="888"/>
      <c r="N3" s="888"/>
    </row>
    <row r="4" spans="1:14" ht="15" customHeight="1">
      <c r="A4" s="2" t="s">
        <v>0</v>
      </c>
    </row>
    <row r="6" spans="1:14" ht="15.75">
      <c r="A6" s="36" t="s">
        <v>39</v>
      </c>
    </row>
    <row r="7" spans="1:14" ht="15.75">
      <c r="A7" s="37" t="s">
        <v>38</v>
      </c>
    </row>
    <row r="9" spans="1:14" s="36" customFormat="1" ht="15.75">
      <c r="A9" s="36" t="s">
        <v>58</v>
      </c>
    </row>
    <row r="10" spans="1:14" ht="15.75">
      <c r="A10" s="37" t="s">
        <v>57</v>
      </c>
    </row>
    <row r="11" spans="1:14" ht="15.75">
      <c r="A11" s="37" t="s">
        <v>56</v>
      </c>
    </row>
    <row r="12" spans="1:14" ht="15.75">
      <c r="A12" s="37" t="s">
        <v>55</v>
      </c>
    </row>
    <row r="13" spans="1:14" ht="15.75">
      <c r="A13" s="37" t="s">
        <v>54</v>
      </c>
    </row>
    <row r="14" spans="1:14" ht="15.75">
      <c r="A14" s="37" t="s">
        <v>53</v>
      </c>
    </row>
    <row r="15" spans="1:14" ht="15.75">
      <c r="A15" s="37" t="s">
        <v>52</v>
      </c>
    </row>
    <row r="16" spans="1:14" ht="15.75">
      <c r="A16" s="37" t="s">
        <v>51</v>
      </c>
    </row>
    <row r="17" spans="1:1" ht="15.75">
      <c r="A17" s="37" t="s">
        <v>50</v>
      </c>
    </row>
    <row r="19" spans="1:1" ht="15" customHeight="1">
      <c r="A19" s="36" t="s">
        <v>247</v>
      </c>
    </row>
    <row r="20" spans="1:1" ht="15" customHeight="1">
      <c r="A20" s="2" t="s">
        <v>246</v>
      </c>
    </row>
    <row r="21" spans="1:1" ht="15" customHeight="1">
      <c r="A21" s="2" t="s">
        <v>245</v>
      </c>
    </row>
    <row r="22" spans="1:1" ht="15" customHeight="1">
      <c r="A22" s="2" t="s">
        <v>244</v>
      </c>
    </row>
    <row r="23" spans="1:1" ht="15" customHeight="1">
      <c r="A23" s="2" t="s">
        <v>243</v>
      </c>
    </row>
    <row r="24" spans="1:1" ht="15" customHeight="1">
      <c r="A24" s="2" t="s">
        <v>242</v>
      </c>
    </row>
    <row r="25" spans="1:1" ht="15" customHeight="1">
      <c r="A25" s="2" t="s">
        <v>241</v>
      </c>
    </row>
    <row r="26" spans="1:1" ht="15" customHeight="1">
      <c r="A26" s="2" t="s">
        <v>240</v>
      </c>
    </row>
    <row r="27" spans="1:1" ht="15" customHeight="1">
      <c r="A27" s="2" t="s">
        <v>239</v>
      </c>
    </row>
    <row r="28" spans="1:1" ht="15" customHeight="1">
      <c r="A28" s="2" t="s">
        <v>238</v>
      </c>
    </row>
    <row r="29" spans="1:1" ht="15" customHeight="1">
      <c r="A29" s="2" t="s">
        <v>237</v>
      </c>
    </row>
    <row r="30" spans="1:1" ht="15" customHeight="1">
      <c r="A30" s="2" t="s">
        <v>236</v>
      </c>
    </row>
    <row r="31" spans="1:1" ht="15" customHeight="1">
      <c r="A31" s="2" t="s">
        <v>235</v>
      </c>
    </row>
    <row r="32" spans="1:1" ht="15" customHeight="1">
      <c r="A32" s="2" t="s">
        <v>234</v>
      </c>
    </row>
    <row r="33" spans="1:2" ht="15" customHeight="1">
      <c r="A33" s="2" t="s">
        <v>233</v>
      </c>
    </row>
    <row r="34" spans="1:2" ht="15" customHeight="1">
      <c r="A34" s="2" t="s">
        <v>232</v>
      </c>
    </row>
    <row r="35" spans="1:2" ht="15" customHeight="1">
      <c r="A35" s="2" t="s">
        <v>231</v>
      </c>
    </row>
    <row r="36" spans="1:2" ht="15" customHeight="1">
      <c r="A36" s="2" t="s">
        <v>230</v>
      </c>
    </row>
    <row r="37" spans="1:2" ht="15" customHeight="1">
      <c r="A37" s="2" t="s">
        <v>229</v>
      </c>
    </row>
    <row r="38" spans="1:2" ht="15" customHeight="1">
      <c r="A38" s="37" t="s">
        <v>228</v>
      </c>
    </row>
    <row r="39" spans="1:2" ht="15" customHeight="1">
      <c r="A39" s="37" t="s">
        <v>227</v>
      </c>
    </row>
    <row r="41" spans="1:2" s="3" customFormat="1" ht="15.75" customHeight="1">
      <c r="A41" s="36" t="s">
        <v>371</v>
      </c>
      <c r="B41" s="342"/>
    </row>
    <row r="42" spans="1:2" ht="15.75" customHeight="1">
      <c r="A42" s="2" t="s">
        <v>370</v>
      </c>
    </row>
    <row r="43" spans="1:2" ht="15.75" customHeight="1">
      <c r="A43" s="2" t="s">
        <v>369</v>
      </c>
    </row>
    <row r="44" spans="1:2" ht="15.75" customHeight="1">
      <c r="A44" s="2" t="s">
        <v>368</v>
      </c>
    </row>
    <row r="45" spans="1:2" ht="15.75" customHeight="1">
      <c r="A45" s="2" t="s">
        <v>367</v>
      </c>
    </row>
    <row r="46" spans="1:2" ht="15.75" customHeight="1">
      <c r="A46" s="2" t="s">
        <v>366</v>
      </c>
    </row>
    <row r="47" spans="1:2" ht="15.75" customHeight="1">
      <c r="A47" s="2" t="s">
        <v>365</v>
      </c>
    </row>
    <row r="48" spans="1:2" ht="15.75" customHeight="1">
      <c r="A48" s="2" t="s">
        <v>364</v>
      </c>
    </row>
    <row r="49" spans="1:2" ht="15.75" customHeight="1">
      <c r="A49" s="2" t="s">
        <v>363</v>
      </c>
    </row>
    <row r="50" spans="1:2" ht="15.75" customHeight="1">
      <c r="A50" s="341" t="s">
        <v>362</v>
      </c>
    </row>
    <row r="51" spans="1:2" ht="15.75" customHeight="1">
      <c r="A51" s="341" t="s">
        <v>361</v>
      </c>
    </row>
    <row r="52" spans="1:2" ht="15.75" customHeight="1">
      <c r="A52" s="2" t="s">
        <v>360</v>
      </c>
    </row>
    <row r="53" spans="1:2" ht="15.75" customHeight="1">
      <c r="A53" s="2" t="s">
        <v>359</v>
      </c>
    </row>
    <row r="54" spans="1:2" ht="15.75" customHeight="1">
      <c r="A54" s="2" t="s">
        <v>358</v>
      </c>
    </row>
    <row r="56" spans="1:2" s="3" customFormat="1" ht="15.75" customHeight="1">
      <c r="A56" s="36" t="s">
        <v>460</v>
      </c>
      <c r="B56" s="342"/>
    </row>
    <row r="57" spans="1:2" s="3" customFormat="1">
      <c r="A57" s="681" t="s">
        <v>459</v>
      </c>
    </row>
    <row r="58" spans="1:2" s="3" customFormat="1">
      <c r="A58" s="682" t="s">
        <v>458</v>
      </c>
    </row>
    <row r="60" spans="1:2" ht="15.75">
      <c r="A60" s="36" t="s">
        <v>469</v>
      </c>
    </row>
    <row r="61" spans="1:2" ht="15.75">
      <c r="A61" s="683" t="s">
        <v>468</v>
      </c>
    </row>
    <row r="62" spans="1:2" ht="15.75">
      <c r="A62" s="341" t="s">
        <v>467</v>
      </c>
    </row>
    <row r="63" spans="1:2" ht="15.75">
      <c r="A63" s="341" t="s">
        <v>466</v>
      </c>
    </row>
    <row r="64" spans="1:2" ht="15.75">
      <c r="A64" s="683" t="s">
        <v>465</v>
      </c>
    </row>
    <row r="65" spans="1:7" ht="15.75">
      <c r="A65" s="683" t="s">
        <v>464</v>
      </c>
    </row>
    <row r="67" spans="1:7" s="883" customFormat="1" ht="15.75">
      <c r="A67" s="882" t="s">
        <v>503</v>
      </c>
      <c r="B67" s="882"/>
    </row>
    <row r="68" spans="1:7" ht="15.75">
      <c r="A68" s="341" t="s">
        <v>502</v>
      </c>
      <c r="B68" s="884"/>
      <c r="C68" s="884"/>
      <c r="D68" s="884"/>
      <c r="E68" s="884"/>
      <c r="F68" s="884"/>
      <c r="G68" s="884"/>
    </row>
    <row r="69" spans="1:7" ht="15.75">
      <c r="A69" s="341" t="s">
        <v>501</v>
      </c>
    </row>
    <row r="70" spans="1:7" ht="15.75">
      <c r="A70" s="341" t="s">
        <v>500</v>
      </c>
    </row>
    <row r="71" spans="1:7" ht="15.75">
      <c r="A71" s="341" t="s">
        <v>499</v>
      </c>
    </row>
    <row r="72" spans="1:7" ht="15.75">
      <c r="A72" s="341" t="s">
        <v>498</v>
      </c>
    </row>
    <row r="73" spans="1:7" ht="15.75">
      <c r="A73" s="341" t="s">
        <v>497</v>
      </c>
    </row>
    <row r="74" spans="1:7" ht="15.75">
      <c r="A74" s="341" t="s">
        <v>496</v>
      </c>
    </row>
    <row r="75" spans="1:7" ht="15.75">
      <c r="A75" s="341" t="s">
        <v>495</v>
      </c>
    </row>
    <row r="76" spans="1:7" ht="15.75">
      <c r="A76" s="341" t="s">
        <v>494</v>
      </c>
    </row>
    <row r="77" spans="1:7" ht="15.75">
      <c r="A77" s="341" t="s">
        <v>493</v>
      </c>
    </row>
    <row r="78" spans="1:7" ht="15.75">
      <c r="A78" s="341" t="s">
        <v>492</v>
      </c>
    </row>
    <row r="79" spans="1:7" ht="15.75">
      <c r="A79" s="341" t="s">
        <v>491</v>
      </c>
    </row>
    <row r="80" spans="1:7" ht="15.75">
      <c r="A80" s="341" t="s">
        <v>490</v>
      </c>
    </row>
    <row r="81" spans="1:1" ht="15.75">
      <c r="A81" s="341" t="s">
        <v>489</v>
      </c>
    </row>
    <row r="82" spans="1:1" ht="15.75">
      <c r="A82" s="341" t="s">
        <v>488</v>
      </c>
    </row>
    <row r="84" spans="1:1" s="989" customFormat="1" ht="15.75">
      <c r="A84" s="992" t="s">
        <v>594</v>
      </c>
    </row>
    <row r="85" spans="1:1" ht="15.75">
      <c r="A85" s="991" t="s">
        <v>593</v>
      </c>
    </row>
    <row r="86" spans="1:1" ht="15.75">
      <c r="A86" s="341" t="s">
        <v>592</v>
      </c>
    </row>
    <row r="87" spans="1:1" ht="15.75">
      <c r="A87" s="341" t="s">
        <v>591</v>
      </c>
    </row>
    <row r="88" spans="1:1" ht="15.75">
      <c r="A88" s="683" t="s">
        <v>590</v>
      </c>
    </row>
    <row r="89" spans="1:1" ht="15.75">
      <c r="A89" s="683" t="s">
        <v>589</v>
      </c>
    </row>
    <row r="90" spans="1:1" ht="15.75">
      <c r="A90" s="683" t="s">
        <v>588</v>
      </c>
    </row>
    <row r="91" spans="1:1" ht="15.75">
      <c r="A91" s="37" t="s">
        <v>587</v>
      </c>
    </row>
    <row r="92" spans="1:1" ht="15.75">
      <c r="A92" s="37" t="s">
        <v>586</v>
      </c>
    </row>
    <row r="93" spans="1:1" ht="15.75">
      <c r="A93" s="341" t="s">
        <v>585</v>
      </c>
    </row>
    <row r="94" spans="1:1" ht="15.75">
      <c r="A94" s="37" t="s">
        <v>584</v>
      </c>
    </row>
    <row r="95" spans="1:1" ht="15.75">
      <c r="A95" s="37" t="s">
        <v>583</v>
      </c>
    </row>
    <row r="96" spans="1:1" ht="15.75">
      <c r="A96" s="990" t="s">
        <v>582</v>
      </c>
    </row>
    <row r="98" spans="1:15" s="1130" customFormat="1" ht="15.75">
      <c r="A98" s="992" t="s">
        <v>642</v>
      </c>
    </row>
    <row r="99" spans="1:15" s="1126" customFormat="1" ht="15.75">
      <c r="A99" s="1111" t="s">
        <v>641</v>
      </c>
      <c r="B99" s="1127"/>
    </row>
    <row r="100" spans="1:15" s="1128" customFormat="1" ht="15.75">
      <c r="A100" s="1111" t="s">
        <v>640</v>
      </c>
      <c r="B100" s="1129"/>
      <c r="C100" s="1129"/>
      <c r="D100" s="1129"/>
    </row>
    <row r="101" spans="1:15" s="1126" customFormat="1" ht="15.75">
      <c r="A101" s="1111" t="s">
        <v>639</v>
      </c>
      <c r="B101" s="1127"/>
      <c r="C101" s="1127"/>
      <c r="D101" s="1127"/>
    </row>
    <row r="102" spans="1:15" s="1124" customFormat="1" ht="15.75">
      <c r="A102" s="1111" t="s">
        <v>638</v>
      </c>
      <c r="B102" s="1125"/>
      <c r="C102" s="1125"/>
      <c r="D102" s="1125"/>
      <c r="E102" s="1125"/>
    </row>
    <row r="103" spans="1:15" s="1119" customFormat="1" ht="15.75">
      <c r="A103" s="1111" t="s">
        <v>637</v>
      </c>
      <c r="B103" s="1123"/>
      <c r="C103" s="1123"/>
      <c r="D103" s="1122"/>
      <c r="E103" s="1122"/>
      <c r="F103" s="1121"/>
      <c r="O103" s="1120"/>
    </row>
    <row r="104" spans="1:15" s="1116" customFormat="1" ht="15.75">
      <c r="A104" s="1111" t="s">
        <v>636</v>
      </c>
      <c r="B104" s="1118"/>
      <c r="C104" s="1118"/>
      <c r="D104" s="1117"/>
    </row>
    <row r="105" spans="1:15" s="1114" customFormat="1" ht="15.75">
      <c r="A105" s="1111" t="s">
        <v>635</v>
      </c>
      <c r="B105" s="1115"/>
      <c r="C105" s="1115"/>
      <c r="D105" s="1115"/>
      <c r="E105" s="1115"/>
      <c r="F105" s="1115"/>
      <c r="G105" s="1115"/>
    </row>
    <row r="106" spans="1:15" s="1112" customFormat="1" ht="15.75">
      <c r="A106" s="1111" t="s">
        <v>634</v>
      </c>
      <c r="B106" s="1113"/>
      <c r="C106" s="1113"/>
    </row>
    <row r="107" spans="1:15" s="1109" customFormat="1" ht="15.75">
      <c r="A107" s="1111" t="s">
        <v>633</v>
      </c>
      <c r="B107" s="1110"/>
      <c r="C107" s="1110"/>
      <c r="D107" s="1110"/>
      <c r="E107" s="1110"/>
    </row>
    <row r="109" spans="1:15" ht="15.75">
      <c r="A109" s="36" t="s">
        <v>678</v>
      </c>
    </row>
    <row r="110" spans="1:15" ht="15.75">
      <c r="A110" s="37" t="s">
        <v>677</v>
      </c>
    </row>
    <row r="111" spans="1:15" ht="15.75">
      <c r="A111" s="37" t="s">
        <v>676</v>
      </c>
    </row>
    <row r="112" spans="1:15" ht="15.75">
      <c r="A112" s="37" t="s">
        <v>675</v>
      </c>
    </row>
    <row r="113" spans="1:1" ht="15.75">
      <c r="A113" s="37" t="s">
        <v>674</v>
      </c>
    </row>
    <row r="114" spans="1:1" ht="15.75">
      <c r="A114" s="37" t="s">
        <v>673</v>
      </c>
    </row>
    <row r="115" spans="1:1" ht="15.75">
      <c r="A115" s="683" t="s">
        <v>672</v>
      </c>
    </row>
    <row r="116" spans="1:1" ht="15.75">
      <c r="A116" s="37" t="s">
        <v>671</v>
      </c>
    </row>
    <row r="117" spans="1:1" ht="15.75">
      <c r="A117" s="37" t="s">
        <v>670</v>
      </c>
    </row>
    <row r="118" spans="1:1" ht="15.75">
      <c r="A118" s="37" t="s">
        <v>669</v>
      </c>
    </row>
    <row r="119" spans="1:1" ht="15.75">
      <c r="A119" s="37" t="s">
        <v>668</v>
      </c>
    </row>
    <row r="120" spans="1:1" ht="15.75">
      <c r="A120" s="37" t="s">
        <v>667</v>
      </c>
    </row>
    <row r="121" spans="1:1" ht="15.75">
      <c r="A121" s="37" t="s">
        <v>666</v>
      </c>
    </row>
    <row r="122" spans="1:1" ht="15.75">
      <c r="A122" s="37" t="s">
        <v>665</v>
      </c>
    </row>
    <row r="123" spans="1:1" ht="15.75">
      <c r="A123" s="37" t="s">
        <v>664</v>
      </c>
    </row>
  </sheetData>
  <mergeCells count="2">
    <mergeCell ref="A1:N1"/>
    <mergeCell ref="A3:N3"/>
  </mergeCells>
  <hyperlinks>
    <hyperlink ref="A4" location="'Fig 1.1'!A1" display="Figure 1.1 – Caractérisation de l’architecture des systèmes de retraite en fonction de l’« effort » contributif"/>
    <hyperlink ref="A7" location="'Fig 3.1'!A1" display="Figure 3.1 – Taux de cotisation dans les régimes obligatoires"/>
    <hyperlink ref="A10" location="'Fig 4.3'!A1" display="Figure 4.3 - Répartition des actifs des fonds de pension et plans d'épargne retraite par types de plan en 2019 (sauf mention contraire)"/>
    <hyperlink ref="A11" location="'Fig 4.4'!A1" display="Figure 4.4 - Taux de couverture des travailleurs par des fonds de pension ou des plans d'épargne retraite privés, en 2019"/>
    <hyperlink ref="A12" location="'Fig 4.5'!A1" display="Figure 4.5 - Encours des actifs gérés par des fonds de pension et organismes de gestion d'épargne retraite privés en 2019 (en % du PIB)"/>
    <hyperlink ref="A13" location="'Fig 4.6'!A1" display="Figure 4.6 - Part des différentes classes d'actifs dans les fonds de pension et les organismes de gestion d'épargne retraite privés en 2019"/>
    <hyperlink ref="A14" location="'Fig 4.7'!A1" display="Figure 4.7 - Taux de couverture des engagements des fonds de pension à prestations définies en 2019"/>
    <hyperlink ref="A15" location="'Fig 4.8'!A1" display="Figure 4.8 - Taux de rendement réel net de frais des actifs des fonds de pension entre 2004 et 2019"/>
    <hyperlink ref="A16" location="'Tab 4.1'!A1" display="Tableau 4.1 – Taux de rendement réels annuels moyens des actifs sans risque, par pays"/>
    <hyperlink ref="A17" location="'Tab 4.2'!A1" display="Tableau 4.2 – Taux de rendement réels annuels moyens des actifs risqués, par pays"/>
    <hyperlink ref="A24" location="'Tab 5.1'!A1" display="Tableau 5.1 - Taux global de fécondité (naissances vivantes rapportées au nombre de femmes âgées de 15 à 50 ans) observé et projeté"/>
    <hyperlink ref="A25" location="'Tab 5.2'!A1" display="Tableau 5.2 - Espérance de vie à 65 ans observée et projetée"/>
    <hyperlink ref="A20" location="'Fig 5.1'!A1" display="Figure 5.1 - Part des dépenses de retraite (publiques et privées) dans le PIB en 2017"/>
    <hyperlink ref="A21" location="'Fig 5.2'!A1" display="Figure 5.2 - Part des dépenses de retraite publiques dans le PIB observée et projetée"/>
    <hyperlink ref="A22" location="'Fig 5.3'!A1" display="Figure 5.3 - Rapport entre la population âgée de 20 à 64 ans et  la population âgée de 65 ans et plus en 2017"/>
    <hyperlink ref="A23" location="'Fig 5.4'!A1" display="Figure 5.4 – Rapport entre la population âgée de 20 à 64 ans et  la population âgée de 65 ans et plus observé et projeté"/>
    <hyperlink ref="A26" location="'Fig 5.5'!A1" display="Figure 5.5 – Productivité horaire du travail, heures moyennes de travail et productivité par actif en emploi (en 2017)"/>
    <hyperlink ref="A27" location="'Fig 5.6'!A1" display="Figure 5.6 – Évolution annuelle de la productivité horaire du travail (en termes réels) observée et projetée"/>
    <hyperlink ref="A28" location="'Fig 5.7'!A1" display="Figure 5.7 – Taux d’emploi des 20-64 ans en 2017"/>
    <hyperlink ref="A29" location="'Fig 5.8'!A1" display="Figure 5.8 – Taux d’emploi des 20-64 ans observé et projeté"/>
    <hyperlink ref="A30" location="'Fig 5.9'!A1" display="Figure 5.9 – Part des revenus d’activité dans le PIB en 2017"/>
    <hyperlink ref="A31" location="'Fig 5.10'!A1" display="Figure 5.10 – Part des revenus d’activité dans le PIB observée et projetée"/>
    <hyperlink ref="A32" location="'Fig 5.11'!A1" display="Figure 5.11 – Taux de retraités en 2017"/>
    <hyperlink ref="A33" location="'Fig 5.12'!A1" display="Figure 5.12 – Pension moyenne relative aux revenus d’activité en 2017"/>
    <hyperlink ref="A34" location="'Fig 5.13'!A1" display="Figure 5.13 – Taux de retraités multiplié par la pension moyenne relative observé et projeté"/>
    <hyperlink ref="A35" location="'Fig 5.14'!A1" display="Figure 5.14 – Part des dépenses de retraite dans le PIB en 2017 et contribution des différentes composantes"/>
    <hyperlink ref="A36" location="'Fig 5.15'!A1" display="Figure 5.15 – Évolution observée entre 1980 et 2017 de la part des dépenses de retraite dans le PIB et des différentes contributions à cette part"/>
    <hyperlink ref="A37" location="'Fig 5.16'!A1" display="Figure 5.16 – Évolution projetée entre 2018 et 2070 de la part des dépenses de retraite dans le PIB et des différentes contributions à cette part"/>
    <hyperlink ref="A38" location="'Fig 5.A'!A1" display="Figure 5.A - Part des dépenses de retraite dans le PIB et contribution des différentes composantes en France et en Allemagne"/>
    <hyperlink ref="A39" location="'Fig 5.B'!A1" display="Figure 5.B – Évolution observée entre 1980 et 2017 et projetée entre 2018 et 2070 de la part des dépenses de retraite dans le PIB et des contributions à cette part évolution "/>
    <hyperlink ref="A42" location="'Fig 6.1'!A1" display="Figure 6.1 – Âges d’ouverture des droits au 1er janvier 2021 et à terme"/>
    <hyperlink ref="A43" location="'Fig 6.2'!A1" display="Figure 6.2 – Âges du taux plein inconditionnel"/>
    <hyperlink ref="A45" location="'Fig 6.3'!A1" display="Figure 6.3 – Âge moyen de sortie du marché du travail dans les pays européens, au sens de la Commission européenne, en 2017"/>
    <hyperlink ref="A46" location="'Fig 6.4'!A1" display="Figure 6.4 - Âge moyen de sortie du marché du travail projeté jusqu’en 2070"/>
    <hyperlink ref="A47" location="'Fig 6.5'!A1" display="Figure 6.5 – Âge effectif moyen de sortie du marché du travail des femmes, au sens de l’OCDE, en 2008 et en 2018"/>
    <hyperlink ref="A48" location="'Fig 6.6'!A1" display="Figure 6.6 – Âge effectif moyen de sortie du marché du travail des hommes, au sens de l’OCDE, en 2008 et en 2018"/>
    <hyperlink ref="A49" location="'Fig 6.7'!A1" display="Figure 6.7 – Durée moyenne espérée de retraite en 2018"/>
    <hyperlink ref="A52" location="'Fig 6.8'!A1" display="Figure 6.8 - Âges moyens à la liquidation et âges moyens de sortie du marché du travail en 2017"/>
    <hyperlink ref="A53" location="'Fig 6.9'!A1" display="Figure 6.9 - Distribution des âges à la liquidation des nouveaux retraités en 2015, par tranches d’âges quinquennales"/>
    <hyperlink ref="A54" location="'Fig 6.10'!A1" display="Figure 6.10 - Distribution des âges à la liquidation des nouveaux retraités, par âges fins"/>
    <hyperlink ref="A44" location="'Tab 6.1'!A1" display="Tableau 6.1 – Synthèse des conditions de départ à la retraite au 1er janvier 2021"/>
    <hyperlink ref="A51" location="'Fig 6.B'!A1" display="Figure 6.B - Durée de la retraite, en pourcentage de la vie adulte"/>
    <hyperlink ref="A50" location="'Fig 6.A'!A1" display="Figure 6.A- Durée de la retraite, en années"/>
    <hyperlink ref="A57" location="'Fig 7.1'!A1" display="'Fig 7.1'!A1"/>
    <hyperlink ref="A58" location="'Fig 7.2'!A1" display="Figure 7.2 – Taux de remplacement des régimes obligatoires et facultatifs, nets de l’impôt sur le revenu et des cotisations sociales, en pourcentage de la rémunération individuelle"/>
    <hyperlink ref="A61" location="'Fig 8.1'!A1" display="'Fig 8.1'!A1"/>
    <hyperlink ref="A62" location="'Fig 8.2'!A1" display="Figure 8.2 – Dépenses de réversion, en % du PIB, en 2017 (ou dernière année disponible)"/>
    <hyperlink ref="A63" location="'Fig 8.3'!A1" display="Figure 8.3 – Part des dépenses de réversion dans les dépenses totales de retraite et de vieillesse en 2017 (ou dernière année disponible)"/>
    <hyperlink ref="A64" location="'Fig 8.4'!A1" display="'Fig 8.4'!A1"/>
    <hyperlink ref="A65" location="'Fig 8.5'!A1" display="Figure 8.5 – Pension de réversion simulée en pourcentage de la pension du défunt (régimes contributifs uniquement)"/>
    <hyperlink ref="A68" location="'Fig 9.1'!A1" display="'Fig 9.1'!A1"/>
    <hyperlink ref="A72" location="'Fig 9.5'!A1" display="Figure 9.5 – Taux d’épargne médian selon l’âge en 2015"/>
    <hyperlink ref="A73" location="'Fig 9.6'!A1" display="'Fig 9.6'!A1"/>
    <hyperlink ref="A74" location="'Fig 9.7'!A1" display="Figure 9.7 – Patrimoine net médian selon l’âge, en milliers d’euros courants, en 2015"/>
    <hyperlink ref="A75" location="'Fig 9.8'!A1" display="Figure 9.8 – Taux de détention de la résidence principale, par âge, en 2015"/>
    <hyperlink ref="A70" location="'Fig 9.3'!A1" display="Figure 9.3 – Niveau de vie des seniors rapporté au niveau de vie de l’ensemble de la population en 2016"/>
    <hyperlink ref="A71" location="'Fig 9.4'!A1" display="'Fig 9.4'!A1"/>
    <hyperlink ref="A76" location="'Fig 9.9'!A1" display="'Fig 9.9'!A1"/>
    <hyperlink ref="A77" location="'Fig 9.10'!A1" display="Figure 9.10 - Taux de pauvreté monétaire selon l’âge, au seuil de 50 % du revenu médian, en 2017"/>
    <hyperlink ref="A78" location="'Fig 9.11'!A1" display="Figure 9.11 - Taux de pauvreté monétaire selon l’âge, au seuil de 60 % du revenu médian, en 2016"/>
    <hyperlink ref="A79" location="'Fig 9.12'!A1" display="Figure 9.12 – Taux d’intensité de la pauvreté en 2016"/>
    <hyperlink ref="A80" location="'Fig 9.13'!A1" display="Figure 9.13 – Taux de privation matérielle sévère en 2018"/>
    <hyperlink ref="A81" location="'Figure 9.14'!A1" display="'Figure 9.14'!A1"/>
    <hyperlink ref="A82" location="'Fig 9.15'!A1" display="Figure 9.15 - Niveau de satisfaction dans la vie des personnes de 65 ans et plus relatif à l'ensemble de la population en 2016"/>
    <hyperlink ref="A69" location="'Fig 9.2'!A1" display="Figure 9.2 - Revenu disponible moyen en parité de pouvoir d'achat, dollars US 2016"/>
    <hyperlink ref="A85" location="'Fig 10.1'!A1" display="'Fig 10.1'!A1"/>
    <hyperlink ref="A86" location="'Fig 10.2'!A1" display="Figure 10.2 – Taux d’activité des travailleurs seniors selon l’âge en 2019 (en %)"/>
    <hyperlink ref="A87" location="'Fig 10.3'!A1" display="Figure 10.3 – Taux d’emploi des travailleurs seniors selon l’âge en 2019 (en %)"/>
    <hyperlink ref="A88" location="'Fig 10.4'!A1" display="'Fig 10.4'!A1"/>
    <hyperlink ref="A89" location="'Fig 10.5'!A1" display="'Fig 10.5'!A1"/>
    <hyperlink ref="A90" location="'Fig 10.6'!A1" display="Figure 10.6 – Relation entre taux d’emploi des seniors et taux de chômage des jeunes en 2019"/>
    <hyperlink ref="A91" location="'Fig 10.7'!A1" display="Figure 10.7 – Part du chômage de longue durée (supérieure à un an) dans le chômage total en 2018"/>
    <hyperlink ref="A92" location="'Fig 10.8'!A1" display="Figure 10.8 – Taux de maintien dans l’emploi et taux d’embauche des seniors en 2016"/>
    <hyperlink ref="A93" location="'Fig 10.9'!A1" display="Figure 10.9 – Taux de maintien dans l’emploi et prime d’ancienneté en 2012"/>
    <hyperlink ref="A94" location="'Fig 10.10'!A1" display="Figure 10.10 – Âge, facteur de discrimination perçue à l’embauche en 2015"/>
    <hyperlink ref="A95" location="'Fig 10.11'!A1" display="Figure 10.11 – Taux de participation à la formation professionnelle des 55-64 ans et des 25-34 ans (en 2011/12 ou 2014/2015)"/>
    <hyperlink ref="A96" location="'Fig 10.12'!A1" display="Figure 10.12 – Poids des dépenses actives à destination des seniors et des autres actifs pourcentage du PIB, en 2016"/>
    <hyperlink ref="A99" location="'Fig 11.2'!A1" display="Figure 11.2 – Taux d’emploi des femmes et des hommes de 15 à 64 ans, en 2019"/>
    <hyperlink ref="A100" location="'Fig 11.3'!A1" display="Figure 11.3 – Évolution entre 1995 et 2019 de la part du temps partiel des femmes en emploi"/>
    <hyperlink ref="A101" location="'Fig 11.4'!A1" display="Figure 11.4 – Durée hebdomadaire moyenne des temps complets des femmes rapportée à celle des hommes en 2018"/>
    <hyperlink ref="A102" location="'Fig 11.5'!A1" display="Figure 11.5 - Écarts entre la rémunération horaire brute moyenne des hommes et celle des femmes en 1998, 2008 et 2018"/>
    <hyperlink ref="A103" location="'Fig 11.6'!A1" display="Figure 11.6 – Écart de pension entre les hommes et les femmes en 2007 et 2015 "/>
    <hyperlink ref="A104" location="'Fig 11.7'!A1" display="Figure 11.7 – Revenu moyen équivalent des femmes de 65 ans et plus rapporté au revenu moyen équivalent des hommes de plus de 65 ans, en 2018"/>
    <hyperlink ref="A105" location="'Fig 11.8'!A1" display="Figure 11.8 – Taux de pauvreté des femmes et des hommes en 2018"/>
    <hyperlink ref="A106" location="'Fig 11.9'!A1" display="Figure 11.9 – Écart d’espérance de vie à 65 ans entre les femmes et les hommes en 2018 (en années)"/>
    <hyperlink ref="A107" location="'Fig 11.10'!A1" display="Figure 11.10 – Durée espérée en retraite des femmes et des hommes en 2018 (en années)"/>
    <hyperlink ref="A110" location="'Fig 12.1'!A1" display="Figure 12.1 – Les opinions sur le niveau de vie des retraités en 2016 (pourcentages et moyenne des réponses)"/>
    <hyperlink ref="A111" location="'Fig 12.2'!A1" display="Figure 12.2 – Opinion moyenne sur le niveau de vie des retraités et niveau de vie relatif des 65 ans et plus par rapport à l’ensemble de la population en 2016"/>
    <hyperlink ref="A112" location="'Fig 12.3'!A1" display="Figure 12.3 – Opinion moyenne sur la responsabilité de l’État concernant le niveau de vie des personnes âgées en 2016 (pourcentages et moyenne des réponses)"/>
    <hyperlink ref="A113" location="'Fig 12.4'!A1" display="Figure 12.4 – Opinion moyenne sur la responsabilité de l’État concernant le niveau de vie des chômeurs en 2016 (pourcentages et moyenne des réponses)"/>
    <hyperlink ref="A114" location="'Fig 12.5'!A1" display="Figure 12.5 – Opinions moyennes sur la responsabilité de l’État vis-à-vis du niveau de vie des personnes âgées et des chômeurs en 2016"/>
    <hyperlink ref="A115" location="'Fig 12.6'!A1" display="'Fig 12.6'!A1"/>
    <hyperlink ref="A116" location="'Fig 12.7'!A1" display="Figure 12.7– Opinion sur la responsabilité de l’État concernant le niveau de vie des personnes âgées et part des dépenses publiques de retraite dans les dépenses totales de retraite"/>
    <hyperlink ref="A117" location="'Tab 12.1'!A1" display="Tableau 12.1 – Opinion sur la responsabilité de l’État vis-à-vis du niveau de vie des personnes âgées, selon l’âge, en 2008 et en 2016"/>
    <hyperlink ref="A118" location="'Tab 12.2'!A1" display="Tableau 12.2 – Opinion sur la responsabilité de l’État concernant le niveau de vie des personnes âgées selon le genre en 2008 et 2016"/>
    <hyperlink ref="A119" location="'Fig 12.8'!A1" display="Figure 12.8 – Opinion sur la capacité de continuer son travail jusqu’à l’âge de 60 ans, en 2015"/>
    <hyperlink ref="A120" location="'Fig 12.9'!A1" display="Figure 12.9 – Opinion sur la santé et la sécurité au travail, en 2015"/>
    <hyperlink ref="A121" location="'Fig 12.10'!A1" display="Figure 12.10 – Opinion sur la poursuite du travail au-delà de 60 ans et opinion sur les risques pour la santé et la sécurité ressentis au travail en 2015"/>
    <hyperlink ref="A122" location="'Fig 12.11'!A1" display="Figure 12.11 – Opinion sur la poursuite du travail au-delà de 60 ans et opinion sur la conciliation entre horaires de travail et vie personnelle en 2015"/>
    <hyperlink ref="A123" location="'Fig 12.12'!A1" display="Figure 12.12 – Âge désiré de départ à la retraite (en année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tint="0.39997558519241921"/>
  </sheetPr>
  <dimension ref="A1:N18"/>
  <sheetViews>
    <sheetView workbookViewId="0">
      <selection activeCell="E19" sqref="E19"/>
    </sheetView>
  </sheetViews>
  <sheetFormatPr baseColWidth="10" defaultRowHeight="15.75"/>
  <cols>
    <col min="1" max="1" width="11.42578125" style="9"/>
    <col min="2" max="2" width="12.42578125" style="9" customWidth="1"/>
    <col min="3" max="4" width="14.42578125" style="9" customWidth="1"/>
    <col min="5" max="16384" width="11.42578125" style="9"/>
  </cols>
  <sheetData>
    <row r="1" spans="1:4">
      <c r="A1" s="66" t="s">
        <v>92</v>
      </c>
    </row>
    <row r="3" spans="1:4" ht="16.5" thickBot="1">
      <c r="B3" s="23" t="s">
        <v>37</v>
      </c>
    </row>
    <row r="4" spans="1:4" ht="48" thickBot="1">
      <c r="B4" s="55" t="s">
        <v>36</v>
      </c>
      <c r="C4" s="113" t="s">
        <v>91</v>
      </c>
      <c r="D4" s="112" t="s">
        <v>90</v>
      </c>
    </row>
    <row r="5" spans="1:4">
      <c r="B5" s="111" t="s">
        <v>30</v>
      </c>
      <c r="C5" s="110">
        <v>4.586520514632153E-2</v>
      </c>
      <c r="D5" s="109">
        <v>4.9523709871669652E-2</v>
      </c>
    </row>
    <row r="6" spans="1:4">
      <c r="B6" s="108" t="s">
        <v>32</v>
      </c>
      <c r="C6" s="107">
        <v>4.6844051514786544E-2</v>
      </c>
      <c r="D6" s="106">
        <v>4.755541760774129E-2</v>
      </c>
    </row>
    <row r="7" spans="1:4">
      <c r="B7" s="108" t="s">
        <v>18</v>
      </c>
      <c r="C7" s="107">
        <v>3.286958374797222E-2</v>
      </c>
      <c r="D7" s="106">
        <v>3.7286581563026333E-2</v>
      </c>
    </row>
    <row r="8" spans="1:4">
      <c r="B8" s="108" t="s">
        <v>20</v>
      </c>
      <c r="C8" s="107">
        <v>2.2458625284236922E-2</v>
      </c>
      <c r="D8" s="106">
        <v>2.5119265313501282E-2</v>
      </c>
    </row>
    <row r="9" spans="1:4">
      <c r="B9" s="108" t="s">
        <v>10</v>
      </c>
      <c r="C9" s="107">
        <v>1.6578087561343269E-2</v>
      </c>
      <c r="D9" s="106">
        <v>1.7908665059657602E-2</v>
      </c>
    </row>
    <row r="10" spans="1:4">
      <c r="B10" s="108" t="s">
        <v>22</v>
      </c>
      <c r="C10" s="107">
        <v>1.6602749689879959E-2</v>
      </c>
      <c r="D10" s="106"/>
    </row>
    <row r="11" spans="1:4" ht="16.5" thickBot="1">
      <c r="B11" s="105" t="s">
        <v>89</v>
      </c>
      <c r="C11" s="104">
        <v>2.1593130118584325E-2</v>
      </c>
      <c r="D11" s="103">
        <v>9.5843522086083155E-3</v>
      </c>
    </row>
    <row r="17" spans="7:14" ht="39.75" customHeight="1">
      <c r="G17" s="893" t="s">
        <v>88</v>
      </c>
      <c r="H17" s="893"/>
      <c r="I17" s="893"/>
      <c r="J17" s="893"/>
      <c r="K17" s="893"/>
      <c r="L17" s="893"/>
      <c r="M17" s="893"/>
      <c r="N17" s="893"/>
    </row>
    <row r="18" spans="7:14">
      <c r="G18" s="893" t="s">
        <v>59</v>
      </c>
      <c r="H18" s="893"/>
      <c r="I18" s="893"/>
      <c r="J18" s="893"/>
      <c r="K18" s="893"/>
      <c r="L18" s="893"/>
      <c r="M18" s="893"/>
      <c r="N18" s="893"/>
    </row>
  </sheetData>
  <mergeCells count="2">
    <mergeCell ref="G17:N17"/>
    <mergeCell ref="G18:N18"/>
  </mergeCells>
  <hyperlinks>
    <hyperlink ref="B3" location="Sommaire!A1" display="Retour au sommaire"/>
  </hyperlinks>
  <pageMargins left="0.7" right="0.7" top="0.75" bottom="0.75" header="0.3" footer="0.3"/>
  <pageSetup paperSize="9"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19"/>
  <sheetViews>
    <sheetView workbookViewId="0"/>
  </sheetViews>
  <sheetFormatPr baseColWidth="10" defaultColWidth="8.85546875" defaultRowHeight="15.75"/>
  <cols>
    <col min="1" max="1" width="8.85546875" style="9"/>
    <col min="2" max="2" width="11.140625" style="9" customWidth="1"/>
    <col min="3" max="3" width="21.7109375" style="9" customWidth="1"/>
    <col min="4" max="4" width="10.5703125" style="9" customWidth="1"/>
    <col min="5" max="5" width="21.7109375" style="9" customWidth="1"/>
    <col min="6" max="6" width="10.5703125" style="9" customWidth="1"/>
    <col min="7" max="16384" width="8.85546875" style="9"/>
  </cols>
  <sheetData>
    <row r="1" spans="1:6">
      <c r="A1" s="886" t="s">
        <v>666</v>
      </c>
    </row>
    <row r="3" spans="1:6" ht="16.5" thickBot="1">
      <c r="B3" s="25" t="s">
        <v>37</v>
      </c>
    </row>
    <row r="4" spans="1:6" s="1383" customFormat="1" ht="79.5" thickBot="1">
      <c r="B4" s="1385" t="s">
        <v>36</v>
      </c>
      <c r="C4" s="1384" t="s">
        <v>773</v>
      </c>
      <c r="D4" s="22" t="s">
        <v>714</v>
      </c>
      <c r="E4" s="22" t="s">
        <v>772</v>
      </c>
      <c r="F4" s="1308" t="s">
        <v>714</v>
      </c>
    </row>
    <row r="5" spans="1:6">
      <c r="B5" s="1382" t="s">
        <v>17</v>
      </c>
      <c r="C5" s="1381">
        <v>0.63924407632859903</v>
      </c>
      <c r="D5" s="1336">
        <v>1.13594595826839E-2</v>
      </c>
      <c r="E5" s="1287">
        <v>0.25667474199266599</v>
      </c>
      <c r="F5" s="1334">
        <v>1.0366130071603599E-2</v>
      </c>
    </row>
    <row r="6" spans="1:6">
      <c r="B6" s="1380" t="s">
        <v>19</v>
      </c>
      <c r="C6" s="1379">
        <v>0.82812061045902097</v>
      </c>
      <c r="D6" s="1301">
        <v>1.09092135857843E-2</v>
      </c>
      <c r="E6" s="1284">
        <v>0.18055275910105001</v>
      </c>
      <c r="F6" s="1332">
        <v>1.0551077629734699E-2</v>
      </c>
    </row>
    <row r="7" spans="1:6">
      <c r="B7" s="1380" t="s">
        <v>21</v>
      </c>
      <c r="C7" s="1379">
        <v>0.74685641950302495</v>
      </c>
      <c r="D7" s="1301">
        <v>9.6157357245067396E-3</v>
      </c>
      <c r="E7" s="1284">
        <v>0.35034154543998802</v>
      </c>
      <c r="F7" s="1332">
        <v>1.04888018123624E-2</v>
      </c>
    </row>
    <row r="8" spans="1:6">
      <c r="B8" s="1380" t="s">
        <v>12</v>
      </c>
      <c r="C8" s="1379">
        <v>0.55751998467413499</v>
      </c>
      <c r="D8" s="1301">
        <v>1.45374367052551E-2</v>
      </c>
      <c r="E8" s="1284">
        <v>0.347990795384994</v>
      </c>
      <c r="F8" s="1332">
        <v>1.39672953324872E-2</v>
      </c>
    </row>
    <row r="9" spans="1:6">
      <c r="B9" s="1380" t="s">
        <v>615</v>
      </c>
      <c r="C9" s="1379">
        <v>0.75653969498299201</v>
      </c>
      <c r="D9" s="1301">
        <v>1.32178292654471E-2</v>
      </c>
      <c r="E9" s="1284">
        <v>0.17442993780096999</v>
      </c>
      <c r="F9" s="1332">
        <v>1.20517309447606E-2</v>
      </c>
    </row>
    <row r="10" spans="1:6">
      <c r="B10" s="1380" t="s">
        <v>9</v>
      </c>
      <c r="C10" s="1379">
        <v>0.79255359162460304</v>
      </c>
      <c r="D10" s="1301">
        <v>1.37753803122104E-2</v>
      </c>
      <c r="E10" s="1284">
        <v>0.12524996090444099</v>
      </c>
      <c r="F10" s="1332">
        <v>1.12533602168573E-2</v>
      </c>
    </row>
    <row r="11" spans="1:6">
      <c r="B11" s="1380" t="s">
        <v>31</v>
      </c>
      <c r="C11" s="1379">
        <v>0.73082588009583604</v>
      </c>
      <c r="D11" s="1301">
        <v>1.6344277086689701E-2</v>
      </c>
      <c r="E11" s="1284">
        <v>0.19382395638803601</v>
      </c>
      <c r="F11" s="1332">
        <v>1.4668106116155301E-2</v>
      </c>
    </row>
    <row r="12" spans="1:6" ht="16.5" thickBot="1">
      <c r="B12" s="1378" t="s">
        <v>7</v>
      </c>
      <c r="C12" s="1377">
        <v>0.80371413924286506</v>
      </c>
      <c r="D12" s="1298">
        <v>1.322453288996E-2</v>
      </c>
      <c r="E12" s="1281">
        <v>0.46405631065426001</v>
      </c>
      <c r="F12" s="1330">
        <v>1.6950817459001899E-2</v>
      </c>
    </row>
    <row r="14" spans="1:6">
      <c r="B14" s="1268" t="s">
        <v>684</v>
      </c>
    </row>
    <row r="17" spans="8:17" ht="25.5" customHeight="1">
      <c r="H17" s="1045" t="s">
        <v>771</v>
      </c>
      <c r="I17" s="1045"/>
      <c r="J17" s="1045"/>
      <c r="K17" s="1045"/>
      <c r="L17" s="1045"/>
      <c r="M17" s="1045"/>
      <c r="N17" s="1045"/>
      <c r="O17" s="1045"/>
      <c r="P17" s="1045"/>
      <c r="Q17" s="1045"/>
    </row>
    <row r="18" spans="8:17" ht="66.75" customHeight="1">
      <c r="H18" s="1045" t="s">
        <v>770</v>
      </c>
      <c r="I18" s="1045"/>
      <c r="J18" s="1045"/>
      <c r="K18" s="1045"/>
      <c r="L18" s="1045"/>
      <c r="M18" s="1045"/>
      <c r="N18" s="1045"/>
      <c r="O18" s="1045"/>
      <c r="P18" s="1045"/>
      <c r="Q18" s="1045"/>
    </row>
    <row r="19" spans="8:17">
      <c r="H19" s="1044" t="s">
        <v>764</v>
      </c>
    </row>
  </sheetData>
  <mergeCells count="2">
    <mergeCell ref="H18:Q18"/>
    <mergeCell ref="H17:Q17"/>
  </mergeCells>
  <hyperlinks>
    <hyperlink ref="B3" location="Sommaire!A1" display="Retour au sommaire"/>
    <hyperlink ref="B14" location="'Sigles des pays'!A1" display="Liste des sigles des pays"/>
  </hyperlink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Q23"/>
  <sheetViews>
    <sheetView zoomScaleNormal="100" workbookViewId="0"/>
  </sheetViews>
  <sheetFormatPr baseColWidth="10" defaultColWidth="8.85546875" defaultRowHeight="15.75"/>
  <cols>
    <col min="1" max="1" width="8.85546875" style="9"/>
    <col min="2" max="2" width="11.140625" style="9" customWidth="1"/>
    <col min="3" max="3" width="24.140625" style="9" customWidth="1"/>
    <col min="4" max="4" width="10.5703125" style="9" customWidth="1"/>
    <col min="5" max="5" width="26.5703125" style="9" customWidth="1"/>
    <col min="6" max="6" width="10.5703125" style="9" customWidth="1"/>
    <col min="7" max="16384" width="8.85546875" style="9"/>
  </cols>
  <sheetData>
    <row r="1" spans="1:17">
      <c r="A1" s="886" t="s">
        <v>665</v>
      </c>
    </row>
    <row r="3" spans="1:17" ht="16.5" thickBot="1">
      <c r="B3" s="25" t="s">
        <v>37</v>
      </c>
    </row>
    <row r="4" spans="1:17" s="1307" customFormat="1" ht="63.75" thickBot="1">
      <c r="B4" s="1339" t="s">
        <v>36</v>
      </c>
      <c r="C4" s="1309" t="s">
        <v>777</v>
      </c>
      <c r="D4" s="22" t="s">
        <v>714</v>
      </c>
      <c r="E4" s="22" t="s">
        <v>776</v>
      </c>
      <c r="F4" s="1308" t="s">
        <v>714</v>
      </c>
    </row>
    <row r="5" spans="1:17">
      <c r="B5" s="1289" t="s">
        <v>17</v>
      </c>
      <c r="C5" s="1288">
        <v>0.63924407632859903</v>
      </c>
      <c r="D5" s="1336">
        <v>1.13594595826839E-2</v>
      </c>
      <c r="E5" s="1394">
        <v>0.85310463963151895</v>
      </c>
      <c r="F5" s="1393">
        <v>8.4382799698649192E-3</v>
      </c>
    </row>
    <row r="6" spans="1:17">
      <c r="B6" s="1279" t="s">
        <v>19</v>
      </c>
      <c r="C6" s="1285">
        <v>0.82812061045902097</v>
      </c>
      <c r="D6" s="1301">
        <v>1.09092135857843E-2</v>
      </c>
      <c r="E6" s="91">
        <v>0.83184191448915301</v>
      </c>
      <c r="F6" s="1392">
        <v>1.0256731102427001E-2</v>
      </c>
    </row>
    <row r="7" spans="1:17">
      <c r="B7" s="1279" t="s">
        <v>21</v>
      </c>
      <c r="C7" s="1285">
        <v>0.74685641950302495</v>
      </c>
      <c r="D7" s="1301">
        <v>9.6157357245067396E-3</v>
      </c>
      <c r="E7" s="91">
        <v>0.756995553181259</v>
      </c>
      <c r="F7" s="1392">
        <v>9.2903073731009905E-3</v>
      </c>
    </row>
    <row r="8" spans="1:17">
      <c r="B8" s="1279" t="s">
        <v>12</v>
      </c>
      <c r="C8" s="1285">
        <v>0.55751998467413499</v>
      </c>
      <c r="D8" s="1301">
        <v>1.45374367052551E-2</v>
      </c>
      <c r="E8" s="91">
        <v>0.763296042973302</v>
      </c>
      <c r="F8" s="1392">
        <v>1.2342095541181999E-2</v>
      </c>
    </row>
    <row r="9" spans="1:17">
      <c r="B9" s="1279" t="s">
        <v>615</v>
      </c>
      <c r="C9" s="1285">
        <v>0.75653969498299201</v>
      </c>
      <c r="D9" s="1301">
        <v>1.32178292654471E-2</v>
      </c>
      <c r="E9" s="91">
        <v>0.82394594813067801</v>
      </c>
      <c r="F9" s="1392">
        <v>1.1694456241020199E-2</v>
      </c>
    </row>
    <row r="10" spans="1:17">
      <c r="B10" s="1279" t="s">
        <v>9</v>
      </c>
      <c r="C10" s="1285">
        <v>0.79255359162460304</v>
      </c>
      <c r="D10" s="1301">
        <v>1.37753803122104E-2</v>
      </c>
      <c r="E10" s="91">
        <v>0.81287058570440696</v>
      </c>
      <c r="F10" s="1392">
        <v>1.28749760471776E-2</v>
      </c>
    </row>
    <row r="11" spans="1:17">
      <c r="B11" s="1279" t="s">
        <v>31</v>
      </c>
      <c r="C11" s="1285">
        <v>0.73082588009583604</v>
      </c>
      <c r="D11" s="1301">
        <v>1.6344277086689701E-2</v>
      </c>
      <c r="E11" s="91">
        <v>0.87779017497909995</v>
      </c>
      <c r="F11" s="1392">
        <v>1.21507531557859E-2</v>
      </c>
    </row>
    <row r="12" spans="1:17" ht="16.5" thickBot="1">
      <c r="B12" s="1275" t="s">
        <v>7</v>
      </c>
      <c r="C12" s="1282">
        <v>0.80371413924286506</v>
      </c>
      <c r="D12" s="1298">
        <v>1.322453288996E-2</v>
      </c>
      <c r="E12" s="1391">
        <v>0.83443054338174305</v>
      </c>
      <c r="F12" s="1390">
        <v>1.2604754871564899E-2</v>
      </c>
    </row>
    <row r="14" spans="1:17">
      <c r="B14" s="1268" t="s">
        <v>684</v>
      </c>
    </row>
    <row r="16" spans="1:17" s="130" customFormat="1" ht="29.25" customHeight="1">
      <c r="C16" s="1388"/>
      <c r="D16" s="1389"/>
      <c r="F16" s="1389"/>
      <c r="G16" s="1388"/>
      <c r="H16" s="1068" t="s">
        <v>775</v>
      </c>
      <c r="I16" s="1068"/>
      <c r="J16" s="1068"/>
      <c r="K16" s="1068"/>
      <c r="L16" s="1068"/>
      <c r="M16" s="1068"/>
      <c r="N16" s="1068"/>
      <c r="O16" s="1068"/>
      <c r="P16" s="1068"/>
      <c r="Q16" s="1068"/>
    </row>
    <row r="17" spans="3:17" ht="68.25" customHeight="1">
      <c r="C17" s="1386"/>
      <c r="D17" s="1387"/>
      <c r="F17" s="1387"/>
      <c r="G17" s="1386"/>
      <c r="H17" s="1068" t="s">
        <v>774</v>
      </c>
      <c r="I17" s="1068"/>
      <c r="J17" s="1068"/>
      <c r="K17" s="1068"/>
      <c r="L17" s="1068"/>
      <c r="M17" s="1068"/>
      <c r="N17" s="1068"/>
      <c r="O17" s="1068"/>
      <c r="P17" s="1068"/>
      <c r="Q17" s="1068"/>
    </row>
    <row r="18" spans="3:17">
      <c r="C18" s="1386"/>
      <c r="D18" s="1387"/>
      <c r="F18" s="1387"/>
      <c r="G18" s="1386"/>
      <c r="H18" s="1044" t="s">
        <v>764</v>
      </c>
    </row>
    <row r="19" spans="3:17">
      <c r="C19" s="1386"/>
      <c r="D19" s="1387"/>
      <c r="F19" s="1387"/>
      <c r="G19" s="1386"/>
    </row>
    <row r="20" spans="3:17">
      <c r="C20" s="1386"/>
      <c r="D20" s="1387"/>
      <c r="F20" s="1387"/>
      <c r="G20" s="1386"/>
    </row>
    <row r="21" spans="3:17">
      <c r="C21" s="1386"/>
      <c r="D21" s="1387"/>
      <c r="F21" s="1387"/>
      <c r="G21" s="1386"/>
    </row>
    <row r="22" spans="3:17">
      <c r="C22" s="1386"/>
      <c r="D22" s="1387"/>
      <c r="F22" s="1387"/>
      <c r="G22" s="1386"/>
    </row>
    <row r="23" spans="3:17">
      <c r="C23" s="1386"/>
      <c r="D23" s="1387"/>
      <c r="F23" s="1387"/>
      <c r="G23" s="1386"/>
    </row>
  </sheetData>
  <mergeCells count="2">
    <mergeCell ref="H17:Q17"/>
    <mergeCell ref="H16:Q16"/>
  </mergeCells>
  <hyperlinks>
    <hyperlink ref="B3" location="Sommaire!A1" display="Retour au sommaire"/>
    <hyperlink ref="B14" location="'Sigles des pays'!A1" display="Liste des sigles des pays"/>
  </hyperlink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3"/>
  <sheetViews>
    <sheetView workbookViewId="0"/>
  </sheetViews>
  <sheetFormatPr baseColWidth="10" defaultRowHeight="15.75"/>
  <cols>
    <col min="1" max="1" width="11.42578125" style="9"/>
    <col min="2" max="5" width="17.42578125" style="9" customWidth="1"/>
    <col min="6" max="16384" width="11.42578125" style="9"/>
  </cols>
  <sheetData>
    <row r="1" spans="1:5">
      <c r="A1" s="886" t="s">
        <v>664</v>
      </c>
    </row>
    <row r="3" spans="1:5">
      <c r="B3" s="9" t="s">
        <v>785</v>
      </c>
    </row>
    <row r="5" spans="1:5" ht="16.5" thickBot="1">
      <c r="B5" s="25" t="s">
        <v>37</v>
      </c>
    </row>
    <row r="6" spans="1:5" ht="16.5" thickBot="1">
      <c r="B6" s="1385" t="s">
        <v>36</v>
      </c>
      <c r="C6" s="1376" t="s">
        <v>412</v>
      </c>
      <c r="D6" s="1291" t="s">
        <v>413</v>
      </c>
      <c r="E6" s="1290" t="s">
        <v>47</v>
      </c>
    </row>
    <row r="7" spans="1:5">
      <c r="B7" s="1375" t="s">
        <v>13</v>
      </c>
      <c r="C7" s="1403">
        <v>60.84</v>
      </c>
      <c r="D7" s="1402">
        <v>60.79</v>
      </c>
      <c r="E7" s="1401">
        <v>60.81</v>
      </c>
    </row>
    <row r="8" spans="1:5">
      <c r="B8" s="1400" t="s">
        <v>784</v>
      </c>
      <c r="C8" s="1399">
        <v>61.21</v>
      </c>
      <c r="D8" s="17">
        <v>61.95</v>
      </c>
      <c r="E8" s="1398">
        <v>61.6</v>
      </c>
    </row>
    <row r="9" spans="1:5">
      <c r="B9" s="1400" t="s">
        <v>783</v>
      </c>
      <c r="C9" s="1399">
        <v>61.43</v>
      </c>
      <c r="D9" s="17">
        <v>62.36</v>
      </c>
      <c r="E9" s="1398">
        <v>61.92</v>
      </c>
    </row>
    <row r="10" spans="1:5">
      <c r="B10" s="1400" t="s">
        <v>28</v>
      </c>
      <c r="C10" s="1399">
        <v>61.8</v>
      </c>
      <c r="D10" s="17">
        <v>62.29</v>
      </c>
      <c r="E10" s="1398">
        <v>62.07</v>
      </c>
    </row>
    <row r="11" spans="1:5">
      <c r="B11" s="1400" t="s">
        <v>782</v>
      </c>
      <c r="C11" s="1399">
        <v>63.1</v>
      </c>
      <c r="D11" s="17">
        <v>63.79</v>
      </c>
      <c r="E11" s="1398">
        <v>63.48</v>
      </c>
    </row>
    <row r="12" spans="1:5">
      <c r="B12" s="1400" t="s">
        <v>8</v>
      </c>
      <c r="C12" s="1399">
        <v>63.3</v>
      </c>
      <c r="D12" s="17">
        <v>63.91</v>
      </c>
      <c r="E12" s="1398">
        <v>63.61</v>
      </c>
    </row>
    <row r="13" spans="1:5">
      <c r="B13" s="1400" t="s">
        <v>32</v>
      </c>
      <c r="C13" s="1399">
        <v>63.82</v>
      </c>
      <c r="D13" s="17">
        <v>63.23</v>
      </c>
      <c r="E13" s="1398">
        <v>63.51</v>
      </c>
    </row>
    <row r="14" spans="1:5" ht="16.5" thickBot="1">
      <c r="B14" s="1372" t="s">
        <v>781</v>
      </c>
      <c r="C14" s="1397">
        <v>64.2</v>
      </c>
      <c r="D14" s="1396">
        <v>64.680000000000007</v>
      </c>
      <c r="E14" s="1395">
        <v>64.459999999999994</v>
      </c>
    </row>
    <row r="21" spans="7:14" ht="26.25" customHeight="1">
      <c r="G21" s="1045" t="s">
        <v>780</v>
      </c>
      <c r="H21" s="1045"/>
      <c r="I21" s="1045"/>
      <c r="J21" s="1045"/>
      <c r="K21" s="1045"/>
      <c r="L21" s="1045"/>
      <c r="M21" s="1045"/>
      <c r="N21" s="1045"/>
    </row>
    <row r="22" spans="7:14" ht="26.25" customHeight="1">
      <c r="G22" s="1045" t="s">
        <v>779</v>
      </c>
      <c r="H22" s="1045"/>
      <c r="I22" s="1045"/>
      <c r="J22" s="1045"/>
      <c r="K22" s="1045"/>
      <c r="L22" s="1045"/>
      <c r="M22" s="1045"/>
      <c r="N22" s="1045"/>
    </row>
    <row r="23" spans="7:14">
      <c r="G23" s="1044" t="s">
        <v>778</v>
      </c>
      <c r="H23" s="123"/>
      <c r="I23" s="123"/>
      <c r="J23" s="123"/>
      <c r="K23" s="123"/>
      <c r="L23" s="123"/>
      <c r="M23" s="123"/>
      <c r="N23" s="123"/>
    </row>
  </sheetData>
  <mergeCells count="2">
    <mergeCell ref="G22:N22"/>
    <mergeCell ref="G21:N21"/>
  </mergeCells>
  <hyperlinks>
    <hyperlink ref="B5" location="Sommaire!A1" display="Retour au sommair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3" tint="0.39997558519241921"/>
  </sheetPr>
  <dimension ref="A1:H20"/>
  <sheetViews>
    <sheetView workbookViewId="0">
      <selection activeCell="B19" sqref="B19:H19"/>
    </sheetView>
  </sheetViews>
  <sheetFormatPr baseColWidth="10" defaultRowHeight="15.75"/>
  <cols>
    <col min="1" max="1" width="11.42578125" style="9"/>
    <col min="2" max="2" width="18.140625" style="9" customWidth="1"/>
    <col min="3" max="16384" width="11.42578125" style="9"/>
  </cols>
  <sheetData>
    <row r="1" spans="1:8">
      <c r="A1" s="66" t="s">
        <v>51</v>
      </c>
    </row>
    <row r="3" spans="1:8" ht="16.5" thickBot="1">
      <c r="B3" s="25" t="s">
        <v>37</v>
      </c>
    </row>
    <row r="4" spans="1:8">
      <c r="B4" s="896" t="s">
        <v>36</v>
      </c>
      <c r="C4" s="899" t="s">
        <v>167</v>
      </c>
      <c r="D4" s="900"/>
      <c r="E4" s="899" t="s">
        <v>166</v>
      </c>
      <c r="F4" s="900"/>
      <c r="G4" s="899" t="s">
        <v>165</v>
      </c>
      <c r="H4" s="900"/>
    </row>
    <row r="5" spans="1:8" ht="16.5" thickBot="1">
      <c r="B5" s="897"/>
      <c r="C5" s="901" t="s">
        <v>164</v>
      </c>
      <c r="D5" s="902"/>
      <c r="E5" s="901"/>
      <c r="F5" s="902"/>
      <c r="G5" s="901"/>
      <c r="H5" s="902"/>
    </row>
    <row r="6" spans="1:8">
      <c r="B6" s="897"/>
      <c r="C6" s="122" t="s">
        <v>163</v>
      </c>
      <c r="D6" s="903" t="s">
        <v>162</v>
      </c>
      <c r="E6" s="122" t="s">
        <v>163</v>
      </c>
      <c r="F6" s="903" t="s">
        <v>162</v>
      </c>
      <c r="G6" s="122" t="s">
        <v>163</v>
      </c>
      <c r="H6" s="903" t="s">
        <v>162</v>
      </c>
    </row>
    <row r="7" spans="1:8" ht="16.5" thickBot="1">
      <c r="B7" s="898"/>
      <c r="C7" s="121" t="s">
        <v>161</v>
      </c>
      <c r="D7" s="904"/>
      <c r="E7" s="121" t="s">
        <v>161</v>
      </c>
      <c r="F7" s="904"/>
      <c r="G7" s="121" t="s">
        <v>161</v>
      </c>
      <c r="H7" s="904"/>
    </row>
    <row r="8" spans="1:8" ht="16.5" thickBot="1">
      <c r="B8" s="118" t="s">
        <v>160</v>
      </c>
      <c r="C8" s="117" t="s">
        <v>159</v>
      </c>
      <c r="D8" s="117" t="s">
        <v>158</v>
      </c>
      <c r="E8" s="117" t="s">
        <v>157</v>
      </c>
      <c r="F8" s="117" t="s">
        <v>156</v>
      </c>
      <c r="G8" s="117" t="s">
        <v>155</v>
      </c>
      <c r="H8" s="117" t="s">
        <v>154</v>
      </c>
    </row>
    <row r="9" spans="1:8" ht="16.5" thickBot="1">
      <c r="B9" s="116" t="s">
        <v>153</v>
      </c>
      <c r="C9" s="115" t="s">
        <v>143</v>
      </c>
      <c r="D9" s="115" t="s">
        <v>152</v>
      </c>
      <c r="E9" s="115" t="s">
        <v>151</v>
      </c>
      <c r="F9" s="115" t="s">
        <v>150</v>
      </c>
      <c r="G9" s="115" t="s">
        <v>149</v>
      </c>
      <c r="H9" s="115" t="s">
        <v>148</v>
      </c>
    </row>
    <row r="10" spans="1:8" ht="16.5" thickBot="1">
      <c r="B10" s="118" t="s">
        <v>147</v>
      </c>
      <c r="C10" s="117" t="s">
        <v>146</v>
      </c>
      <c r="D10" s="117" t="s">
        <v>145</v>
      </c>
      <c r="E10" s="117" t="s">
        <v>144</v>
      </c>
      <c r="F10" s="117" t="s">
        <v>143</v>
      </c>
      <c r="G10" s="117" t="s">
        <v>142</v>
      </c>
      <c r="H10" s="117" t="s">
        <v>141</v>
      </c>
    </row>
    <row r="11" spans="1:8" ht="16.5" thickBot="1">
      <c r="B11" s="116" t="s">
        <v>16</v>
      </c>
      <c r="C11" s="115" t="s">
        <v>140</v>
      </c>
      <c r="D11" s="115" t="s">
        <v>139</v>
      </c>
      <c r="E11" s="115" t="s">
        <v>138</v>
      </c>
      <c r="F11" s="115" t="s">
        <v>137</v>
      </c>
      <c r="G11" s="115" t="s">
        <v>136</v>
      </c>
      <c r="H11" s="115" t="s">
        <v>135</v>
      </c>
    </row>
    <row r="12" spans="1:8" ht="16.5" thickBot="1">
      <c r="B12" s="120" t="s">
        <v>134</v>
      </c>
      <c r="C12" s="119" t="s">
        <v>133</v>
      </c>
      <c r="D12" s="119" t="s">
        <v>132</v>
      </c>
      <c r="E12" s="119" t="s">
        <v>131</v>
      </c>
      <c r="F12" s="119" t="s">
        <v>130</v>
      </c>
      <c r="G12" s="119" t="s">
        <v>129</v>
      </c>
      <c r="H12" s="119" t="s">
        <v>128</v>
      </c>
    </row>
    <row r="13" spans="1:8" ht="16.5" thickBot="1">
      <c r="B13" s="116" t="s">
        <v>127</v>
      </c>
      <c r="C13" s="115" t="s">
        <v>126</v>
      </c>
      <c r="D13" s="115" t="s">
        <v>125</v>
      </c>
      <c r="E13" s="115" t="s">
        <v>124</v>
      </c>
      <c r="F13" s="115" t="s">
        <v>117</v>
      </c>
      <c r="G13" s="115" t="s">
        <v>123</v>
      </c>
      <c r="H13" s="115" t="s">
        <v>122</v>
      </c>
    </row>
    <row r="14" spans="1:8" ht="16.5" thickBot="1">
      <c r="B14" s="118" t="s">
        <v>121</v>
      </c>
      <c r="C14" s="117" t="s">
        <v>120</v>
      </c>
      <c r="D14" s="117" t="s">
        <v>119</v>
      </c>
      <c r="E14" s="117" t="s">
        <v>118</v>
      </c>
      <c r="F14" s="117" t="s">
        <v>117</v>
      </c>
      <c r="G14" s="117" t="s">
        <v>116</v>
      </c>
      <c r="H14" s="117" t="s">
        <v>115</v>
      </c>
    </row>
    <row r="15" spans="1:8" ht="16.5" thickBot="1">
      <c r="B15" s="116" t="s">
        <v>114</v>
      </c>
      <c r="C15" s="115" t="s">
        <v>113</v>
      </c>
      <c r="D15" s="115" t="s">
        <v>97</v>
      </c>
      <c r="E15" s="115" t="s">
        <v>112</v>
      </c>
      <c r="F15" s="115" t="s">
        <v>111</v>
      </c>
      <c r="G15" s="115" t="s">
        <v>110</v>
      </c>
      <c r="H15" s="115" t="s">
        <v>109</v>
      </c>
    </row>
    <row r="16" spans="1:8" ht="16.5" customHeight="1" thickBot="1">
      <c r="B16" s="118" t="s">
        <v>108</v>
      </c>
      <c r="C16" s="117" t="s">
        <v>107</v>
      </c>
      <c r="D16" s="117" t="s">
        <v>106</v>
      </c>
      <c r="E16" s="117" t="s">
        <v>105</v>
      </c>
      <c r="F16" s="117" t="s">
        <v>104</v>
      </c>
      <c r="G16" s="117" t="s">
        <v>103</v>
      </c>
      <c r="H16" s="117" t="s">
        <v>102</v>
      </c>
    </row>
    <row r="17" spans="2:8" ht="16.5" customHeight="1" thickBot="1">
      <c r="B17" s="116" t="s">
        <v>101</v>
      </c>
      <c r="C17" s="115" t="s">
        <v>100</v>
      </c>
      <c r="D17" s="115" t="s">
        <v>99</v>
      </c>
      <c r="E17" s="115" t="s">
        <v>98</v>
      </c>
      <c r="F17" s="115" t="s">
        <v>97</v>
      </c>
      <c r="G17" s="115" t="s">
        <v>96</v>
      </c>
      <c r="H17" s="115" t="s">
        <v>95</v>
      </c>
    </row>
    <row r="18" spans="2:8">
      <c r="B18" s="114" t="s">
        <v>94</v>
      </c>
    </row>
    <row r="19" spans="2:8" ht="27.75" customHeight="1">
      <c r="B19" s="893" t="s">
        <v>93</v>
      </c>
      <c r="C19" s="893"/>
      <c r="D19" s="893"/>
      <c r="E19" s="893"/>
      <c r="F19" s="893"/>
      <c r="G19" s="893"/>
      <c r="H19" s="893"/>
    </row>
    <row r="20" spans="2:8">
      <c r="B20" s="102"/>
    </row>
  </sheetData>
  <mergeCells count="9">
    <mergeCell ref="B19:H19"/>
    <mergeCell ref="B4:B7"/>
    <mergeCell ref="C4:D4"/>
    <mergeCell ref="C5:D5"/>
    <mergeCell ref="E4:F5"/>
    <mergeCell ref="G4:H5"/>
    <mergeCell ref="D6:D7"/>
    <mergeCell ref="F6:F7"/>
    <mergeCell ref="H6:H7"/>
  </mergeCells>
  <hyperlinks>
    <hyperlink ref="B3" location="Sommaire!A1" display="Retour au sommair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39997558519241921"/>
  </sheetPr>
  <dimension ref="A1:H18"/>
  <sheetViews>
    <sheetView workbookViewId="0">
      <selection activeCell="E19" sqref="E19"/>
    </sheetView>
  </sheetViews>
  <sheetFormatPr baseColWidth="10" defaultRowHeight="15.75"/>
  <cols>
    <col min="1" max="1" width="11.42578125" style="9"/>
    <col min="2" max="2" width="17.140625" style="9" customWidth="1"/>
    <col min="3" max="16384" width="11.42578125" style="9"/>
  </cols>
  <sheetData>
    <row r="1" spans="1:8">
      <c r="A1" s="66" t="s">
        <v>50</v>
      </c>
    </row>
    <row r="3" spans="1:8" ht="16.5" thickBot="1">
      <c r="B3" s="25" t="s">
        <v>37</v>
      </c>
    </row>
    <row r="4" spans="1:8">
      <c r="B4" s="896" t="s">
        <v>36</v>
      </c>
      <c r="C4" s="899" t="s">
        <v>167</v>
      </c>
      <c r="D4" s="900"/>
      <c r="E4" s="899" t="s">
        <v>166</v>
      </c>
      <c r="F4" s="900"/>
      <c r="G4" s="899" t="s">
        <v>165</v>
      </c>
      <c r="H4" s="900"/>
    </row>
    <row r="5" spans="1:8" ht="16.5" thickBot="1">
      <c r="B5" s="897"/>
      <c r="C5" s="901" t="s">
        <v>164</v>
      </c>
      <c r="D5" s="902"/>
      <c r="E5" s="901"/>
      <c r="F5" s="902"/>
      <c r="G5" s="901"/>
      <c r="H5" s="902"/>
    </row>
    <row r="6" spans="1:8" ht="32.25" thickBot="1">
      <c r="B6" s="898"/>
      <c r="C6" s="121" t="s">
        <v>83</v>
      </c>
      <c r="D6" s="121" t="s">
        <v>226</v>
      </c>
      <c r="E6" s="121" t="s">
        <v>83</v>
      </c>
      <c r="F6" s="121" t="s">
        <v>226</v>
      </c>
      <c r="G6" s="121" t="s">
        <v>83</v>
      </c>
      <c r="H6" s="121" t="s">
        <v>226</v>
      </c>
    </row>
    <row r="7" spans="1:8" ht="16.5" thickBot="1">
      <c r="B7" s="118" t="s">
        <v>160</v>
      </c>
      <c r="C7" s="117" t="s">
        <v>225</v>
      </c>
      <c r="D7" s="117" t="s">
        <v>224</v>
      </c>
      <c r="E7" s="117" t="s">
        <v>223</v>
      </c>
      <c r="F7" s="117" t="s">
        <v>222</v>
      </c>
      <c r="G7" s="117" t="s">
        <v>221</v>
      </c>
      <c r="H7" s="117" t="s">
        <v>220</v>
      </c>
    </row>
    <row r="8" spans="1:8" ht="16.5" thickBot="1">
      <c r="B8" s="116" t="s">
        <v>153</v>
      </c>
      <c r="C8" s="115" t="s">
        <v>219</v>
      </c>
      <c r="D8" s="115" t="s">
        <v>218</v>
      </c>
      <c r="E8" s="115" t="s">
        <v>217</v>
      </c>
      <c r="F8" s="115" t="s">
        <v>216</v>
      </c>
      <c r="G8" s="115" t="s">
        <v>215</v>
      </c>
      <c r="H8" s="115" t="s">
        <v>214</v>
      </c>
    </row>
    <row r="9" spans="1:8" ht="16.5" thickBot="1">
      <c r="B9" s="118" t="s">
        <v>147</v>
      </c>
      <c r="C9" s="117" t="s">
        <v>211</v>
      </c>
      <c r="D9" s="117" t="s">
        <v>213</v>
      </c>
      <c r="E9" s="117" t="s">
        <v>212</v>
      </c>
      <c r="F9" s="117" t="s">
        <v>211</v>
      </c>
      <c r="G9" s="117" t="s">
        <v>210</v>
      </c>
      <c r="H9" s="117" t="s">
        <v>209</v>
      </c>
    </row>
    <row r="10" spans="1:8" ht="16.5" thickBot="1">
      <c r="B10" s="116" t="s">
        <v>16</v>
      </c>
      <c r="C10" s="115" t="s">
        <v>208</v>
      </c>
      <c r="D10" s="115" t="s">
        <v>207</v>
      </c>
      <c r="E10" s="115" t="s">
        <v>206</v>
      </c>
      <c r="F10" s="115" t="s">
        <v>205</v>
      </c>
      <c r="G10" s="115" t="s">
        <v>204</v>
      </c>
      <c r="H10" s="115" t="s">
        <v>203</v>
      </c>
    </row>
    <row r="11" spans="1:8" ht="16.5" thickBot="1">
      <c r="B11" s="120" t="s">
        <v>134</v>
      </c>
      <c r="C11" s="119" t="s">
        <v>202</v>
      </c>
      <c r="D11" s="119" t="s">
        <v>201</v>
      </c>
      <c r="E11" s="119" t="s">
        <v>200</v>
      </c>
      <c r="F11" s="119" t="s">
        <v>199</v>
      </c>
      <c r="G11" s="119" t="s">
        <v>198</v>
      </c>
      <c r="H11" s="119" t="s">
        <v>197</v>
      </c>
    </row>
    <row r="12" spans="1:8" ht="16.5" thickBot="1">
      <c r="B12" s="116" t="s">
        <v>127</v>
      </c>
      <c r="C12" s="115" t="s">
        <v>196</v>
      </c>
      <c r="D12" s="115" t="s">
        <v>195</v>
      </c>
      <c r="E12" s="115" t="s">
        <v>194</v>
      </c>
      <c r="F12" s="115" t="s">
        <v>193</v>
      </c>
      <c r="G12" s="115" t="s">
        <v>192</v>
      </c>
      <c r="H12" s="115" t="s">
        <v>191</v>
      </c>
    </row>
    <row r="13" spans="1:8" ht="16.5" thickBot="1">
      <c r="B13" s="118" t="s">
        <v>121</v>
      </c>
      <c r="C13" s="117" t="s">
        <v>190</v>
      </c>
      <c r="D13" s="117" t="s">
        <v>189</v>
      </c>
      <c r="E13" s="117" t="s">
        <v>188</v>
      </c>
      <c r="F13" s="117" t="s">
        <v>187</v>
      </c>
      <c r="G13" s="117" t="s">
        <v>186</v>
      </c>
      <c r="H13" s="117" t="s">
        <v>185</v>
      </c>
    </row>
    <row r="14" spans="1:8" ht="16.5" customHeight="1" thickBot="1">
      <c r="B14" s="116" t="s">
        <v>114</v>
      </c>
      <c r="C14" s="115" t="s">
        <v>128</v>
      </c>
      <c r="D14" s="115" t="s">
        <v>184</v>
      </c>
      <c r="E14" s="115" t="s">
        <v>183</v>
      </c>
      <c r="F14" s="115" t="s">
        <v>182</v>
      </c>
      <c r="G14" s="115" t="s">
        <v>181</v>
      </c>
      <c r="H14" s="115" t="s">
        <v>180</v>
      </c>
    </row>
    <row r="15" spans="1:8" ht="16.5" customHeight="1" thickBot="1">
      <c r="B15" s="118" t="s">
        <v>108</v>
      </c>
      <c r="C15" s="117" t="s">
        <v>179</v>
      </c>
      <c r="D15" s="117" t="s">
        <v>178</v>
      </c>
      <c r="E15" s="117" t="s">
        <v>177</v>
      </c>
      <c r="F15" s="117" t="s">
        <v>176</v>
      </c>
      <c r="G15" s="117" t="s">
        <v>175</v>
      </c>
      <c r="H15" s="117" t="s">
        <v>174</v>
      </c>
    </row>
    <row r="16" spans="1:8" ht="16.5" thickBot="1">
      <c r="B16" s="116" t="s">
        <v>101</v>
      </c>
      <c r="C16" s="115" t="s">
        <v>173</v>
      </c>
      <c r="D16" s="115" t="s">
        <v>172</v>
      </c>
      <c r="E16" s="115" t="s">
        <v>171</v>
      </c>
      <c r="F16" s="115" t="s">
        <v>170</v>
      </c>
      <c r="G16" s="115" t="s">
        <v>169</v>
      </c>
      <c r="H16" s="115" t="s">
        <v>168</v>
      </c>
    </row>
    <row r="17" spans="2:8">
      <c r="B17" s="114" t="s">
        <v>94</v>
      </c>
      <c r="C17" s="123"/>
      <c r="D17" s="123"/>
      <c r="E17" s="123"/>
      <c r="F17" s="123"/>
      <c r="G17" s="123"/>
      <c r="H17" s="123"/>
    </row>
    <row r="18" spans="2:8" ht="29.25" customHeight="1">
      <c r="B18" s="893" t="s">
        <v>93</v>
      </c>
      <c r="C18" s="893"/>
      <c r="D18" s="893"/>
      <c r="E18" s="893"/>
      <c r="F18" s="893"/>
      <c r="G18" s="893"/>
      <c r="H18" s="893"/>
    </row>
  </sheetData>
  <mergeCells count="6">
    <mergeCell ref="B18:H18"/>
    <mergeCell ref="B4:B6"/>
    <mergeCell ref="C4:D4"/>
    <mergeCell ref="C5:D5"/>
    <mergeCell ref="E4:F5"/>
    <mergeCell ref="G4:H5"/>
  </mergeCells>
  <hyperlinks>
    <hyperlink ref="B3" location="Sommaire!A1" display="Retour au sommaire"/>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A1:Q35"/>
  <sheetViews>
    <sheetView zoomScaleNormal="100" workbookViewId="0">
      <selection activeCell="B19" sqref="B19"/>
    </sheetView>
  </sheetViews>
  <sheetFormatPr baseColWidth="10" defaultRowHeight="15.75"/>
  <cols>
    <col min="1" max="1" width="11.140625" style="9" customWidth="1"/>
    <col min="2" max="2" width="18.7109375" style="9" customWidth="1"/>
    <col min="3" max="12" width="11.42578125" style="9"/>
    <col min="13" max="13" width="11.42578125" style="9" customWidth="1"/>
    <col min="14" max="14" width="2.140625" style="9" customWidth="1"/>
    <col min="15" max="15" width="13.140625" style="9" customWidth="1"/>
    <col min="16" max="16384" width="11.42578125" style="9"/>
  </cols>
  <sheetData>
    <row r="1" spans="1:16">
      <c r="A1" s="905" t="s">
        <v>246</v>
      </c>
      <c r="B1" s="905"/>
      <c r="C1" s="905"/>
      <c r="D1" s="905"/>
      <c r="E1" s="905"/>
      <c r="F1" s="905"/>
      <c r="G1" s="905"/>
    </row>
    <row r="2" spans="1:16">
      <c r="A2" s="127"/>
    </row>
    <row r="3" spans="1:16" ht="16.5" thickBot="1">
      <c r="B3" s="25" t="s">
        <v>37</v>
      </c>
    </row>
    <row r="4" spans="1:16" ht="32.25" thickBot="1">
      <c r="B4" s="144" t="s">
        <v>267</v>
      </c>
      <c r="C4" s="143" t="s">
        <v>30</v>
      </c>
      <c r="D4" s="64" t="s">
        <v>32</v>
      </c>
      <c r="E4" s="64" t="s">
        <v>28</v>
      </c>
      <c r="F4" s="64" t="s">
        <v>16</v>
      </c>
      <c r="G4" s="64" t="s">
        <v>8</v>
      </c>
      <c r="H4" s="64" t="s">
        <v>25</v>
      </c>
      <c r="I4" s="64" t="s">
        <v>20</v>
      </c>
      <c r="J4" s="64" t="s">
        <v>18</v>
      </c>
      <c r="K4" s="64" t="s">
        <v>22</v>
      </c>
      <c r="L4" s="64" t="s">
        <v>13</v>
      </c>
      <c r="M4" s="64" t="s">
        <v>10</v>
      </c>
      <c r="N4" s="142"/>
      <c r="O4" s="63" t="s">
        <v>266</v>
      </c>
    </row>
    <row r="5" spans="1:16">
      <c r="B5" s="62" t="s">
        <v>265</v>
      </c>
      <c r="C5" s="78">
        <v>4.8070000000000002E-2</v>
      </c>
      <c r="D5" s="141">
        <v>5.1859999999999996E-2</v>
      </c>
      <c r="E5" s="141">
        <v>5.6289999999999993E-2</v>
      </c>
      <c r="F5" s="141">
        <v>7.077E-2</v>
      </c>
      <c r="G5" s="141">
        <v>7.1859999999999993E-2</v>
      </c>
      <c r="H5" s="141">
        <v>9.358000000000001E-2</v>
      </c>
      <c r="I5" s="141">
        <v>0.10202</v>
      </c>
      <c r="J5" s="141">
        <v>0.1051</v>
      </c>
      <c r="K5" s="141">
        <v>0.10903</v>
      </c>
      <c r="L5" s="141">
        <v>0.13641</v>
      </c>
      <c r="M5" s="141">
        <v>0.15640000000000001</v>
      </c>
      <c r="N5" s="140"/>
      <c r="O5" s="139">
        <v>9.1035454545454544E-2</v>
      </c>
    </row>
    <row r="6" spans="1:16">
      <c r="B6" s="60" t="s">
        <v>264</v>
      </c>
      <c r="C6" s="75">
        <v>5.4740000000000004E-2</v>
      </c>
      <c r="D6" s="138">
        <v>4.6059999999999997E-2</v>
      </c>
      <c r="E6" s="138">
        <v>5.2130000000000003E-2</v>
      </c>
      <c r="F6" s="138">
        <v>5.2999999999999999E-2</v>
      </c>
      <c r="G6" s="138">
        <v>3.0880000000000001E-2</v>
      </c>
      <c r="H6" s="138">
        <v>2.5329999999999998E-2</v>
      </c>
      <c r="I6" s="138">
        <v>7.5799999999999999E-3</v>
      </c>
      <c r="J6" s="138">
        <v>1.064E-2</v>
      </c>
      <c r="K6" s="138">
        <v>3.32E-3</v>
      </c>
      <c r="L6" s="138">
        <v>2.5700000000000002E-3</v>
      </c>
      <c r="M6" s="138">
        <v>1.106E-2</v>
      </c>
      <c r="N6" s="137"/>
      <c r="O6" s="136">
        <v>2.7028181818181816E-2</v>
      </c>
    </row>
    <row r="7" spans="1:16" ht="16.5" thickBot="1">
      <c r="B7" s="58" t="s">
        <v>263</v>
      </c>
      <c r="C7" s="135">
        <v>0.10281000000000001</v>
      </c>
      <c r="D7" s="134">
        <v>9.7919999999999993E-2</v>
      </c>
      <c r="E7" s="134">
        <v>0.10841999999999999</v>
      </c>
      <c r="F7" s="134">
        <v>0.12376999999999999</v>
      </c>
      <c r="G7" s="134">
        <v>0.10274</v>
      </c>
      <c r="H7" s="134">
        <v>0.11891000000000002</v>
      </c>
      <c r="I7" s="134">
        <v>0.1096</v>
      </c>
      <c r="J7" s="134">
        <v>0.11574</v>
      </c>
      <c r="K7" s="134">
        <v>0.11235000000000001</v>
      </c>
      <c r="L7" s="134">
        <v>0.13897999999999999</v>
      </c>
      <c r="M7" s="134">
        <v>0.16746</v>
      </c>
      <c r="N7" s="133"/>
      <c r="O7" s="132">
        <v>0.11806363636363636</v>
      </c>
    </row>
    <row r="8" spans="1:16" s="131" customFormat="1">
      <c r="C8" s="10" t="s">
        <v>262</v>
      </c>
      <c r="D8" s="10" t="s">
        <v>261</v>
      </c>
      <c r="E8" s="10" t="s">
        <v>260</v>
      </c>
      <c r="F8" s="10" t="s">
        <v>259</v>
      </c>
      <c r="G8" s="10" t="s">
        <v>258</v>
      </c>
      <c r="H8" s="10" t="s">
        <v>257</v>
      </c>
      <c r="I8" s="10" t="s">
        <v>256</v>
      </c>
      <c r="J8" s="10" t="s">
        <v>255</v>
      </c>
      <c r="K8" s="10" t="s">
        <v>254</v>
      </c>
      <c r="L8" s="10" t="s">
        <v>253</v>
      </c>
      <c r="M8" s="10" t="s">
        <v>252</v>
      </c>
      <c r="N8" s="10"/>
      <c r="O8" s="10" t="s">
        <v>251</v>
      </c>
      <c r="P8" s="10"/>
    </row>
    <row r="9" spans="1:16" s="130" customFormat="1"/>
    <row r="10" spans="1:16" s="130" customFormat="1"/>
    <row r="33" spans="4:17" ht="41.25" customHeight="1">
      <c r="D33" s="894" t="s">
        <v>250</v>
      </c>
      <c r="E33" s="894"/>
      <c r="F33" s="894"/>
      <c r="G33" s="894"/>
      <c r="H33" s="894"/>
      <c r="I33" s="894"/>
      <c r="J33" s="894"/>
      <c r="K33" s="894"/>
      <c r="L33" s="894"/>
      <c r="M33" s="894"/>
      <c r="N33" s="894"/>
      <c r="O33" s="894"/>
      <c r="P33" s="129"/>
      <c r="Q33" s="129"/>
    </row>
    <row r="34" spans="4:17">
      <c r="D34" s="894" t="s">
        <v>249</v>
      </c>
      <c r="E34" s="894"/>
      <c r="F34" s="894"/>
      <c r="G34" s="894"/>
      <c r="H34" s="894"/>
      <c r="I34" s="894"/>
      <c r="J34" s="894"/>
      <c r="K34" s="894"/>
      <c r="L34" s="894"/>
      <c r="M34" s="894"/>
      <c r="N34" s="894"/>
      <c r="O34" s="894"/>
      <c r="P34" s="128"/>
      <c r="Q34" s="128"/>
    </row>
    <row r="35" spans="4:17">
      <c r="D35" s="128" t="s">
        <v>248</v>
      </c>
      <c r="E35" s="128"/>
      <c r="F35" s="128"/>
      <c r="G35" s="128"/>
      <c r="H35" s="128"/>
      <c r="I35" s="128"/>
      <c r="J35" s="128"/>
      <c r="K35" s="128"/>
      <c r="L35" s="128"/>
      <c r="M35" s="128"/>
      <c r="N35" s="128"/>
      <c r="O35" s="128"/>
      <c r="P35" s="128"/>
      <c r="Q35" s="128"/>
    </row>
  </sheetData>
  <mergeCells count="3">
    <mergeCell ref="A1:G1"/>
    <mergeCell ref="D34:O34"/>
    <mergeCell ref="D33:O33"/>
  </mergeCells>
  <hyperlinks>
    <hyperlink ref="B3" location="Sommaire!A1" display="Retour au sommair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3" tint="-0.249977111117893"/>
  </sheetPr>
  <dimension ref="A1:S32"/>
  <sheetViews>
    <sheetView zoomScaleNormal="100" workbookViewId="0">
      <selection activeCell="B19" sqref="B19"/>
    </sheetView>
  </sheetViews>
  <sheetFormatPr baseColWidth="10" defaultRowHeight="15.75"/>
  <cols>
    <col min="1" max="1" width="9.7109375" style="9" customWidth="1"/>
    <col min="2" max="2" width="14.140625" style="9" customWidth="1"/>
    <col min="3" max="5" width="13.85546875" style="9" customWidth="1"/>
    <col min="6" max="7" width="13.85546875" style="67" customWidth="1"/>
    <col min="8" max="11" width="13.85546875" style="9" customWidth="1"/>
    <col min="12" max="13" width="13.85546875" style="67" customWidth="1"/>
    <col min="14" max="14" width="0" style="9" hidden="1" customWidth="1"/>
    <col min="15" max="15" width="13.85546875" style="9" customWidth="1"/>
    <col min="16" max="16" width="0" style="9" hidden="1" customWidth="1"/>
    <col min="17" max="17" width="13.85546875" style="9" customWidth="1"/>
    <col min="18" max="16384" width="11.42578125" style="9"/>
  </cols>
  <sheetData>
    <row r="1" spans="1:17">
      <c r="A1" s="905" t="s">
        <v>245</v>
      </c>
      <c r="B1" s="905"/>
      <c r="C1" s="905"/>
      <c r="D1" s="905"/>
      <c r="E1" s="905"/>
      <c r="F1" s="905"/>
      <c r="G1" s="905"/>
      <c r="H1" s="905"/>
      <c r="I1" s="905"/>
      <c r="J1" s="905"/>
      <c r="K1" s="905"/>
    </row>
    <row r="3" spans="1:17" ht="16.5" thickBot="1">
      <c r="B3" s="25" t="s">
        <v>37</v>
      </c>
    </row>
    <row r="4" spans="1:17" ht="32.25" thickBot="1">
      <c r="B4" s="159" t="s">
        <v>267</v>
      </c>
      <c r="C4" s="143" t="s">
        <v>30</v>
      </c>
      <c r="D4" s="64" t="s">
        <v>32</v>
      </c>
      <c r="E4" s="64" t="s">
        <v>28</v>
      </c>
      <c r="F4" s="64" t="s">
        <v>16</v>
      </c>
      <c r="G4" s="64" t="s">
        <v>8</v>
      </c>
      <c r="H4" s="64" t="s">
        <v>25</v>
      </c>
      <c r="I4" s="64" t="s">
        <v>20</v>
      </c>
      <c r="J4" s="64" t="s">
        <v>18</v>
      </c>
      <c r="K4" s="64" t="s">
        <v>22</v>
      </c>
      <c r="L4" s="64" t="s">
        <v>13</v>
      </c>
      <c r="M4" s="64" t="s">
        <v>10</v>
      </c>
      <c r="N4" s="22"/>
      <c r="O4" s="22" t="s">
        <v>270</v>
      </c>
      <c r="P4" s="22"/>
      <c r="Q4" s="21" t="s">
        <v>269</v>
      </c>
    </row>
    <row r="5" spans="1:17">
      <c r="B5" s="158">
        <v>1980</v>
      </c>
      <c r="C5" s="78">
        <v>3.1059999999999997E-2</v>
      </c>
      <c r="D5" s="141">
        <v>5.9139999999999998E-2</v>
      </c>
      <c r="E5" s="141">
        <v>5.253E-2</v>
      </c>
      <c r="F5" s="141">
        <v>5.9669999999999994E-2</v>
      </c>
      <c r="G5" s="141">
        <v>6.59E-2</v>
      </c>
      <c r="H5" s="141">
        <v>3.73E-2</v>
      </c>
      <c r="I5" s="141">
        <v>0.10385</v>
      </c>
      <c r="J5" s="141">
        <v>8.7910000000000002E-2</v>
      </c>
      <c r="K5" s="141">
        <v>6.0410000000000005E-2</v>
      </c>
      <c r="L5" s="141">
        <v>9.2499999999999999E-2</v>
      </c>
      <c r="M5" s="141">
        <v>8.5359999999999991E-2</v>
      </c>
      <c r="N5" s="20"/>
      <c r="O5" s="157">
        <v>6.6875454545454543E-2</v>
      </c>
      <c r="P5" s="20"/>
      <c r="Q5" s="156">
        <v>7.594999999999999E-2</v>
      </c>
    </row>
    <row r="6" spans="1:17">
      <c r="B6" s="155">
        <v>1995</v>
      </c>
      <c r="C6" s="75">
        <v>4.6109999999999998E-2</v>
      </c>
      <c r="D6" s="138">
        <v>5.3470000000000004E-2</v>
      </c>
      <c r="E6" s="138">
        <v>4.6239999999999996E-2</v>
      </c>
      <c r="F6" s="138">
        <v>6.0430000000000005E-2</v>
      </c>
      <c r="G6" s="138">
        <v>7.7560000000000004E-2</v>
      </c>
      <c r="H6" s="138">
        <v>5.8730000000000004E-2</v>
      </c>
      <c r="I6" s="138">
        <v>0.10336000000000001</v>
      </c>
      <c r="J6" s="138">
        <v>9.2219999999999996E-2</v>
      </c>
      <c r="K6" s="138">
        <v>8.7469999999999992E-2</v>
      </c>
      <c r="L6" s="138">
        <v>0.11801</v>
      </c>
      <c r="M6" s="138">
        <v>0.1305</v>
      </c>
      <c r="N6" s="17"/>
      <c r="O6" s="154">
        <v>7.9463636363636375E-2</v>
      </c>
      <c r="P6" s="17"/>
      <c r="Q6" s="153">
        <v>8.8603749999999995E-2</v>
      </c>
    </row>
    <row r="7" spans="1:17">
      <c r="B7" s="155">
        <v>2017</v>
      </c>
      <c r="C7" s="75">
        <v>4.8070000000000002E-2</v>
      </c>
      <c r="D7" s="138">
        <v>5.1859999999999996E-2</v>
      </c>
      <c r="E7" s="138">
        <v>5.6289999999999993E-2</v>
      </c>
      <c r="F7" s="138">
        <v>7.077E-2</v>
      </c>
      <c r="G7" s="138">
        <v>7.1859999999999993E-2</v>
      </c>
      <c r="H7" s="138">
        <v>9.358000000000001E-2</v>
      </c>
      <c r="I7" s="138">
        <v>0.10202</v>
      </c>
      <c r="J7" s="138">
        <v>0.1051</v>
      </c>
      <c r="K7" s="138">
        <v>0.10903</v>
      </c>
      <c r="L7" s="138">
        <v>0.13641</v>
      </c>
      <c r="M7" s="138">
        <v>0.15640000000000001</v>
      </c>
      <c r="N7" s="17"/>
      <c r="O7" s="154">
        <v>9.1035454545454544E-2</v>
      </c>
      <c r="P7" s="17"/>
      <c r="Q7" s="153">
        <v>9.8621250000000008E-2</v>
      </c>
    </row>
    <row r="8" spans="1:17" ht="16.5" thickBot="1">
      <c r="B8" s="152">
        <v>2070</v>
      </c>
      <c r="C8" s="72"/>
      <c r="D8" s="151">
        <v>5.6758083336106595E-2</v>
      </c>
      <c r="E8" s="151">
        <v>8.1531941313723377E-2</v>
      </c>
      <c r="F8" s="151"/>
      <c r="G8" s="151">
        <v>6.32343913761928E-2</v>
      </c>
      <c r="H8" s="151"/>
      <c r="I8" s="151">
        <v>0.1263260729949402</v>
      </c>
      <c r="J8" s="151">
        <v>0.1323460961561462</v>
      </c>
      <c r="K8" s="151">
        <v>9.7394867722477019E-2</v>
      </c>
      <c r="L8" s="151">
        <v>0.10809457950899705</v>
      </c>
      <c r="M8" s="151">
        <v>0.14015880543410103</v>
      </c>
      <c r="N8" s="14"/>
      <c r="O8" s="150"/>
      <c r="P8" s="14"/>
      <c r="Q8" s="149">
        <v>0.10073060473033554</v>
      </c>
    </row>
    <row r="9" spans="1:17">
      <c r="B9" s="41"/>
      <c r="C9" s="148"/>
      <c r="D9" s="148"/>
      <c r="E9" s="148"/>
      <c r="F9" s="148"/>
      <c r="G9" s="148"/>
      <c r="H9" s="148"/>
      <c r="I9" s="148"/>
      <c r="J9" s="148"/>
      <c r="K9" s="148"/>
      <c r="L9" s="148"/>
      <c r="M9" s="148"/>
      <c r="O9" s="147"/>
      <c r="Q9" s="147"/>
    </row>
    <row r="10" spans="1:17">
      <c r="B10" s="41"/>
      <c r="C10" s="148"/>
      <c r="D10" s="148"/>
      <c r="E10" s="148"/>
      <c r="F10" s="148"/>
      <c r="G10" s="148"/>
      <c r="H10" s="148"/>
      <c r="I10" s="148"/>
      <c r="J10" s="148"/>
      <c r="K10" s="148"/>
      <c r="L10" s="148"/>
      <c r="M10" s="148"/>
      <c r="O10" s="147"/>
      <c r="Q10" s="147"/>
    </row>
    <row r="11" spans="1:17">
      <c r="B11" s="41"/>
      <c r="C11" s="148"/>
      <c r="D11" s="148"/>
      <c r="E11" s="148"/>
      <c r="F11" s="148"/>
      <c r="G11" s="148"/>
      <c r="H11" s="148"/>
      <c r="I11" s="148"/>
      <c r="J11" s="148"/>
      <c r="K11" s="148"/>
      <c r="L11" s="148"/>
      <c r="M11" s="148"/>
      <c r="O11" s="147"/>
      <c r="Q11" s="147"/>
    </row>
    <row r="12" spans="1:17">
      <c r="B12" s="41"/>
      <c r="C12" s="148"/>
      <c r="D12" s="148"/>
      <c r="E12" s="148"/>
      <c r="F12" s="148"/>
      <c r="G12" s="148"/>
      <c r="H12" s="148"/>
      <c r="I12" s="148"/>
      <c r="J12" s="148"/>
      <c r="K12" s="148"/>
      <c r="L12" s="148"/>
      <c r="M12" s="148"/>
      <c r="O12" s="147"/>
      <c r="Q12" s="147"/>
    </row>
    <row r="13" spans="1:17">
      <c r="B13" s="41"/>
      <c r="C13" s="148"/>
      <c r="D13" s="148"/>
      <c r="E13" s="148"/>
      <c r="F13" s="148"/>
      <c r="G13" s="148"/>
      <c r="H13" s="148"/>
      <c r="I13" s="148"/>
      <c r="J13" s="148"/>
      <c r="K13" s="148"/>
      <c r="L13" s="148"/>
      <c r="M13" s="148"/>
      <c r="O13" s="147"/>
      <c r="Q13" s="147"/>
    </row>
    <row r="14" spans="1:17">
      <c r="B14" s="41"/>
      <c r="C14" s="148"/>
      <c r="D14" s="148"/>
      <c r="E14" s="148"/>
      <c r="F14" s="148"/>
      <c r="G14" s="148"/>
      <c r="H14" s="148"/>
      <c r="I14" s="148"/>
      <c r="J14" s="148"/>
      <c r="K14" s="148"/>
      <c r="L14" s="148"/>
      <c r="M14" s="148"/>
      <c r="O14" s="147"/>
      <c r="Q14" s="147"/>
    </row>
    <row r="15" spans="1:17">
      <c r="B15" s="41"/>
      <c r="C15" s="148"/>
      <c r="D15" s="148"/>
      <c r="E15" s="148"/>
      <c r="F15" s="148"/>
      <c r="G15" s="148"/>
      <c r="H15" s="148"/>
      <c r="I15" s="148"/>
      <c r="J15" s="148"/>
      <c r="K15" s="148"/>
      <c r="L15" s="148"/>
      <c r="M15" s="148"/>
      <c r="O15" s="147"/>
      <c r="Q15" s="147"/>
    </row>
    <row r="16" spans="1:17">
      <c r="B16" s="41"/>
      <c r="C16" s="148"/>
      <c r="D16" s="148"/>
      <c r="E16" s="148"/>
      <c r="F16" s="148"/>
      <c r="G16" s="148"/>
      <c r="H16" s="148"/>
      <c r="I16" s="148"/>
      <c r="J16" s="148"/>
      <c r="K16" s="148"/>
      <c r="L16" s="148"/>
      <c r="M16" s="148"/>
      <c r="O16" s="147"/>
      <c r="Q16" s="147"/>
    </row>
    <row r="17" spans="2:19">
      <c r="B17" s="41"/>
      <c r="C17" s="148"/>
      <c r="D17" s="148"/>
      <c r="E17" s="148"/>
      <c r="F17" s="148"/>
      <c r="G17" s="148"/>
      <c r="H17" s="148"/>
      <c r="I17" s="148"/>
      <c r="J17" s="148"/>
      <c r="K17" s="148"/>
      <c r="L17" s="148"/>
      <c r="M17" s="148"/>
      <c r="O17" s="147"/>
      <c r="Q17" s="147"/>
    </row>
    <row r="18" spans="2:19">
      <c r="B18" s="41"/>
      <c r="C18" s="148"/>
      <c r="D18" s="148"/>
      <c r="E18" s="148"/>
      <c r="F18" s="148"/>
      <c r="G18" s="148"/>
      <c r="H18" s="148"/>
      <c r="I18" s="148"/>
      <c r="J18" s="148"/>
      <c r="K18" s="148"/>
      <c r="L18" s="148"/>
      <c r="M18" s="148"/>
      <c r="O18" s="147"/>
      <c r="Q18" s="147"/>
    </row>
    <row r="19" spans="2:19">
      <c r="B19" s="41"/>
      <c r="C19" s="148"/>
      <c r="D19" s="148"/>
      <c r="E19" s="148"/>
      <c r="F19" s="148"/>
      <c r="G19" s="148"/>
      <c r="H19" s="148"/>
      <c r="I19" s="148"/>
      <c r="J19" s="148"/>
      <c r="K19" s="148"/>
      <c r="L19" s="148"/>
      <c r="M19" s="148"/>
      <c r="O19" s="147"/>
      <c r="Q19" s="147"/>
    </row>
    <row r="20" spans="2:19">
      <c r="B20" s="41"/>
      <c r="C20" s="148"/>
      <c r="D20" s="148"/>
      <c r="E20" s="148"/>
      <c r="F20" s="148"/>
      <c r="G20" s="148"/>
      <c r="H20" s="148"/>
      <c r="I20" s="148"/>
      <c r="J20" s="148"/>
      <c r="K20" s="148"/>
      <c r="L20" s="148"/>
      <c r="M20" s="148"/>
      <c r="O20" s="147"/>
      <c r="Q20" s="147"/>
    </row>
    <row r="21" spans="2:19">
      <c r="B21" s="41"/>
      <c r="C21" s="148"/>
      <c r="D21" s="148"/>
      <c r="E21" s="148"/>
      <c r="F21" s="148"/>
      <c r="G21" s="148"/>
      <c r="H21" s="148"/>
      <c r="I21" s="148"/>
      <c r="J21" s="148"/>
      <c r="K21" s="148"/>
      <c r="L21" s="148"/>
      <c r="M21" s="148"/>
      <c r="O21" s="147"/>
      <c r="Q21" s="147"/>
    </row>
    <row r="22" spans="2:19">
      <c r="B22" s="41"/>
      <c r="C22" s="148"/>
      <c r="D22" s="148"/>
      <c r="E22" s="148"/>
      <c r="F22" s="148"/>
      <c r="G22" s="148"/>
      <c r="H22" s="148"/>
      <c r="I22" s="148"/>
      <c r="J22" s="148"/>
      <c r="K22" s="148"/>
      <c r="L22" s="148"/>
      <c r="M22" s="148"/>
      <c r="O22" s="147"/>
      <c r="Q22" s="147"/>
    </row>
    <row r="23" spans="2:19">
      <c r="B23" s="41"/>
      <c r="C23" s="148"/>
      <c r="D23" s="148"/>
      <c r="E23" s="148"/>
      <c r="F23" s="148"/>
      <c r="G23" s="148"/>
      <c r="H23" s="148"/>
      <c r="I23" s="148"/>
      <c r="J23" s="148"/>
      <c r="K23" s="148"/>
      <c r="L23" s="148"/>
      <c r="M23" s="148"/>
      <c r="O23" s="147"/>
      <c r="Q23" s="147"/>
    </row>
    <row r="24" spans="2:19">
      <c r="B24" s="41"/>
      <c r="C24" s="148"/>
      <c r="D24" s="148"/>
      <c r="E24" s="148"/>
      <c r="F24" s="148"/>
      <c r="G24" s="148"/>
      <c r="H24" s="148"/>
      <c r="I24" s="148"/>
      <c r="J24" s="148"/>
      <c r="K24" s="148"/>
      <c r="L24" s="148"/>
      <c r="M24" s="148"/>
      <c r="O24" s="147"/>
      <c r="Q24" s="147"/>
    </row>
    <row r="25" spans="2:19">
      <c r="B25" s="41"/>
      <c r="C25" s="148"/>
      <c r="D25" s="148"/>
      <c r="E25" s="148"/>
      <c r="F25" s="148"/>
      <c r="G25" s="148"/>
      <c r="H25" s="148"/>
      <c r="I25" s="148"/>
      <c r="J25" s="148"/>
      <c r="K25" s="148"/>
      <c r="L25" s="148"/>
      <c r="M25" s="148"/>
      <c r="O25" s="147"/>
      <c r="Q25" s="147"/>
    </row>
    <row r="26" spans="2:19">
      <c r="B26" s="41"/>
      <c r="C26" s="148"/>
      <c r="D26" s="148"/>
      <c r="E26" s="148"/>
      <c r="F26" s="148"/>
      <c r="G26" s="148"/>
      <c r="H26" s="148"/>
      <c r="I26" s="148"/>
      <c r="J26" s="148"/>
      <c r="K26" s="148"/>
      <c r="L26" s="148"/>
      <c r="M26" s="148"/>
      <c r="O26" s="147"/>
      <c r="Q26" s="147"/>
    </row>
    <row r="31" spans="2:19">
      <c r="C31" s="145" t="s">
        <v>249</v>
      </c>
      <c r="D31" s="145"/>
      <c r="E31" s="145"/>
      <c r="F31" s="145"/>
      <c r="G31" s="145"/>
      <c r="H31" s="145"/>
      <c r="I31" s="145"/>
      <c r="J31" s="145"/>
      <c r="K31" s="145"/>
      <c r="L31" s="145"/>
      <c r="M31" s="145"/>
      <c r="N31" s="145"/>
      <c r="O31" s="145"/>
      <c r="P31" s="145"/>
      <c r="Q31" s="145"/>
      <c r="R31" s="145"/>
      <c r="S31" s="146"/>
    </row>
    <row r="32" spans="2:19" ht="27" customHeight="1">
      <c r="C32" s="893" t="s">
        <v>268</v>
      </c>
      <c r="D32" s="893"/>
      <c r="E32" s="893"/>
      <c r="F32" s="893"/>
      <c r="G32" s="893"/>
      <c r="H32" s="893"/>
      <c r="I32" s="893"/>
      <c r="J32" s="893"/>
      <c r="K32" s="145"/>
      <c r="L32" s="145"/>
      <c r="M32" s="145"/>
      <c r="N32" s="145"/>
      <c r="O32" s="145"/>
      <c r="P32" s="145"/>
      <c r="Q32" s="145"/>
      <c r="R32" s="145"/>
      <c r="S32" s="145"/>
    </row>
  </sheetData>
  <mergeCells count="2">
    <mergeCell ref="A1:K1"/>
    <mergeCell ref="C32:J32"/>
  </mergeCells>
  <hyperlinks>
    <hyperlink ref="B3" location="Sommaire!A1" display="Retour au sommair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3" tint="-0.249977111117893"/>
  </sheetPr>
  <dimension ref="A1:N26"/>
  <sheetViews>
    <sheetView workbookViewId="0">
      <selection activeCell="B19" sqref="B19"/>
    </sheetView>
  </sheetViews>
  <sheetFormatPr baseColWidth="10" defaultRowHeight="15.75"/>
  <cols>
    <col min="1" max="1" width="11.4257812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244</v>
      </c>
    </row>
    <row r="3" spans="1:14" ht="16.5" thickBot="1">
      <c r="B3" s="25" t="s">
        <v>37</v>
      </c>
    </row>
    <row r="4" spans="1:14" s="174" customFormat="1" ht="21" customHeight="1" thickBot="1">
      <c r="B4" s="178" t="s">
        <v>275</v>
      </c>
      <c r="C4" s="177" t="s">
        <v>30</v>
      </c>
      <c r="D4" s="176" t="s">
        <v>32</v>
      </c>
      <c r="E4" s="176" t="s">
        <v>28</v>
      </c>
      <c r="F4" s="176" t="s">
        <v>16</v>
      </c>
      <c r="G4" s="176" t="s">
        <v>8</v>
      </c>
      <c r="H4" s="176" t="s">
        <v>25</v>
      </c>
      <c r="I4" s="176" t="s">
        <v>20</v>
      </c>
      <c r="J4" s="176" t="s">
        <v>18</v>
      </c>
      <c r="K4" s="176" t="s">
        <v>22</v>
      </c>
      <c r="L4" s="176" t="s">
        <v>13</v>
      </c>
      <c r="M4" s="175" t="s">
        <v>10</v>
      </c>
    </row>
    <row r="5" spans="1:14">
      <c r="B5" s="173" t="s">
        <v>274</v>
      </c>
      <c r="C5" s="172">
        <v>3.6506606049217671</v>
      </c>
      <c r="D5" s="171">
        <v>3.1624818519809272</v>
      </c>
      <c r="E5" s="171">
        <v>3.2144519097910624</v>
      </c>
      <c r="F5" s="171">
        <v>3.7856333325543692</v>
      </c>
      <c r="G5" s="171">
        <v>2.8878359711233177</v>
      </c>
      <c r="H5" s="171">
        <v>1.9904253275429431</v>
      </c>
      <c r="I5" s="171">
        <v>2.8285774139076949</v>
      </c>
      <c r="J5" s="171">
        <v>3.1634748909754049</v>
      </c>
      <c r="K5" s="171">
        <v>3.2023394671326377</v>
      </c>
      <c r="L5" s="171">
        <v>2.8889333882814503</v>
      </c>
      <c r="M5" s="170">
        <v>2.6442089615998521</v>
      </c>
      <c r="N5" s="165"/>
    </row>
    <row r="6" spans="1:14" ht="16.5" thickBot="1">
      <c r="B6" s="169" t="s">
        <v>273</v>
      </c>
      <c r="C6" s="168">
        <v>3.0380930108919482</v>
      </c>
      <c r="D6" s="167">
        <v>3.0380930108919482</v>
      </c>
      <c r="E6" s="167">
        <v>3.0380930108919482</v>
      </c>
      <c r="F6" s="167">
        <v>3.0380930108919482</v>
      </c>
      <c r="G6" s="167">
        <v>3.0380930108919482</v>
      </c>
      <c r="H6" s="167">
        <v>3.0380930108919482</v>
      </c>
      <c r="I6" s="167">
        <v>3.0380930108919482</v>
      </c>
      <c r="J6" s="167">
        <v>3.0380930108919482</v>
      </c>
      <c r="K6" s="167">
        <v>3.0380930108919482</v>
      </c>
      <c r="L6" s="167">
        <v>3.0380930108919482</v>
      </c>
      <c r="M6" s="166">
        <v>3.0380930108919482</v>
      </c>
      <c r="N6" s="165"/>
    </row>
    <row r="7" spans="1:14">
      <c r="C7" s="163"/>
      <c r="D7" s="163"/>
      <c r="E7" s="163"/>
      <c r="F7" s="163"/>
      <c r="G7" s="163"/>
      <c r="H7" s="163"/>
      <c r="I7" s="163"/>
      <c r="J7" s="163"/>
      <c r="K7" s="163"/>
      <c r="L7" s="163"/>
      <c r="M7" s="163"/>
    </row>
    <row r="10" spans="1:14">
      <c r="C10" s="161"/>
      <c r="D10" s="161"/>
      <c r="E10" s="161"/>
      <c r="F10" s="161"/>
      <c r="G10" s="161"/>
      <c r="H10" s="161"/>
      <c r="I10" s="161"/>
      <c r="J10" s="161"/>
      <c r="K10" s="161"/>
      <c r="L10" s="161"/>
      <c r="M10" s="161"/>
    </row>
    <row r="11" spans="1:14">
      <c r="C11" s="164"/>
      <c r="D11" s="164"/>
      <c r="E11" s="164"/>
      <c r="F11" s="164"/>
      <c r="G11" s="164"/>
      <c r="H11" s="164"/>
      <c r="I11" s="164"/>
      <c r="J11" s="164"/>
      <c r="K11" s="164"/>
      <c r="L11" s="164"/>
      <c r="M11" s="164"/>
    </row>
    <row r="12" spans="1:14">
      <c r="C12" s="164"/>
      <c r="D12" s="164"/>
      <c r="E12" s="164"/>
      <c r="F12" s="164"/>
      <c r="G12" s="164"/>
      <c r="H12" s="164"/>
      <c r="I12" s="164"/>
      <c r="J12" s="164"/>
      <c r="K12" s="164"/>
      <c r="L12" s="164"/>
      <c r="M12" s="164"/>
    </row>
    <row r="15" spans="1:14">
      <c r="C15" s="161"/>
      <c r="D15" s="161"/>
      <c r="E15" s="161"/>
      <c r="F15" s="161"/>
      <c r="G15" s="161"/>
      <c r="H15" s="161"/>
      <c r="I15" s="161"/>
      <c r="J15" s="161"/>
      <c r="K15" s="161"/>
      <c r="L15" s="161"/>
      <c r="M15" s="161"/>
    </row>
    <row r="16" spans="1:14">
      <c r="C16" s="163"/>
      <c r="D16" s="163"/>
      <c r="E16" s="163"/>
      <c r="F16" s="163"/>
      <c r="G16" s="163"/>
      <c r="H16" s="163"/>
      <c r="I16" s="163"/>
      <c r="J16" s="163"/>
      <c r="K16" s="163"/>
      <c r="L16" s="163"/>
      <c r="M16" s="163"/>
    </row>
    <row r="17" spans="3:13">
      <c r="C17" s="163"/>
      <c r="D17" s="163"/>
      <c r="E17" s="163"/>
      <c r="F17" s="163"/>
      <c r="G17" s="163"/>
      <c r="H17" s="163"/>
      <c r="I17" s="163"/>
      <c r="J17" s="163"/>
      <c r="K17" s="163"/>
      <c r="L17" s="163"/>
      <c r="M17" s="163"/>
    </row>
    <row r="20" spans="3:13">
      <c r="C20" s="161"/>
      <c r="D20" s="161"/>
      <c r="E20" s="161"/>
      <c r="F20" s="161"/>
      <c r="G20" s="161"/>
      <c r="H20" s="161"/>
      <c r="I20" s="161"/>
      <c r="J20" s="161"/>
      <c r="K20" s="161"/>
      <c r="L20" s="161"/>
      <c r="M20" s="161"/>
    </row>
    <row r="21" spans="3:13">
      <c r="C21" s="161"/>
      <c r="D21" s="161"/>
      <c r="E21" s="161"/>
      <c r="F21" s="161"/>
      <c r="G21" s="161"/>
      <c r="H21" s="161"/>
      <c r="I21" s="161"/>
      <c r="J21" s="161"/>
      <c r="K21" s="161"/>
      <c r="L21" s="161"/>
      <c r="M21" s="161"/>
    </row>
    <row r="22" spans="3:13">
      <c r="C22" s="163"/>
      <c r="D22" s="163"/>
      <c r="E22" s="163"/>
      <c r="F22" s="163"/>
      <c r="G22" s="163"/>
      <c r="H22" s="163"/>
      <c r="I22" s="163"/>
      <c r="J22" s="163"/>
      <c r="K22" s="163"/>
      <c r="L22" s="163"/>
      <c r="M22" s="163"/>
    </row>
    <row r="23" spans="3:13">
      <c r="C23" s="163"/>
      <c r="D23" s="163"/>
      <c r="E23" s="163"/>
      <c r="F23" s="163"/>
      <c r="G23" s="163"/>
      <c r="H23" s="163"/>
      <c r="I23" s="163"/>
      <c r="J23" s="163"/>
      <c r="K23" s="163"/>
      <c r="L23" s="163"/>
      <c r="M23" s="163"/>
    </row>
    <row r="25" spans="3:13">
      <c r="C25" s="162" t="s">
        <v>272</v>
      </c>
    </row>
    <row r="26" spans="3:13" ht="25.5" customHeight="1">
      <c r="C26" s="906" t="s">
        <v>271</v>
      </c>
      <c r="D26" s="906"/>
      <c r="E26" s="906"/>
      <c r="F26" s="906"/>
      <c r="G26" s="906"/>
      <c r="H26" s="906"/>
      <c r="I26" s="906"/>
    </row>
  </sheetData>
  <mergeCells count="1">
    <mergeCell ref="C26:I26"/>
  </mergeCells>
  <hyperlinks>
    <hyperlink ref="B3" location="Sommaire!A1" display="Retour au sommair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3" tint="-0.249977111117893"/>
  </sheetPr>
  <dimension ref="A1:N31"/>
  <sheetViews>
    <sheetView workbookViewId="0">
      <selection activeCell="B19" sqref="B19"/>
    </sheetView>
  </sheetViews>
  <sheetFormatPr baseColWidth="10" defaultRowHeight="15.75"/>
  <cols>
    <col min="1" max="1" width="5.7109375" style="160" customWidth="1"/>
    <col min="2" max="2" width="21.57031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243</v>
      </c>
      <c r="C1" s="161"/>
      <c r="D1" s="161"/>
      <c r="E1" s="161"/>
      <c r="F1" s="161"/>
      <c r="G1" s="161"/>
      <c r="H1" s="161"/>
      <c r="I1" s="161"/>
      <c r="J1" s="161"/>
      <c r="K1" s="161"/>
      <c r="L1" s="161"/>
      <c r="M1" s="161"/>
    </row>
    <row r="2" spans="1:14">
      <c r="C2" s="164"/>
      <c r="D2" s="164"/>
      <c r="E2" s="164"/>
      <c r="F2" s="164"/>
      <c r="G2" s="164"/>
      <c r="H2" s="164"/>
      <c r="I2" s="164"/>
      <c r="J2" s="164"/>
      <c r="K2" s="164"/>
      <c r="L2" s="164"/>
      <c r="M2" s="164"/>
      <c r="N2" s="165"/>
    </row>
    <row r="3" spans="1:14" ht="16.5" thickBot="1">
      <c r="B3" s="25" t="s">
        <v>37</v>
      </c>
      <c r="C3" s="163"/>
      <c r="D3" s="163"/>
      <c r="E3" s="163"/>
      <c r="F3" s="163"/>
      <c r="G3" s="163"/>
      <c r="H3" s="163"/>
      <c r="I3" s="163"/>
      <c r="J3" s="163"/>
      <c r="K3" s="163"/>
      <c r="L3" s="163"/>
      <c r="M3" s="163"/>
    </row>
    <row r="4" spans="1:14" ht="21.75" customHeight="1" thickBot="1">
      <c r="B4" s="193" t="s">
        <v>275</v>
      </c>
      <c r="C4" s="176" t="s">
        <v>30</v>
      </c>
      <c r="D4" s="176" t="s">
        <v>32</v>
      </c>
      <c r="E4" s="176" t="s">
        <v>28</v>
      </c>
      <c r="F4" s="176" t="s">
        <v>16</v>
      </c>
      <c r="G4" s="176" t="s">
        <v>8</v>
      </c>
      <c r="H4" s="176" t="s">
        <v>25</v>
      </c>
      <c r="I4" s="176" t="s">
        <v>20</v>
      </c>
      <c r="J4" s="176" t="s">
        <v>18</v>
      </c>
      <c r="K4" s="176" t="s">
        <v>22</v>
      </c>
      <c r="L4" s="176" t="s">
        <v>13</v>
      </c>
      <c r="M4" s="175" t="s">
        <v>10</v>
      </c>
    </row>
    <row r="5" spans="1:14">
      <c r="B5" s="192">
        <v>1980</v>
      </c>
      <c r="C5" s="191">
        <v>6.1655970210101012</v>
      </c>
      <c r="D5" s="190">
        <v>4.9779027744178368</v>
      </c>
      <c r="E5" s="190">
        <v>3.7257966743993336</v>
      </c>
      <c r="F5" s="190">
        <v>5.0225278222784864</v>
      </c>
      <c r="G5" s="190">
        <v>3.5157127196870315</v>
      </c>
      <c r="H5" s="190">
        <v>6.6274326379097506</v>
      </c>
      <c r="I5" s="190">
        <v>3.6809069182319907</v>
      </c>
      <c r="J5" s="190">
        <v>4.036186887223522</v>
      </c>
      <c r="K5" s="190">
        <v>4.8391644286904869</v>
      </c>
      <c r="L5" s="190">
        <v>3.9951438370723888</v>
      </c>
      <c r="M5" s="189">
        <v>4.2959125376510139</v>
      </c>
    </row>
    <row r="6" spans="1:14">
      <c r="B6" s="188">
        <v>1995</v>
      </c>
      <c r="C6" s="187">
        <v>5.0877626565672696</v>
      </c>
      <c r="D6" s="186">
        <v>4.7117047939621566</v>
      </c>
      <c r="E6" s="186">
        <v>3.7097225413574835</v>
      </c>
      <c r="F6" s="186">
        <v>4.6155338587967352</v>
      </c>
      <c r="G6" s="186">
        <v>3.3155738236576098</v>
      </c>
      <c r="H6" s="186">
        <v>4.3049663199364767</v>
      </c>
      <c r="I6" s="186">
        <v>4.0714037409341426</v>
      </c>
      <c r="J6" s="186">
        <v>3.7789182868074342</v>
      </c>
      <c r="K6" s="186">
        <v>3.9690864969672468</v>
      </c>
      <c r="L6" s="186">
        <v>3.9196268547529955</v>
      </c>
      <c r="M6" s="185">
        <v>3.7350969465042865</v>
      </c>
    </row>
    <row r="7" spans="1:14">
      <c r="B7" s="188">
        <v>2000</v>
      </c>
      <c r="C7" s="187">
        <v>4.8958292275267299</v>
      </c>
      <c r="D7" s="186">
        <v>4.562809485313184</v>
      </c>
      <c r="E7" s="186">
        <v>3.7325723799090156</v>
      </c>
      <c r="F7" s="186">
        <v>4.7482206510214207</v>
      </c>
      <c r="G7" s="186">
        <v>3.3938908053931391</v>
      </c>
      <c r="H7" s="186">
        <v>3.5782017375250401</v>
      </c>
      <c r="I7" s="186">
        <v>3.7883881472473813</v>
      </c>
      <c r="J7" s="186">
        <v>3.5489412521510526</v>
      </c>
      <c r="K7" s="186">
        <v>3.7351986642626551</v>
      </c>
      <c r="L7" s="186">
        <v>3.6772038605716793</v>
      </c>
      <c r="M7" s="185">
        <v>3.3991233630700783</v>
      </c>
    </row>
    <row r="8" spans="1:14">
      <c r="B8" s="188">
        <v>2017</v>
      </c>
      <c r="C8" s="187">
        <v>3.6506606049217671</v>
      </c>
      <c r="D8" s="186">
        <v>3.1624818519809272</v>
      </c>
      <c r="E8" s="186">
        <v>3.2144519097910624</v>
      </c>
      <c r="F8" s="186">
        <v>3.7856333325543692</v>
      </c>
      <c r="G8" s="186">
        <v>2.8878359711233177</v>
      </c>
      <c r="H8" s="186">
        <v>1.9904253275429431</v>
      </c>
      <c r="I8" s="186">
        <v>2.8285774139076949</v>
      </c>
      <c r="J8" s="186">
        <v>3.1634748909754049</v>
      </c>
      <c r="K8" s="186">
        <v>3.2023394671326377</v>
      </c>
      <c r="L8" s="186">
        <v>2.8889333882814503</v>
      </c>
      <c r="M8" s="185">
        <v>2.6442089615998521</v>
      </c>
    </row>
    <row r="9" spans="1:14">
      <c r="B9" s="188">
        <v>2018</v>
      </c>
      <c r="C9" s="187"/>
      <c r="D9" s="186">
        <v>3.0888159339315404</v>
      </c>
      <c r="E9" s="186">
        <v>3.1808904000135638</v>
      </c>
      <c r="F9" s="186"/>
      <c r="G9" s="186">
        <v>2.8484015278078263</v>
      </c>
      <c r="H9" s="186"/>
      <c r="I9" s="186">
        <v>2.7922120711316096</v>
      </c>
      <c r="J9" s="186">
        <v>3.1105607194136473</v>
      </c>
      <c r="K9" s="186">
        <v>3.1138046947541609</v>
      </c>
      <c r="L9" s="186">
        <v>2.8265693075570524</v>
      </c>
      <c r="M9" s="185">
        <v>2.6057311439170094</v>
      </c>
    </row>
    <row r="10" spans="1:14" ht="16.5" thickBot="1">
      <c r="B10" s="184">
        <v>2070</v>
      </c>
      <c r="C10" s="183"/>
      <c r="D10" s="182">
        <v>1.8755282425854132</v>
      </c>
      <c r="E10" s="182">
        <v>1.9662610910922054</v>
      </c>
      <c r="F10" s="182"/>
      <c r="G10" s="182">
        <v>2.0856667521121146</v>
      </c>
      <c r="H10" s="182"/>
      <c r="I10" s="182">
        <v>1.626446549379942</v>
      </c>
      <c r="J10" s="182">
        <v>2.004941257726113</v>
      </c>
      <c r="K10" s="182">
        <v>1.9466365043333458</v>
      </c>
      <c r="L10" s="182">
        <v>2.0089857958259341</v>
      </c>
      <c r="M10" s="181">
        <v>1.5230768859044777</v>
      </c>
    </row>
    <row r="11" spans="1:14">
      <c r="C11" s="180"/>
      <c r="D11" s="180"/>
      <c r="E11" s="180"/>
      <c r="F11" s="180"/>
      <c r="G11" s="180"/>
      <c r="H11" s="180"/>
      <c r="I11" s="180"/>
      <c r="J11" s="180"/>
      <c r="K11" s="180"/>
      <c r="L11" s="180"/>
      <c r="M11" s="180"/>
    </row>
    <row r="14" spans="1:14">
      <c r="C14" s="161"/>
      <c r="D14" s="161"/>
      <c r="E14" s="161"/>
      <c r="F14" s="161"/>
      <c r="G14" s="161"/>
      <c r="H14" s="161"/>
      <c r="I14" s="161"/>
      <c r="J14" s="161"/>
      <c r="K14" s="161"/>
      <c r="L14" s="161"/>
      <c r="M14" s="161"/>
    </row>
    <row r="15" spans="1:14">
      <c r="C15" s="163"/>
      <c r="D15" s="163"/>
      <c r="E15" s="163"/>
      <c r="F15" s="163"/>
      <c r="G15" s="163"/>
      <c r="H15" s="163"/>
      <c r="I15" s="163"/>
      <c r="J15" s="163"/>
      <c r="K15" s="163"/>
      <c r="L15" s="163"/>
      <c r="M15" s="163"/>
    </row>
    <row r="16" spans="1:14">
      <c r="C16" s="163"/>
      <c r="D16" s="163"/>
      <c r="E16" s="163"/>
      <c r="F16" s="163"/>
      <c r="G16" s="163"/>
      <c r="H16" s="163"/>
      <c r="I16" s="163"/>
      <c r="J16" s="163"/>
      <c r="K16" s="163"/>
      <c r="L16" s="163"/>
      <c r="M16" s="163"/>
    </row>
    <row r="30" spans="4:10">
      <c r="D30" s="162" t="s">
        <v>277</v>
      </c>
    </row>
    <row r="31" spans="4:10" ht="28.5" customHeight="1">
      <c r="D31" s="906" t="s">
        <v>276</v>
      </c>
      <c r="E31" s="906"/>
      <c r="F31" s="906"/>
      <c r="G31" s="906"/>
      <c r="H31" s="906"/>
      <c r="I31" s="906"/>
      <c r="J31" s="906"/>
    </row>
  </sheetData>
  <mergeCells count="1">
    <mergeCell ref="D31:J31"/>
  </mergeCells>
  <hyperlinks>
    <hyperlink ref="B3" location="Sommaire!A1" display="Retour au sommair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3" tint="-0.249977111117893"/>
  </sheetPr>
  <dimension ref="A1:J17"/>
  <sheetViews>
    <sheetView workbookViewId="0">
      <selection activeCell="B19" sqref="B19"/>
    </sheetView>
  </sheetViews>
  <sheetFormatPr baseColWidth="10" defaultRowHeight="16.5" customHeight="1"/>
  <cols>
    <col min="1" max="1" width="11.42578125" style="194"/>
    <col min="2" max="2" width="20" style="194" customWidth="1"/>
    <col min="3" max="6" width="13" style="194" customWidth="1"/>
    <col min="7" max="7" width="0.85546875" style="194" customWidth="1"/>
    <col min="8" max="10" width="13" style="194" customWidth="1"/>
    <col min="11" max="16384" width="11.42578125" style="194"/>
  </cols>
  <sheetData>
    <row r="1" spans="1:10" ht="16.5" customHeight="1">
      <c r="A1" s="224" t="s">
        <v>242</v>
      </c>
    </row>
    <row r="3" spans="1:10" ht="16.5" customHeight="1" thickBot="1">
      <c r="B3" s="223" t="s">
        <v>37</v>
      </c>
    </row>
    <row r="4" spans="1:10" ht="27" customHeight="1" thickBot="1">
      <c r="B4" s="222" t="s">
        <v>36</v>
      </c>
      <c r="C4" s="219" t="s">
        <v>282</v>
      </c>
      <c r="D4" s="221" t="s">
        <v>281</v>
      </c>
      <c r="E4" s="221" t="s">
        <v>280</v>
      </c>
      <c r="F4" s="217" t="s">
        <v>279</v>
      </c>
      <c r="G4" s="220"/>
      <c r="H4" s="219">
        <v>2020</v>
      </c>
      <c r="I4" s="218">
        <v>2040</v>
      </c>
      <c r="J4" s="217">
        <v>2070</v>
      </c>
    </row>
    <row r="5" spans="1:10" ht="16.5" customHeight="1">
      <c r="B5" s="216" t="s">
        <v>30</v>
      </c>
      <c r="C5" s="214">
        <v>1.6339999999999999</v>
      </c>
      <c r="D5" s="215">
        <v>1.694</v>
      </c>
      <c r="E5" s="215">
        <v>1.516</v>
      </c>
      <c r="F5" s="212">
        <v>1.601</v>
      </c>
      <c r="G5" s="199"/>
      <c r="H5" s="214"/>
      <c r="I5" s="213"/>
      <c r="J5" s="212"/>
    </row>
    <row r="6" spans="1:10" ht="16.5" customHeight="1">
      <c r="B6" s="206" t="s">
        <v>32</v>
      </c>
      <c r="C6" s="204">
        <v>1.5148999999999999</v>
      </c>
      <c r="D6" s="205">
        <v>1.5923</v>
      </c>
      <c r="E6" s="205">
        <v>1.7396</v>
      </c>
      <c r="F6" s="202">
        <v>1.732</v>
      </c>
      <c r="G6" s="199"/>
      <c r="H6" s="204">
        <v>1.7307999999999999</v>
      </c>
      <c r="I6" s="203">
        <v>1.7578</v>
      </c>
      <c r="J6" s="202">
        <v>1.8138799999999999</v>
      </c>
    </row>
    <row r="7" spans="1:10" ht="16.5" customHeight="1">
      <c r="B7" s="211" t="s">
        <v>28</v>
      </c>
      <c r="C7" s="209">
        <v>1.7749999999999999</v>
      </c>
      <c r="D7" s="210">
        <v>1.7749999999999999</v>
      </c>
      <c r="E7" s="210">
        <v>1.655</v>
      </c>
      <c r="F7" s="207">
        <v>1.8662000000000001</v>
      </c>
      <c r="G7" s="199"/>
      <c r="H7" s="209">
        <v>1.8031999999999999</v>
      </c>
      <c r="I7" s="208">
        <v>1.8269500000000001</v>
      </c>
      <c r="J7" s="207">
        <v>1.8726499999999999</v>
      </c>
    </row>
    <row r="8" spans="1:10" ht="16.5" customHeight="1">
      <c r="B8" s="206" t="s">
        <v>16</v>
      </c>
      <c r="C8" s="204">
        <v>1.8044</v>
      </c>
      <c r="D8" s="205">
        <v>2.0297000000000001</v>
      </c>
      <c r="E8" s="205">
        <v>2.0419999999999998</v>
      </c>
      <c r="F8" s="202">
        <v>1.875</v>
      </c>
      <c r="G8" s="199"/>
      <c r="H8" s="204"/>
      <c r="I8" s="203"/>
      <c r="J8" s="202"/>
    </row>
    <row r="9" spans="1:10" ht="16.5" customHeight="1">
      <c r="B9" s="211" t="s">
        <v>8</v>
      </c>
      <c r="C9" s="209">
        <v>1.6435</v>
      </c>
      <c r="D9" s="210">
        <v>2.0059999999999998</v>
      </c>
      <c r="E9" s="210">
        <v>1.6702999999999999</v>
      </c>
      <c r="F9" s="207">
        <v>1.9019999999999999</v>
      </c>
      <c r="G9" s="199"/>
      <c r="H9" s="209">
        <v>1.86843</v>
      </c>
      <c r="I9" s="208">
        <v>1.94591</v>
      </c>
      <c r="J9" s="207">
        <v>2.0272399999999999</v>
      </c>
    </row>
    <row r="10" spans="1:10" ht="16.5" customHeight="1">
      <c r="B10" s="206" t="s">
        <v>25</v>
      </c>
      <c r="C10" s="204">
        <v>1.762</v>
      </c>
      <c r="D10" s="205">
        <v>1.476</v>
      </c>
      <c r="E10" s="205">
        <v>1.298</v>
      </c>
      <c r="F10" s="202">
        <v>1.4087000000000001</v>
      </c>
      <c r="G10" s="199"/>
      <c r="H10" s="204"/>
      <c r="I10" s="203"/>
      <c r="J10" s="202"/>
    </row>
    <row r="11" spans="1:10" ht="16.5" customHeight="1">
      <c r="B11" s="211" t="s">
        <v>20</v>
      </c>
      <c r="C11" s="209">
        <v>1.4637</v>
      </c>
      <c r="D11" s="210">
        <v>1.3007</v>
      </c>
      <c r="E11" s="210">
        <v>1.3512999999999999</v>
      </c>
      <c r="F11" s="207">
        <v>1.427</v>
      </c>
      <c r="G11" s="199"/>
      <c r="H11" s="209">
        <v>1.50074</v>
      </c>
      <c r="I11" s="208">
        <v>1.56528</v>
      </c>
      <c r="J11" s="207">
        <v>1.67632</v>
      </c>
    </row>
    <row r="12" spans="1:10" ht="16.5" customHeight="1">
      <c r="B12" s="206" t="s">
        <v>18</v>
      </c>
      <c r="C12" s="204">
        <v>1.5959000000000001</v>
      </c>
      <c r="D12" s="205">
        <v>1.6119000000000001</v>
      </c>
      <c r="E12" s="205">
        <v>1.6836</v>
      </c>
      <c r="F12" s="202">
        <v>1.7806999999999999</v>
      </c>
      <c r="G12" s="199"/>
      <c r="H12" s="204">
        <v>1.7312799999999999</v>
      </c>
      <c r="I12" s="203">
        <v>1.76085</v>
      </c>
      <c r="J12" s="202">
        <v>1.81917</v>
      </c>
    </row>
    <row r="13" spans="1:10" ht="16.5" customHeight="1">
      <c r="B13" s="211" t="s">
        <v>22</v>
      </c>
      <c r="C13" s="209">
        <v>1.88</v>
      </c>
      <c r="D13" s="210">
        <v>1.28</v>
      </c>
      <c r="E13" s="210">
        <v>1.2773000000000001</v>
      </c>
      <c r="F13" s="207">
        <v>1.3251999999999999</v>
      </c>
      <c r="G13" s="199"/>
      <c r="H13" s="209">
        <v>1.56978</v>
      </c>
      <c r="I13" s="208">
        <v>1.8696299999999999</v>
      </c>
      <c r="J13" s="207">
        <v>1.8824000000000001</v>
      </c>
    </row>
    <row r="14" spans="1:10" ht="16.5" customHeight="1">
      <c r="B14" s="206" t="s">
        <v>13</v>
      </c>
      <c r="C14" s="204">
        <v>1.8646</v>
      </c>
      <c r="D14" s="205">
        <v>1.7144999999999999</v>
      </c>
      <c r="E14" s="205">
        <v>1.8818999999999999</v>
      </c>
      <c r="F14" s="202">
        <v>1.9809000000000001</v>
      </c>
      <c r="G14" s="199"/>
      <c r="H14" s="204">
        <v>2.0069400000000002</v>
      </c>
      <c r="I14" s="203">
        <v>1.9924900000000001</v>
      </c>
      <c r="J14" s="202">
        <v>1.9856799999999999</v>
      </c>
    </row>
    <row r="15" spans="1:10" ht="16.5" customHeight="1" thickBot="1">
      <c r="B15" s="201" t="s">
        <v>10</v>
      </c>
      <c r="C15" s="198">
        <v>1.5245</v>
      </c>
      <c r="D15" s="200">
        <v>1.2715000000000001</v>
      </c>
      <c r="E15" s="200">
        <v>1.3120000000000001</v>
      </c>
      <c r="F15" s="196">
        <v>1.421</v>
      </c>
      <c r="G15" s="199"/>
      <c r="H15" s="198">
        <v>1.3602799999999999</v>
      </c>
      <c r="I15" s="197">
        <v>1.4788399999999999</v>
      </c>
      <c r="J15" s="196">
        <v>1.6552800000000001</v>
      </c>
    </row>
    <row r="16" spans="1:10" ht="16.5" customHeight="1">
      <c r="B16" s="195" t="s">
        <v>272</v>
      </c>
    </row>
    <row r="17" spans="2:10" ht="24.75" customHeight="1">
      <c r="B17" s="907" t="s">
        <v>278</v>
      </c>
      <c r="C17" s="907"/>
      <c r="D17" s="907"/>
      <c r="E17" s="907"/>
      <c r="F17" s="907"/>
      <c r="G17" s="907"/>
      <c r="H17" s="907"/>
      <c r="I17" s="907"/>
      <c r="J17" s="907"/>
    </row>
  </sheetData>
  <mergeCells count="1">
    <mergeCell ref="B17:J17"/>
  </mergeCells>
  <hyperlinks>
    <hyperlink ref="B3" location="Sommaire!A1" display="Retour au sommaire"/>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3" tint="-0.249977111117893"/>
  </sheetPr>
  <dimension ref="A1:J17"/>
  <sheetViews>
    <sheetView workbookViewId="0">
      <selection activeCell="B19" sqref="B19"/>
    </sheetView>
  </sheetViews>
  <sheetFormatPr baseColWidth="10" defaultRowHeight="16.5" customHeight="1"/>
  <cols>
    <col min="1" max="1" width="11.42578125" style="225"/>
    <col min="2" max="2" width="20" style="225" customWidth="1"/>
    <col min="3" max="6" width="13" style="225" customWidth="1"/>
    <col min="7" max="7" width="0.85546875" style="225" customWidth="1"/>
    <col min="8" max="10" width="13" style="225" customWidth="1"/>
    <col min="11" max="16384" width="11.42578125" style="225"/>
  </cols>
  <sheetData>
    <row r="1" spans="1:10" ht="16.5" customHeight="1">
      <c r="A1" s="224" t="s">
        <v>241</v>
      </c>
    </row>
    <row r="3" spans="1:10" ht="16.5" customHeight="1" thickBot="1">
      <c r="B3" s="223" t="s">
        <v>37</v>
      </c>
      <c r="C3" s="194"/>
      <c r="D3" s="194"/>
      <c r="E3" s="194"/>
      <c r="F3" s="194"/>
      <c r="G3" s="194"/>
      <c r="H3" s="194"/>
      <c r="I3" s="194"/>
      <c r="J3" s="194"/>
    </row>
    <row r="4" spans="1:10" ht="16.5" customHeight="1" thickBot="1">
      <c r="B4" s="222" t="s">
        <v>36</v>
      </c>
      <c r="C4" s="219" t="s">
        <v>282</v>
      </c>
      <c r="D4" s="221" t="s">
        <v>281</v>
      </c>
      <c r="E4" s="221" t="s">
        <v>280</v>
      </c>
      <c r="F4" s="217" t="s">
        <v>279</v>
      </c>
      <c r="G4" s="220"/>
      <c r="H4" s="219">
        <v>2020</v>
      </c>
      <c r="I4" s="218">
        <v>2040</v>
      </c>
      <c r="J4" s="217">
        <v>2070</v>
      </c>
    </row>
    <row r="5" spans="1:10" ht="16.5" customHeight="1">
      <c r="B5" s="216" t="s">
        <v>30</v>
      </c>
      <c r="C5" s="214">
        <v>16.978588999999999</v>
      </c>
      <c r="D5" s="215">
        <v>17.880147999999998</v>
      </c>
      <c r="E5" s="215">
        <v>18.991150000000001</v>
      </c>
      <c r="F5" s="212">
        <v>20.491817999999999</v>
      </c>
      <c r="G5" s="199"/>
      <c r="H5" s="214"/>
      <c r="I5" s="213"/>
      <c r="J5" s="212"/>
    </row>
    <row r="6" spans="1:10" ht="16.5" customHeight="1">
      <c r="B6" s="206" t="s">
        <v>32</v>
      </c>
      <c r="C6" s="204">
        <v>16.431906999999999</v>
      </c>
      <c r="D6" s="205">
        <v>16.975881000000001</v>
      </c>
      <c r="E6" s="205">
        <v>17.793597999999999</v>
      </c>
      <c r="F6" s="202">
        <v>19.575935000000001</v>
      </c>
      <c r="G6" s="199"/>
      <c r="H6" s="204">
        <v>20.399999999999999</v>
      </c>
      <c r="I6" s="203">
        <v>22.35</v>
      </c>
      <c r="J6" s="202">
        <v>24.9</v>
      </c>
    </row>
    <row r="7" spans="1:10" ht="16.5" customHeight="1">
      <c r="B7" s="211" t="s">
        <v>28</v>
      </c>
      <c r="C7" s="209">
        <v>15.270638999999999</v>
      </c>
      <c r="D7" s="210">
        <v>16.299123000000002</v>
      </c>
      <c r="E7" s="210">
        <v>17.812125000000002</v>
      </c>
      <c r="F7" s="207">
        <v>19.658439999999999</v>
      </c>
      <c r="G7" s="199"/>
      <c r="H7" s="209">
        <v>20.45</v>
      </c>
      <c r="I7" s="208">
        <v>22.450000000000003</v>
      </c>
      <c r="J7" s="207">
        <v>25.05</v>
      </c>
    </row>
    <row r="8" spans="1:10" ht="16.5" customHeight="1">
      <c r="B8" s="206" t="s">
        <v>16</v>
      </c>
      <c r="C8" s="204">
        <v>16.642277</v>
      </c>
      <c r="D8" s="205">
        <v>17.409967999999999</v>
      </c>
      <c r="E8" s="205">
        <v>18.060635000000001</v>
      </c>
      <c r="F8" s="202">
        <v>19.475898999999998</v>
      </c>
      <c r="G8" s="199"/>
      <c r="H8" s="204"/>
      <c r="I8" s="203"/>
      <c r="J8" s="202"/>
    </row>
    <row r="9" spans="1:10" ht="16.5" customHeight="1">
      <c r="B9" s="211" t="s">
        <v>8</v>
      </c>
      <c r="C9" s="209">
        <v>16.535487</v>
      </c>
      <c r="D9" s="210">
        <v>17.583252999999999</v>
      </c>
      <c r="E9" s="210">
        <v>18.734551</v>
      </c>
      <c r="F9" s="207">
        <v>19.993628999999999</v>
      </c>
      <c r="G9" s="199"/>
      <c r="H9" s="209">
        <v>20.75</v>
      </c>
      <c r="I9" s="208">
        <v>22.6</v>
      </c>
      <c r="J9" s="207">
        <v>25.1</v>
      </c>
    </row>
    <row r="10" spans="1:10" ht="16.5" customHeight="1">
      <c r="B10" s="206" t="s">
        <v>25</v>
      </c>
      <c r="C10" s="204">
        <v>16.908649</v>
      </c>
      <c r="D10" s="205">
        <v>18.665944</v>
      </c>
      <c r="E10" s="205">
        <v>20.62359</v>
      </c>
      <c r="F10" s="202">
        <v>21.638674999999999</v>
      </c>
      <c r="G10" s="199"/>
      <c r="H10" s="204"/>
      <c r="I10" s="203"/>
      <c r="J10" s="202"/>
    </row>
    <row r="11" spans="1:10" ht="16.5" customHeight="1">
      <c r="B11" s="211" t="s">
        <v>20</v>
      </c>
      <c r="C11" s="209">
        <v>15.09745</v>
      </c>
      <c r="D11" s="210">
        <v>16.591517</v>
      </c>
      <c r="E11" s="210">
        <v>18.130728000000001</v>
      </c>
      <c r="F11" s="207">
        <v>19.305468999999999</v>
      </c>
      <c r="G11" s="199"/>
      <c r="H11" s="209">
        <v>20.149999999999999</v>
      </c>
      <c r="I11" s="208">
        <v>22.15</v>
      </c>
      <c r="J11" s="207">
        <v>24.85</v>
      </c>
    </row>
    <row r="12" spans="1:10" ht="16.5" customHeight="1">
      <c r="B12" s="206" t="s">
        <v>18</v>
      </c>
      <c r="C12" s="204">
        <v>15.272538000000001</v>
      </c>
      <c r="D12" s="205">
        <v>16.852461000000002</v>
      </c>
      <c r="E12" s="205">
        <v>18.111391000000001</v>
      </c>
      <c r="F12" s="202">
        <v>19.569223999999998</v>
      </c>
      <c r="G12" s="199"/>
      <c r="H12" s="204">
        <v>20.450000000000003</v>
      </c>
      <c r="I12" s="203">
        <v>22.35</v>
      </c>
      <c r="J12" s="202">
        <v>25</v>
      </c>
    </row>
    <row r="13" spans="1:10" ht="16.5" customHeight="1">
      <c r="B13" s="211" t="s">
        <v>22</v>
      </c>
      <c r="C13" s="209">
        <v>16.732233999999998</v>
      </c>
      <c r="D13" s="210">
        <v>17.947669000000001</v>
      </c>
      <c r="E13" s="210">
        <v>19.126104000000002</v>
      </c>
      <c r="F13" s="207">
        <v>20.809006</v>
      </c>
      <c r="G13" s="199"/>
      <c r="H13" s="209">
        <v>21.5</v>
      </c>
      <c r="I13" s="208">
        <v>23.3</v>
      </c>
      <c r="J13" s="207">
        <v>25.6</v>
      </c>
    </row>
    <row r="14" spans="1:10" ht="16.5" customHeight="1">
      <c r="B14" s="206" t="s">
        <v>13</v>
      </c>
      <c r="C14" s="204">
        <v>16.567640000000001</v>
      </c>
      <c r="D14" s="205">
        <v>18.345738000000001</v>
      </c>
      <c r="E14" s="205">
        <v>19.548379000000001</v>
      </c>
      <c r="F14" s="202">
        <v>21.162524999999999</v>
      </c>
      <c r="G14" s="199"/>
      <c r="H14" s="204">
        <v>21.85</v>
      </c>
      <c r="I14" s="203">
        <v>23.549999999999997</v>
      </c>
      <c r="J14" s="202">
        <v>25.75</v>
      </c>
    </row>
    <row r="15" spans="1:10" ht="16.5" customHeight="1" thickBot="1">
      <c r="B15" s="201" t="s">
        <v>10</v>
      </c>
      <c r="C15" s="198">
        <v>15.834106</v>
      </c>
      <c r="D15" s="200">
        <v>17.514268999999999</v>
      </c>
      <c r="E15" s="200">
        <v>19.127763999999999</v>
      </c>
      <c r="F15" s="196">
        <v>20.433035</v>
      </c>
      <c r="G15" s="199"/>
      <c r="H15" s="198">
        <v>21.2</v>
      </c>
      <c r="I15" s="197">
        <v>23</v>
      </c>
      <c r="J15" s="196">
        <v>25.35</v>
      </c>
    </row>
    <row r="16" spans="1:10" ht="16.5" customHeight="1">
      <c r="B16" s="195" t="s">
        <v>272</v>
      </c>
    </row>
    <row r="17" spans="2:10" ht="25.5" customHeight="1">
      <c r="B17" s="907" t="s">
        <v>278</v>
      </c>
      <c r="C17" s="907"/>
      <c r="D17" s="907"/>
      <c r="E17" s="907"/>
      <c r="F17" s="907"/>
      <c r="G17" s="907"/>
      <c r="H17" s="907"/>
      <c r="I17" s="907"/>
      <c r="J17" s="907"/>
    </row>
  </sheetData>
  <mergeCells count="1">
    <mergeCell ref="B17:J17"/>
  </mergeCells>
  <hyperlinks>
    <hyperlink ref="B3" location="Sommaire!A1" display="Retour au sommair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3" tint="-0.249977111117893"/>
  </sheetPr>
  <dimension ref="A1:N36"/>
  <sheetViews>
    <sheetView workbookViewId="0">
      <selection activeCell="B19" sqref="B19"/>
    </sheetView>
  </sheetViews>
  <sheetFormatPr baseColWidth="10" defaultRowHeight="15.75"/>
  <cols>
    <col min="1" max="1" width="11"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3">
      <c r="A1" s="239" t="s">
        <v>240</v>
      </c>
    </row>
    <row r="3" spans="1:13" ht="16.5" thickBot="1">
      <c r="B3" s="223" t="s">
        <v>37</v>
      </c>
    </row>
    <row r="4" spans="1:13" ht="16.5" thickBot="1">
      <c r="B4" s="238" t="s">
        <v>287</v>
      </c>
      <c r="C4" s="237" t="s">
        <v>30</v>
      </c>
      <c r="D4" s="236" t="s">
        <v>32</v>
      </c>
      <c r="E4" s="236" t="s">
        <v>28</v>
      </c>
      <c r="F4" s="236" t="s">
        <v>16</v>
      </c>
      <c r="G4" s="236" t="s">
        <v>8</v>
      </c>
      <c r="H4" s="236" t="s">
        <v>25</v>
      </c>
      <c r="I4" s="236" t="s">
        <v>20</v>
      </c>
      <c r="J4" s="236" t="s">
        <v>18</v>
      </c>
      <c r="K4" s="236" t="s">
        <v>22</v>
      </c>
      <c r="L4" s="236" t="s">
        <v>13</v>
      </c>
      <c r="M4" s="235" t="s">
        <v>10</v>
      </c>
    </row>
    <row r="5" spans="1:13">
      <c r="B5" s="192" t="s">
        <v>274</v>
      </c>
      <c r="C5" s="234">
        <v>1692.176326090063</v>
      </c>
      <c r="D5" s="233">
        <v>1434.6248085758041</v>
      </c>
      <c r="E5" s="233">
        <v>1543.0000000000002</v>
      </c>
      <c r="F5" s="233">
        <v>1741.7792669672199</v>
      </c>
      <c r="G5" s="233">
        <v>1470</v>
      </c>
      <c r="H5" s="233">
        <v>1709</v>
      </c>
      <c r="I5" s="233">
        <v>1391.3397215693365</v>
      </c>
      <c r="J5" s="233">
        <v>1577.917729511302</v>
      </c>
      <c r="K5" s="233">
        <v>1689.4762351776108</v>
      </c>
      <c r="L5" s="233">
        <v>1505.3678615042022</v>
      </c>
      <c r="M5" s="232">
        <v>1719.159282847289</v>
      </c>
    </row>
    <row r="6" spans="1:13" ht="16.5" thickBot="1">
      <c r="B6" s="184" t="s">
        <v>273</v>
      </c>
      <c r="C6" s="231">
        <v>1588.5310211129843</v>
      </c>
      <c r="D6" s="230">
        <v>1588.5310211129843</v>
      </c>
      <c r="E6" s="230">
        <v>1588.5310211129843</v>
      </c>
      <c r="F6" s="230">
        <v>1588.5310211129843</v>
      </c>
      <c r="G6" s="230">
        <v>1588.5310211129843</v>
      </c>
      <c r="H6" s="230">
        <v>1588.5310211129843</v>
      </c>
      <c r="I6" s="230">
        <v>1588.5310211129843</v>
      </c>
      <c r="J6" s="230">
        <v>1588.5310211129843</v>
      </c>
      <c r="K6" s="230">
        <v>1588.5310211129843</v>
      </c>
      <c r="L6" s="230">
        <v>1588.5310211129843</v>
      </c>
      <c r="M6" s="229">
        <v>1588.5310211129843</v>
      </c>
    </row>
    <row r="7" spans="1:13" ht="9.75" customHeight="1" thickBot="1">
      <c r="C7" s="180"/>
      <c r="D7" s="180"/>
      <c r="E7" s="180"/>
      <c r="F7" s="180"/>
      <c r="G7" s="180"/>
      <c r="H7" s="180"/>
      <c r="I7" s="180"/>
      <c r="J7" s="180"/>
      <c r="K7" s="180"/>
      <c r="L7" s="180"/>
      <c r="M7" s="180"/>
    </row>
    <row r="8" spans="1:13" ht="16.5" thickBot="1">
      <c r="B8" s="238" t="s">
        <v>288</v>
      </c>
      <c r="C8" s="237" t="s">
        <v>30</v>
      </c>
      <c r="D8" s="236" t="s">
        <v>32</v>
      </c>
      <c r="E8" s="236" t="s">
        <v>28</v>
      </c>
      <c r="F8" s="236" t="s">
        <v>16</v>
      </c>
      <c r="G8" s="236" t="s">
        <v>8</v>
      </c>
      <c r="H8" s="236" t="s">
        <v>25</v>
      </c>
      <c r="I8" s="236" t="s">
        <v>20</v>
      </c>
      <c r="J8" s="236" t="s">
        <v>18</v>
      </c>
      <c r="K8" s="236" t="s">
        <v>22</v>
      </c>
      <c r="L8" s="236" t="s">
        <v>13</v>
      </c>
      <c r="M8" s="235" t="s">
        <v>10</v>
      </c>
    </row>
    <row r="9" spans="1:13">
      <c r="B9" s="192" t="s">
        <v>274</v>
      </c>
      <c r="C9" s="234">
        <v>52.271386999999997</v>
      </c>
      <c r="D9" s="233">
        <v>68.327392000000003</v>
      </c>
      <c r="E9" s="233">
        <v>58.119714999999999</v>
      </c>
      <c r="F9" s="233">
        <v>70.015020000000007</v>
      </c>
      <c r="G9" s="233">
        <v>68.256361999999996</v>
      </c>
      <c r="H9" s="233">
        <v>45.72475</v>
      </c>
      <c r="I9" s="233">
        <v>66.274843000000004</v>
      </c>
      <c r="J9" s="233">
        <v>71.929602000000003</v>
      </c>
      <c r="K9" s="233">
        <v>52.478955999999997</v>
      </c>
      <c r="L9" s="233">
        <v>67.071854999999999</v>
      </c>
      <c r="M9" s="232">
        <v>53.414161999999997</v>
      </c>
    </row>
    <row r="10" spans="1:13" ht="16.5" thickBot="1">
      <c r="B10" s="184" t="s">
        <v>273</v>
      </c>
      <c r="C10" s="231">
        <v>61.26218581818182</v>
      </c>
      <c r="D10" s="230">
        <v>61.26218581818182</v>
      </c>
      <c r="E10" s="230">
        <v>61.26218581818182</v>
      </c>
      <c r="F10" s="230">
        <v>61.26218581818182</v>
      </c>
      <c r="G10" s="230">
        <v>61.26218581818182</v>
      </c>
      <c r="H10" s="230">
        <v>61.26218581818182</v>
      </c>
      <c r="I10" s="230">
        <v>61.26218581818182</v>
      </c>
      <c r="J10" s="230">
        <v>61.26218581818182</v>
      </c>
      <c r="K10" s="230">
        <v>61.26218581818182</v>
      </c>
      <c r="L10" s="230">
        <v>61.26218581818182</v>
      </c>
      <c r="M10" s="229">
        <v>61.26218581818182</v>
      </c>
    </row>
    <row r="11" spans="1:13" ht="9.75" customHeight="1" thickBot="1">
      <c r="C11" s="164"/>
      <c r="D11" s="164"/>
      <c r="E11" s="164"/>
      <c r="F11" s="164"/>
      <c r="G11" s="164"/>
      <c r="H11" s="164"/>
      <c r="I11" s="164"/>
      <c r="J11" s="164"/>
      <c r="K11" s="164"/>
      <c r="L11" s="164"/>
      <c r="M11" s="164"/>
    </row>
    <row r="12" spans="1:13" ht="16.5" thickBot="1">
      <c r="B12" s="238" t="s">
        <v>286</v>
      </c>
      <c r="C12" s="237" t="s">
        <v>30</v>
      </c>
      <c r="D12" s="236" t="s">
        <v>32</v>
      </c>
      <c r="E12" s="236" t="s">
        <v>28</v>
      </c>
      <c r="F12" s="236" t="s">
        <v>16</v>
      </c>
      <c r="G12" s="236" t="s">
        <v>8</v>
      </c>
      <c r="H12" s="236" t="s">
        <v>25</v>
      </c>
      <c r="I12" s="236" t="s">
        <v>20</v>
      </c>
      <c r="J12" s="236" t="s">
        <v>18</v>
      </c>
      <c r="K12" s="236" t="s">
        <v>22</v>
      </c>
      <c r="L12" s="236" t="s">
        <v>13</v>
      </c>
      <c r="M12" s="235" t="s">
        <v>10</v>
      </c>
    </row>
    <row r="13" spans="1:13">
      <c r="B13" s="192" t="s">
        <v>274</v>
      </c>
      <c r="C13" s="234">
        <v>88452.40361329187</v>
      </c>
      <c r="D13" s="233">
        <v>98024.171668483934</v>
      </c>
      <c r="E13" s="233">
        <v>89678.720245000019</v>
      </c>
      <c r="F13" s="233">
        <v>121950.71021229525</v>
      </c>
      <c r="G13" s="233">
        <v>100336.85213999999</v>
      </c>
      <c r="H13" s="233">
        <v>78143.597750000001</v>
      </c>
      <c r="I13" s="233">
        <v>92210.821606671496</v>
      </c>
      <c r="J13" s="233">
        <v>113498.99427249162</v>
      </c>
      <c r="K13" s="233">
        <v>88661.949008931479</v>
      </c>
      <c r="L13" s="233">
        <v>100967.81492846993</v>
      </c>
      <c r="M13" s="232">
        <v>91827.452437808912</v>
      </c>
    </row>
    <row r="14" spans="1:13" ht="16.5" thickBot="1">
      <c r="B14" s="184" t="s">
        <v>273</v>
      </c>
      <c r="C14" s="231">
        <v>97316.882593369752</v>
      </c>
      <c r="D14" s="230">
        <v>97316.882593369752</v>
      </c>
      <c r="E14" s="230">
        <v>97316.882593369752</v>
      </c>
      <c r="F14" s="230">
        <v>97316.882593369752</v>
      </c>
      <c r="G14" s="230">
        <v>97316.882593369752</v>
      </c>
      <c r="H14" s="230">
        <v>97316.882593369752</v>
      </c>
      <c r="I14" s="230">
        <v>97316.882593369752</v>
      </c>
      <c r="J14" s="230">
        <v>97316.882593369752</v>
      </c>
      <c r="K14" s="230">
        <v>97316.882593369752</v>
      </c>
      <c r="L14" s="230">
        <v>97316.882593369752</v>
      </c>
      <c r="M14" s="229">
        <v>97316.882593369752</v>
      </c>
    </row>
    <row r="17" spans="2:9" s="228" customFormat="1" ht="12.75">
      <c r="D17" s="228" t="s">
        <v>288</v>
      </c>
      <c r="F17" s="228" t="s">
        <v>287</v>
      </c>
      <c r="I17" s="228" t="s">
        <v>286</v>
      </c>
    </row>
    <row r="31" spans="2:9">
      <c r="B31" s="160"/>
    </row>
    <row r="34" spans="3:14" ht="28.5" customHeight="1">
      <c r="C34" s="909" t="s">
        <v>285</v>
      </c>
      <c r="D34" s="909"/>
      <c r="E34" s="909"/>
      <c r="F34" s="909"/>
      <c r="G34" s="909"/>
      <c r="H34" s="909"/>
      <c r="I34" s="909"/>
      <c r="J34" s="909"/>
      <c r="K34" s="227"/>
      <c r="L34" s="227"/>
      <c r="M34" s="227"/>
      <c r="N34" s="227"/>
    </row>
    <row r="35" spans="3:14" ht="27.75" customHeight="1">
      <c r="C35" s="908" t="s">
        <v>284</v>
      </c>
      <c r="D35" s="908"/>
      <c r="E35" s="908"/>
      <c r="F35" s="908"/>
      <c r="G35" s="908"/>
      <c r="H35" s="908"/>
      <c r="I35" s="908"/>
      <c r="J35" s="908"/>
      <c r="K35" s="226"/>
      <c r="L35" s="226"/>
      <c r="M35" s="226"/>
      <c r="N35" s="226"/>
    </row>
    <row r="36" spans="3:14">
      <c r="C36" s="908" t="s">
        <v>283</v>
      </c>
      <c r="D36" s="908"/>
      <c r="E36" s="908"/>
      <c r="F36" s="908"/>
      <c r="G36" s="908"/>
      <c r="H36" s="908"/>
      <c r="I36" s="908"/>
      <c r="J36" s="908"/>
      <c r="K36" s="226"/>
      <c r="L36" s="226"/>
      <c r="M36" s="226"/>
      <c r="N36" s="226"/>
    </row>
  </sheetData>
  <mergeCells count="3">
    <mergeCell ref="C36:J36"/>
    <mergeCell ref="C35:J35"/>
    <mergeCell ref="C34:J34"/>
  </mergeCells>
  <hyperlinks>
    <hyperlink ref="B3" location="Sommaire!A1" display="Retour au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B14"/>
  <sheetViews>
    <sheetView workbookViewId="0">
      <selection activeCell="D26" sqref="D26"/>
    </sheetView>
  </sheetViews>
  <sheetFormatPr baseColWidth="10" defaultRowHeight="15"/>
  <cols>
    <col min="1" max="1" width="11.42578125" style="126" customWidth="1"/>
    <col min="2" max="2" width="19.42578125" style="126" customWidth="1"/>
    <col min="3" max="16384" width="11.42578125" style="126"/>
  </cols>
  <sheetData>
    <row r="1" spans="1:2">
      <c r="A1" s="605" t="s">
        <v>37</v>
      </c>
    </row>
    <row r="4" spans="1:2">
      <c r="A4" s="1265" t="s">
        <v>17</v>
      </c>
      <c r="B4" s="126" t="s">
        <v>18</v>
      </c>
    </row>
    <row r="5" spans="1:2">
      <c r="A5" s="1265" t="s">
        <v>19</v>
      </c>
      <c r="B5" s="126" t="s">
        <v>20</v>
      </c>
    </row>
    <row r="6" spans="1:2">
      <c r="A6" s="1265" t="s">
        <v>21</v>
      </c>
      <c r="B6" s="126" t="s">
        <v>22</v>
      </c>
    </row>
    <row r="7" spans="1:2">
      <c r="A7" s="1265" t="s">
        <v>12</v>
      </c>
      <c r="B7" s="126" t="s">
        <v>13</v>
      </c>
    </row>
    <row r="8" spans="1:2">
      <c r="A8" s="1265" t="s">
        <v>615</v>
      </c>
      <c r="B8" s="126" t="s">
        <v>679</v>
      </c>
    </row>
    <row r="9" spans="1:2">
      <c r="A9" s="1265" t="s">
        <v>27</v>
      </c>
      <c r="B9" s="126" t="s">
        <v>28</v>
      </c>
    </row>
    <row r="10" spans="1:2">
      <c r="A10" s="1265" t="s">
        <v>9</v>
      </c>
      <c r="B10" s="126" t="s">
        <v>10</v>
      </c>
    </row>
    <row r="11" spans="1:2">
      <c r="A11" s="1265" t="s">
        <v>31</v>
      </c>
      <c r="B11" s="126" t="s">
        <v>32</v>
      </c>
    </row>
    <row r="12" spans="1:2">
      <c r="A12" s="1265" t="s">
        <v>7</v>
      </c>
      <c r="B12" s="126" t="s">
        <v>8</v>
      </c>
    </row>
    <row r="13" spans="1:2">
      <c r="A13" s="1264" t="s">
        <v>15</v>
      </c>
      <c r="B13" s="126" t="s">
        <v>16</v>
      </c>
    </row>
    <row r="14" spans="1:2">
      <c r="A14" s="1264" t="s">
        <v>24</v>
      </c>
      <c r="B14" s="126" t="s">
        <v>25</v>
      </c>
    </row>
  </sheetData>
  <hyperlinks>
    <hyperlink ref="A1" location="Sommaire!A1" display="Retour au sommair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3" tint="-0.249977111117893"/>
  </sheetPr>
  <dimension ref="A1:N32"/>
  <sheetViews>
    <sheetView workbookViewId="0">
      <selection activeCell="B19" sqref="B19"/>
    </sheetView>
  </sheetViews>
  <sheetFormatPr baseColWidth="10" defaultRowHeight="15.75"/>
  <cols>
    <col min="1" max="1" width="12.4257812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239</v>
      </c>
    </row>
    <row r="3" spans="1:14" ht="16.5" thickBot="1">
      <c r="B3" s="25" t="s">
        <v>37</v>
      </c>
    </row>
    <row r="4" spans="1:14" ht="16.5" thickBot="1">
      <c r="B4" s="178" t="s">
        <v>288</v>
      </c>
      <c r="C4" s="177" t="s">
        <v>30</v>
      </c>
      <c r="D4" s="176" t="s">
        <v>32</v>
      </c>
      <c r="E4" s="176" t="s">
        <v>28</v>
      </c>
      <c r="F4" s="176" t="s">
        <v>16</v>
      </c>
      <c r="G4" s="176" t="s">
        <v>8</v>
      </c>
      <c r="H4" s="176" t="s">
        <v>25</v>
      </c>
      <c r="I4" s="176" t="s">
        <v>20</v>
      </c>
      <c r="J4" s="176" t="s">
        <v>18</v>
      </c>
      <c r="K4" s="176" t="s">
        <v>22</v>
      </c>
      <c r="L4" s="176" t="s">
        <v>13</v>
      </c>
      <c r="M4" s="175" t="s">
        <v>10</v>
      </c>
    </row>
    <row r="5" spans="1:14">
      <c r="B5" s="173" t="s">
        <v>274</v>
      </c>
      <c r="C5" s="172">
        <v>52.271386999999997</v>
      </c>
      <c r="D5" s="171">
        <v>68.327392000000003</v>
      </c>
      <c r="E5" s="171">
        <v>58.119714999999999</v>
      </c>
      <c r="F5" s="171">
        <v>70.015020000000007</v>
      </c>
      <c r="G5" s="171">
        <v>68.256361999999996</v>
      </c>
      <c r="H5" s="171">
        <v>45.72475</v>
      </c>
      <c r="I5" s="171">
        <v>66.274843000000004</v>
      </c>
      <c r="J5" s="171">
        <v>71.929602000000003</v>
      </c>
      <c r="K5" s="171">
        <v>52.478955999999997</v>
      </c>
      <c r="L5" s="171">
        <v>67.071854999999999</v>
      </c>
      <c r="M5" s="170">
        <v>53.414161999999997</v>
      </c>
      <c r="N5" s="165"/>
    </row>
    <row r="6" spans="1:14" ht="16.5" thickBot="1">
      <c r="B6" s="169" t="s">
        <v>273</v>
      </c>
      <c r="C6" s="168">
        <v>61.26218581818182</v>
      </c>
      <c r="D6" s="167">
        <v>61.26218581818182</v>
      </c>
      <c r="E6" s="167">
        <v>61.26218581818182</v>
      </c>
      <c r="F6" s="167">
        <v>61.26218581818182</v>
      </c>
      <c r="G6" s="167">
        <v>61.26218581818182</v>
      </c>
      <c r="H6" s="167">
        <v>61.26218581818182</v>
      </c>
      <c r="I6" s="167">
        <v>61.26218581818182</v>
      </c>
      <c r="J6" s="167">
        <v>61.26218581818182</v>
      </c>
      <c r="K6" s="167">
        <v>61.26218581818182</v>
      </c>
      <c r="L6" s="167">
        <v>61.26218581818182</v>
      </c>
      <c r="M6" s="166">
        <v>61.26218581818182</v>
      </c>
      <c r="N6" s="165"/>
    </row>
    <row r="7" spans="1:14">
      <c r="C7" s="163"/>
      <c r="D7" s="163"/>
      <c r="E7" s="163"/>
      <c r="F7" s="163"/>
      <c r="G7" s="163"/>
      <c r="H7" s="163"/>
      <c r="I7" s="163"/>
      <c r="J7" s="163"/>
      <c r="K7" s="163"/>
      <c r="L7" s="163"/>
      <c r="M7" s="163"/>
    </row>
    <row r="10" spans="1:14">
      <c r="C10" s="161"/>
      <c r="D10" s="161"/>
      <c r="E10" s="161"/>
      <c r="F10" s="161"/>
      <c r="G10" s="161"/>
      <c r="H10" s="161"/>
      <c r="I10" s="161"/>
      <c r="J10" s="161"/>
      <c r="K10" s="161"/>
      <c r="L10" s="161"/>
      <c r="M10" s="161"/>
    </row>
    <row r="11" spans="1:14">
      <c r="C11" s="164"/>
      <c r="D11" s="164"/>
      <c r="E11" s="164"/>
      <c r="F11" s="164"/>
      <c r="G11" s="164"/>
      <c r="H11" s="164"/>
      <c r="I11" s="164"/>
      <c r="J11" s="164"/>
      <c r="K11" s="164"/>
      <c r="L11" s="164"/>
      <c r="M11" s="164"/>
    </row>
    <row r="12" spans="1:14">
      <c r="C12" s="164"/>
      <c r="D12" s="164"/>
      <c r="E12" s="164"/>
      <c r="F12" s="164"/>
      <c r="G12" s="164"/>
      <c r="H12" s="164"/>
      <c r="I12" s="164"/>
      <c r="J12" s="164"/>
      <c r="K12" s="164"/>
      <c r="L12" s="164"/>
      <c r="M12" s="164"/>
    </row>
    <row r="15" spans="1:14">
      <c r="C15" s="161"/>
      <c r="D15" s="161"/>
      <c r="E15" s="161"/>
      <c r="F15" s="161"/>
      <c r="G15" s="161"/>
      <c r="H15" s="161"/>
      <c r="I15" s="161"/>
      <c r="J15" s="161"/>
      <c r="K15" s="161"/>
      <c r="L15" s="161"/>
      <c r="M15" s="161"/>
    </row>
    <row r="16" spans="1:14">
      <c r="C16" s="163"/>
      <c r="D16" s="163"/>
      <c r="E16" s="163"/>
      <c r="F16" s="163"/>
      <c r="G16" s="163"/>
      <c r="H16" s="163"/>
      <c r="I16" s="163"/>
      <c r="J16" s="163"/>
      <c r="K16" s="163"/>
      <c r="L16" s="163"/>
      <c r="M16" s="163"/>
    </row>
    <row r="17" spans="3:14">
      <c r="C17" s="163"/>
      <c r="D17" s="163"/>
      <c r="E17" s="163"/>
      <c r="F17" s="163"/>
      <c r="G17" s="163"/>
      <c r="H17" s="163"/>
      <c r="I17" s="163"/>
      <c r="J17" s="163"/>
      <c r="K17" s="163"/>
      <c r="L17" s="163"/>
      <c r="M17" s="163"/>
    </row>
    <row r="20" spans="3:14">
      <c r="C20" s="161"/>
      <c r="D20" s="161"/>
      <c r="E20" s="161"/>
      <c r="F20" s="161"/>
      <c r="G20" s="161"/>
      <c r="H20" s="161"/>
      <c r="I20" s="161"/>
      <c r="J20" s="161"/>
      <c r="K20" s="161"/>
      <c r="L20" s="161"/>
      <c r="M20" s="161"/>
    </row>
    <row r="21" spans="3:14">
      <c r="C21" s="163"/>
      <c r="D21" s="163"/>
      <c r="E21" s="163"/>
      <c r="F21" s="163"/>
      <c r="G21" s="163"/>
      <c r="H21" s="163"/>
      <c r="I21" s="163"/>
      <c r="J21" s="163"/>
      <c r="K21" s="163"/>
      <c r="L21" s="163"/>
      <c r="M21" s="163"/>
    </row>
    <row r="22" spans="3:14">
      <c r="C22" s="164"/>
      <c r="D22" s="164"/>
      <c r="E22" s="164"/>
      <c r="F22" s="164"/>
      <c r="G22" s="164"/>
      <c r="H22" s="164"/>
      <c r="I22" s="164"/>
      <c r="J22" s="164"/>
      <c r="K22" s="164"/>
      <c r="L22" s="164"/>
      <c r="M22" s="164"/>
    </row>
    <row r="25" spans="3:14" ht="28.5" customHeight="1">
      <c r="C25" s="908" t="s">
        <v>291</v>
      </c>
      <c r="D25" s="908"/>
      <c r="E25" s="908"/>
      <c r="F25" s="908"/>
      <c r="G25" s="908"/>
      <c r="H25" s="908"/>
      <c r="I25" s="908"/>
      <c r="J25" s="242"/>
      <c r="K25" s="242"/>
      <c r="L25" s="242"/>
      <c r="M25" s="242"/>
      <c r="N25" s="242"/>
    </row>
    <row r="26" spans="3:14" ht="26.25" customHeight="1">
      <c r="C26" s="908" t="s">
        <v>290</v>
      </c>
      <c r="D26" s="908"/>
      <c r="E26" s="908"/>
      <c r="F26" s="908"/>
      <c r="G26" s="908"/>
      <c r="H26" s="908"/>
      <c r="I26" s="908"/>
      <c r="J26" s="241"/>
      <c r="K26" s="241"/>
      <c r="L26" s="241"/>
      <c r="M26" s="241"/>
      <c r="N26" s="241"/>
    </row>
    <row r="27" spans="3:14" ht="26.25" customHeight="1">
      <c r="C27" s="908" t="s">
        <v>289</v>
      </c>
      <c r="D27" s="908"/>
      <c r="E27" s="908"/>
      <c r="F27" s="908"/>
      <c r="G27" s="908"/>
      <c r="H27" s="908"/>
      <c r="I27" s="908"/>
      <c r="J27" s="240"/>
      <c r="K27" s="240"/>
      <c r="L27" s="240"/>
      <c r="M27" s="240"/>
      <c r="N27" s="240"/>
    </row>
    <row r="30" spans="3:14">
      <c r="C30" s="161"/>
      <c r="D30" s="161"/>
      <c r="E30" s="161"/>
      <c r="F30" s="161"/>
      <c r="G30" s="161"/>
      <c r="H30" s="161"/>
      <c r="I30" s="161"/>
      <c r="J30" s="161"/>
      <c r="K30" s="161"/>
      <c r="L30" s="161"/>
      <c r="M30" s="161"/>
    </row>
    <row r="31" spans="3:14">
      <c r="C31" s="163"/>
      <c r="D31" s="163"/>
      <c r="E31" s="163"/>
      <c r="F31" s="163"/>
      <c r="G31" s="163"/>
      <c r="H31" s="163"/>
      <c r="I31" s="163"/>
      <c r="J31" s="163"/>
      <c r="K31" s="163"/>
      <c r="L31" s="163"/>
      <c r="M31" s="163"/>
    </row>
    <row r="32" spans="3:14">
      <c r="C32" s="163"/>
      <c r="D32" s="163"/>
      <c r="E32" s="163"/>
      <c r="F32" s="163"/>
      <c r="G32" s="163"/>
      <c r="H32" s="163"/>
      <c r="I32" s="163"/>
      <c r="J32" s="163"/>
      <c r="K32" s="163"/>
      <c r="L32" s="163"/>
      <c r="M32" s="163"/>
    </row>
  </sheetData>
  <mergeCells count="3">
    <mergeCell ref="C27:I27"/>
    <mergeCell ref="C26:I26"/>
    <mergeCell ref="C25:I25"/>
  </mergeCells>
  <hyperlinks>
    <hyperlink ref="B3" location="Sommaire!A1" display="Retour au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theme="3" tint="-0.249977111117893"/>
  </sheetPr>
  <dimension ref="A1:O39"/>
  <sheetViews>
    <sheetView workbookViewId="0">
      <selection activeCell="B19" sqref="B19"/>
    </sheetView>
  </sheetViews>
  <sheetFormatPr baseColWidth="10" defaultRowHeight="15.75"/>
  <cols>
    <col min="1" max="1" width="10.8554687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238</v>
      </c>
    </row>
    <row r="3" spans="1:14" ht="16.5" thickBot="1">
      <c r="B3" s="25" t="s">
        <v>37</v>
      </c>
    </row>
    <row r="4" spans="1:14" ht="16.5" thickBot="1">
      <c r="B4" s="178" t="s">
        <v>294</v>
      </c>
      <c r="C4" s="249" t="s">
        <v>30</v>
      </c>
      <c r="D4" s="249" t="s">
        <v>32</v>
      </c>
      <c r="E4" s="249" t="s">
        <v>28</v>
      </c>
      <c r="F4" s="249" t="s">
        <v>16</v>
      </c>
      <c r="G4" s="249" t="s">
        <v>8</v>
      </c>
      <c r="H4" s="249" t="s">
        <v>25</v>
      </c>
      <c r="I4" s="249" t="s">
        <v>20</v>
      </c>
      <c r="J4" s="249" t="s">
        <v>18</v>
      </c>
      <c r="K4" s="249" t="s">
        <v>22</v>
      </c>
      <c r="L4" s="249" t="s">
        <v>13</v>
      </c>
      <c r="M4" s="248" t="s">
        <v>10</v>
      </c>
    </row>
    <row r="5" spans="1:14">
      <c r="B5" s="173" t="s">
        <v>274</v>
      </c>
      <c r="C5" s="247">
        <v>0.83878953942336487</v>
      </c>
      <c r="D5" s="247">
        <v>0.90353851656607531</v>
      </c>
      <c r="E5" s="247">
        <v>0.83188685859002554</v>
      </c>
      <c r="F5" s="247">
        <v>0.80863950318307254</v>
      </c>
      <c r="G5" s="247">
        <v>0.87228014509834062</v>
      </c>
      <c r="H5" s="247">
        <v>0.96475427522379487</v>
      </c>
      <c r="I5" s="247">
        <v>0.88832834565448571</v>
      </c>
      <c r="J5" s="247">
        <v>0.71087537283778013</v>
      </c>
      <c r="K5" s="247">
        <v>0.68187071287580281</v>
      </c>
      <c r="L5" s="247">
        <v>0.74140469053903491</v>
      </c>
      <c r="M5" s="246">
        <v>0.69973545761479183</v>
      </c>
      <c r="N5" s="165"/>
    </row>
    <row r="6" spans="1:14" ht="16.5" thickBot="1">
      <c r="B6" s="169" t="s">
        <v>273</v>
      </c>
      <c r="C6" s="245">
        <v>0.81291849250968795</v>
      </c>
      <c r="D6" s="245">
        <v>0.81291849250968795</v>
      </c>
      <c r="E6" s="245">
        <v>0.81291849250968795</v>
      </c>
      <c r="F6" s="245">
        <v>0.81291849250968795</v>
      </c>
      <c r="G6" s="245">
        <v>0.81291849250968795</v>
      </c>
      <c r="H6" s="245">
        <v>0.81291849250968795</v>
      </c>
      <c r="I6" s="245">
        <v>0.81291849250968795</v>
      </c>
      <c r="J6" s="245">
        <v>0.81291849250968795</v>
      </c>
      <c r="K6" s="245">
        <v>0.81291849250968795</v>
      </c>
      <c r="L6" s="245">
        <v>0.81291849250968795</v>
      </c>
      <c r="M6" s="244">
        <v>0.81291849250968795</v>
      </c>
      <c r="N6" s="165"/>
    </row>
    <row r="7" spans="1:14" ht="15.75" customHeight="1">
      <c r="C7" s="163"/>
      <c r="D7" s="163"/>
      <c r="E7" s="163"/>
      <c r="F7" s="163"/>
      <c r="G7" s="163"/>
      <c r="H7" s="163"/>
      <c r="I7" s="163"/>
      <c r="J7" s="163"/>
      <c r="K7" s="163"/>
      <c r="L7" s="163"/>
      <c r="M7" s="163"/>
    </row>
    <row r="10" spans="1:14">
      <c r="C10" s="161"/>
      <c r="D10" s="161"/>
      <c r="E10" s="161"/>
      <c r="F10" s="161"/>
      <c r="G10" s="161"/>
      <c r="H10" s="161"/>
      <c r="I10" s="161"/>
      <c r="J10" s="161"/>
      <c r="K10" s="161"/>
      <c r="L10" s="161"/>
      <c r="M10" s="161"/>
    </row>
    <row r="11" spans="1:14">
      <c r="C11" s="164"/>
      <c r="D11" s="164"/>
      <c r="E11" s="164"/>
      <c r="F11" s="164"/>
      <c r="G11" s="164"/>
      <c r="H11" s="164"/>
      <c r="I11" s="164"/>
      <c r="J11" s="164"/>
      <c r="K11" s="164"/>
      <c r="L11" s="164"/>
      <c r="M11" s="164"/>
    </row>
    <row r="12" spans="1:14">
      <c r="C12" s="164"/>
      <c r="D12" s="164"/>
      <c r="E12" s="164"/>
      <c r="F12" s="164"/>
      <c r="G12" s="164"/>
      <c r="H12" s="164"/>
      <c r="I12" s="164"/>
      <c r="J12" s="164"/>
      <c r="K12" s="164"/>
      <c r="L12" s="164"/>
      <c r="M12" s="164"/>
    </row>
    <row r="15" spans="1:14">
      <c r="C15" s="161"/>
      <c r="D15" s="161"/>
      <c r="E15" s="161"/>
      <c r="F15" s="161"/>
      <c r="G15" s="161"/>
      <c r="H15" s="161"/>
      <c r="I15" s="161"/>
      <c r="J15" s="161"/>
      <c r="K15" s="161"/>
      <c r="L15" s="161"/>
      <c r="M15" s="161"/>
    </row>
    <row r="16" spans="1:14">
      <c r="C16" s="163"/>
      <c r="D16" s="163"/>
      <c r="E16" s="163"/>
      <c r="F16" s="163"/>
      <c r="G16" s="163"/>
      <c r="H16" s="163"/>
      <c r="I16" s="163"/>
      <c r="J16" s="163"/>
      <c r="K16" s="163"/>
      <c r="L16" s="163"/>
      <c r="M16" s="163"/>
    </row>
    <row r="17" spans="2:15">
      <c r="C17" s="163"/>
      <c r="D17" s="163"/>
      <c r="E17" s="163"/>
      <c r="F17" s="163"/>
      <c r="G17" s="163"/>
      <c r="H17" s="163"/>
      <c r="I17" s="163"/>
      <c r="J17" s="163"/>
      <c r="K17" s="163"/>
      <c r="L17" s="163"/>
      <c r="M17" s="163"/>
    </row>
    <row r="20" spans="2:15">
      <c r="C20" s="161"/>
      <c r="D20" s="161"/>
      <c r="E20" s="161"/>
      <c r="F20" s="161"/>
      <c r="G20" s="161"/>
      <c r="H20" s="161"/>
      <c r="I20" s="161"/>
      <c r="J20" s="161"/>
      <c r="K20" s="161"/>
      <c r="L20" s="161"/>
      <c r="M20" s="161"/>
    </row>
    <row r="21" spans="2:15">
      <c r="C21" s="163"/>
      <c r="D21" s="163"/>
      <c r="E21" s="163"/>
      <c r="F21" s="163"/>
      <c r="G21" s="163"/>
      <c r="H21" s="163"/>
      <c r="I21" s="163"/>
      <c r="J21" s="163"/>
      <c r="K21" s="163"/>
      <c r="L21" s="163"/>
      <c r="M21" s="163"/>
    </row>
    <row r="22" spans="2:15">
      <c r="C22" s="161"/>
      <c r="D22" s="161"/>
      <c r="E22" s="161"/>
      <c r="F22" s="161"/>
      <c r="G22" s="161"/>
      <c r="H22" s="161"/>
      <c r="I22" s="161"/>
      <c r="J22" s="161"/>
      <c r="K22" s="161"/>
      <c r="L22" s="161"/>
      <c r="M22" s="161"/>
    </row>
    <row r="23" spans="2:15">
      <c r="C23" s="163"/>
      <c r="D23" s="163"/>
      <c r="E23" s="163"/>
      <c r="F23" s="163"/>
      <c r="G23" s="163"/>
      <c r="H23" s="163"/>
      <c r="I23" s="163"/>
      <c r="J23" s="163"/>
      <c r="K23" s="163"/>
      <c r="L23" s="163"/>
      <c r="M23" s="163"/>
      <c r="O23" s="243"/>
    </row>
    <row r="24" spans="2:15" ht="30.75" customHeight="1">
      <c r="C24" s="910" t="s">
        <v>293</v>
      </c>
      <c r="D24" s="910"/>
      <c r="E24" s="910"/>
      <c r="F24" s="910"/>
      <c r="G24" s="910"/>
      <c r="H24" s="910"/>
      <c r="I24" s="910"/>
      <c r="J24" s="163"/>
      <c r="K24" s="163"/>
      <c r="L24" s="163"/>
      <c r="M24" s="163"/>
      <c r="O24" s="243"/>
    </row>
    <row r="25" spans="2:15">
      <c r="C25" s="162" t="s">
        <v>292</v>
      </c>
      <c r="D25" s="163"/>
      <c r="E25" s="163"/>
      <c r="F25" s="163"/>
      <c r="G25" s="163"/>
      <c r="H25" s="163"/>
      <c r="I25" s="163"/>
      <c r="J25" s="163"/>
      <c r="K25" s="163"/>
      <c r="L25" s="163"/>
      <c r="M25" s="163"/>
      <c r="O25" s="243"/>
    </row>
    <row r="26" spans="2:15">
      <c r="C26" s="163"/>
      <c r="D26" s="163"/>
      <c r="E26" s="163"/>
      <c r="F26" s="163"/>
      <c r="G26" s="163"/>
      <c r="H26" s="163"/>
      <c r="I26" s="163"/>
      <c r="J26" s="163"/>
      <c r="K26" s="163"/>
      <c r="L26" s="163"/>
      <c r="M26" s="163"/>
      <c r="O26" s="243"/>
    </row>
    <row r="27" spans="2:15">
      <c r="C27" s="163"/>
      <c r="D27" s="163"/>
      <c r="E27" s="163"/>
      <c r="F27" s="163"/>
      <c r="G27" s="163"/>
      <c r="H27" s="163"/>
      <c r="I27" s="163"/>
      <c r="J27" s="163"/>
      <c r="K27" s="163"/>
      <c r="L27" s="163"/>
      <c r="M27" s="163"/>
      <c r="O27" s="243"/>
    </row>
    <row r="28" spans="2:15">
      <c r="C28" s="163"/>
      <c r="D28" s="163"/>
      <c r="E28" s="163"/>
      <c r="F28" s="163"/>
      <c r="G28" s="163"/>
      <c r="H28" s="163"/>
      <c r="I28" s="163"/>
      <c r="J28" s="163"/>
      <c r="K28" s="163"/>
      <c r="L28" s="163"/>
      <c r="M28" s="163"/>
      <c r="O28" s="243"/>
    </row>
    <row r="29" spans="2:15">
      <c r="C29" s="164"/>
      <c r="D29" s="164"/>
      <c r="E29" s="164"/>
      <c r="F29" s="164"/>
      <c r="G29" s="164"/>
      <c r="H29" s="164"/>
      <c r="I29" s="164"/>
      <c r="J29" s="164"/>
      <c r="K29" s="164"/>
      <c r="L29" s="164"/>
      <c r="M29" s="164"/>
    </row>
    <row r="30" spans="2:15">
      <c r="B30" s="160"/>
    </row>
    <row r="32" spans="2:15">
      <c r="C32" s="161"/>
      <c r="D32" s="161"/>
      <c r="E32" s="161"/>
      <c r="F32" s="161"/>
      <c r="G32" s="161"/>
      <c r="H32" s="161"/>
      <c r="I32" s="161"/>
      <c r="J32" s="161"/>
      <c r="K32" s="161"/>
      <c r="L32" s="161"/>
      <c r="M32" s="161"/>
    </row>
    <row r="33" spans="3:13">
      <c r="C33" s="180"/>
      <c r="D33" s="180"/>
      <c r="E33" s="180"/>
      <c r="F33" s="180"/>
      <c r="G33" s="180"/>
      <c r="H33" s="180"/>
      <c r="I33" s="180"/>
      <c r="J33" s="180"/>
      <c r="K33" s="180"/>
      <c r="L33" s="180"/>
      <c r="M33" s="180"/>
    </row>
    <row r="34" spans="3:13">
      <c r="C34" s="180"/>
      <c r="D34" s="180"/>
      <c r="E34" s="180"/>
      <c r="F34" s="180"/>
      <c r="G34" s="180"/>
      <c r="H34" s="180"/>
      <c r="I34" s="180"/>
      <c r="J34" s="180"/>
      <c r="K34" s="180"/>
      <c r="L34" s="180"/>
      <c r="M34" s="180"/>
    </row>
    <row r="37" spans="3:13">
      <c r="C37" s="161"/>
      <c r="D37" s="161"/>
      <c r="E37" s="161"/>
      <c r="F37" s="161"/>
      <c r="G37" s="161"/>
      <c r="H37" s="161"/>
      <c r="I37" s="161"/>
      <c r="J37" s="161"/>
      <c r="K37" s="161"/>
      <c r="L37" s="161"/>
      <c r="M37" s="161"/>
    </row>
    <row r="38" spans="3:13">
      <c r="C38" s="163"/>
      <c r="D38" s="163"/>
      <c r="E38" s="163"/>
      <c r="F38" s="163"/>
      <c r="G38" s="163"/>
      <c r="H38" s="163"/>
      <c r="I38" s="163"/>
      <c r="J38" s="163"/>
      <c r="K38" s="163"/>
      <c r="L38" s="163"/>
      <c r="M38" s="163"/>
    </row>
    <row r="39" spans="3:13">
      <c r="C39" s="163"/>
      <c r="D39" s="163"/>
      <c r="E39" s="163"/>
      <c r="F39" s="163"/>
      <c r="G39" s="163"/>
      <c r="H39" s="163"/>
      <c r="I39" s="163"/>
      <c r="J39" s="163"/>
      <c r="K39" s="163"/>
      <c r="L39" s="163"/>
      <c r="M39" s="163"/>
    </row>
  </sheetData>
  <mergeCells count="1">
    <mergeCell ref="C24:I24"/>
  </mergeCells>
  <hyperlinks>
    <hyperlink ref="B3" location="Sommaire!A1" display="Retour au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3" tint="-0.249977111117893"/>
  </sheetPr>
  <dimension ref="A1:M31"/>
  <sheetViews>
    <sheetView workbookViewId="0">
      <selection activeCell="B19" sqref="B19"/>
    </sheetView>
  </sheetViews>
  <sheetFormatPr baseColWidth="10" defaultRowHeight="15.75"/>
  <cols>
    <col min="1" max="1" width="9.2851562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3">
      <c r="A1" s="179" t="s">
        <v>237</v>
      </c>
      <c r="C1" s="161"/>
      <c r="D1" s="161"/>
      <c r="E1" s="161"/>
      <c r="F1" s="161"/>
      <c r="G1" s="161"/>
      <c r="H1" s="161"/>
      <c r="I1" s="161"/>
      <c r="J1" s="161"/>
      <c r="K1" s="161"/>
      <c r="L1" s="161"/>
      <c r="M1" s="161"/>
    </row>
    <row r="2" spans="1:13">
      <c r="C2" s="163"/>
      <c r="D2" s="163"/>
      <c r="E2" s="163"/>
      <c r="F2" s="163"/>
      <c r="G2" s="163"/>
      <c r="H2" s="163"/>
      <c r="I2" s="163"/>
      <c r="J2" s="163"/>
      <c r="K2" s="163"/>
      <c r="L2" s="163"/>
      <c r="M2" s="163"/>
    </row>
    <row r="3" spans="1:13" ht="16.5" thickBot="1">
      <c r="B3" s="25" t="s">
        <v>37</v>
      </c>
    </row>
    <row r="4" spans="1:13" ht="16.5" thickBot="1">
      <c r="B4" s="178" t="s">
        <v>294</v>
      </c>
      <c r="C4" s="249" t="s">
        <v>30</v>
      </c>
      <c r="D4" s="249" t="s">
        <v>32</v>
      </c>
      <c r="E4" s="249" t="s">
        <v>28</v>
      </c>
      <c r="F4" s="249" t="s">
        <v>16</v>
      </c>
      <c r="G4" s="249" t="s">
        <v>8</v>
      </c>
      <c r="H4" s="249" t="s">
        <v>25</v>
      </c>
      <c r="I4" s="249" t="s">
        <v>20</v>
      </c>
      <c r="J4" s="249" t="s">
        <v>18</v>
      </c>
      <c r="K4" s="249" t="s">
        <v>22</v>
      </c>
      <c r="L4" s="249" t="s">
        <v>13</v>
      </c>
      <c r="M4" s="248" t="s">
        <v>10</v>
      </c>
    </row>
    <row r="5" spans="1:13">
      <c r="B5" s="192">
        <v>1980</v>
      </c>
      <c r="C5" s="35">
        <v>0.78506635363191568</v>
      </c>
      <c r="D5" s="34">
        <v>0.74616471886405167</v>
      </c>
      <c r="E5" s="34">
        <v>0.7964372274053515</v>
      </c>
      <c r="F5" s="34">
        <v>0.79170414995961813</v>
      </c>
      <c r="G5" s="34">
        <v>0.8992933069993434</v>
      </c>
      <c r="H5" s="34">
        <v>0.83505500482965889</v>
      </c>
      <c r="I5" s="34">
        <v>0.75833217682102805</v>
      </c>
      <c r="J5" s="34">
        <v>0.67037461298072654</v>
      </c>
      <c r="K5" s="34">
        <v>0.62136845657299478</v>
      </c>
      <c r="L5" s="34">
        <v>0.75526942279349141</v>
      </c>
      <c r="M5" s="33">
        <v>0.67266124092055801</v>
      </c>
    </row>
    <row r="6" spans="1:13">
      <c r="B6" s="188">
        <v>1995</v>
      </c>
      <c r="C6" s="32">
        <v>0.76378756896387234</v>
      </c>
      <c r="D6" s="31">
        <v>0.75348067536666619</v>
      </c>
      <c r="E6" s="31">
        <v>0.75670636621045417</v>
      </c>
      <c r="F6" s="31">
        <v>0.81766487706931723</v>
      </c>
      <c r="G6" s="31">
        <v>0.80777226733973539</v>
      </c>
      <c r="H6" s="31">
        <v>0.85416763248837158</v>
      </c>
      <c r="I6" s="31">
        <v>0.73938624954983667</v>
      </c>
      <c r="J6" s="31">
        <v>0.63546741956503139</v>
      </c>
      <c r="K6" s="31">
        <v>0.58041621317287306</v>
      </c>
      <c r="L6" s="31">
        <v>0.67840789072873064</v>
      </c>
      <c r="M6" s="30">
        <v>0.6184273710110646</v>
      </c>
    </row>
    <row r="7" spans="1:13">
      <c r="B7" s="188">
        <v>2000</v>
      </c>
      <c r="C7" s="32">
        <v>0.79915186769059587</v>
      </c>
      <c r="D7" s="31">
        <v>0.83097756309928805</v>
      </c>
      <c r="E7" s="31">
        <v>0.79106768269645544</v>
      </c>
      <c r="F7" s="31">
        <v>0.83579529370771455</v>
      </c>
      <c r="G7" s="31">
        <v>0.8273149352198248</v>
      </c>
      <c r="H7" s="31">
        <v>0.83182693334151503</v>
      </c>
      <c r="I7" s="31">
        <v>0.78024204075916026</v>
      </c>
      <c r="J7" s="31">
        <v>0.67231727053944224</v>
      </c>
      <c r="K7" s="31">
        <v>0.66264196240862872</v>
      </c>
      <c r="L7" s="31">
        <v>0.7222731206320524</v>
      </c>
      <c r="M7" s="30">
        <v>0.6511881456305828</v>
      </c>
    </row>
    <row r="8" spans="1:13">
      <c r="B8" s="188">
        <v>2017</v>
      </c>
      <c r="C8" s="32">
        <v>0.83878953942336487</v>
      </c>
      <c r="D8" s="31">
        <v>0.90353851656607531</v>
      </c>
      <c r="E8" s="31">
        <v>0.83188685859002554</v>
      </c>
      <c r="F8" s="31">
        <v>0.80863950318307254</v>
      </c>
      <c r="G8" s="31">
        <v>0.87228014509834062</v>
      </c>
      <c r="H8" s="31">
        <v>0.96475427522379487</v>
      </c>
      <c r="I8" s="31">
        <v>0.88832834565448571</v>
      </c>
      <c r="J8" s="31">
        <v>0.71087537283778013</v>
      </c>
      <c r="K8" s="31">
        <v>0.68187071287580281</v>
      </c>
      <c r="L8" s="31">
        <v>0.74140469053903491</v>
      </c>
      <c r="M8" s="30">
        <v>0.69973545761479183</v>
      </c>
    </row>
    <row r="9" spans="1:13">
      <c r="B9" s="188">
        <v>2018</v>
      </c>
      <c r="C9" s="32"/>
      <c r="D9" s="31">
        <v>0.92284322313597089</v>
      </c>
      <c r="E9" s="31">
        <v>0.83588074643107291</v>
      </c>
      <c r="F9" s="31"/>
      <c r="G9" s="31">
        <v>0.88404332965827381</v>
      </c>
      <c r="H9" s="31"/>
      <c r="I9" s="31">
        <v>0.89821573522764897</v>
      </c>
      <c r="J9" s="31">
        <v>0.71807984655151669</v>
      </c>
      <c r="K9" s="31">
        <v>0.70203026396105217</v>
      </c>
      <c r="L9" s="31">
        <v>0.74773067346070921</v>
      </c>
      <c r="M9" s="30">
        <v>0.70621301389525382</v>
      </c>
    </row>
    <row r="10" spans="1:13" ht="16.5" thickBot="1">
      <c r="B10" s="184">
        <v>2070</v>
      </c>
      <c r="C10" s="29"/>
      <c r="D10" s="28">
        <v>1.0198207844563856</v>
      </c>
      <c r="E10" s="28">
        <v>0.87958357844992174</v>
      </c>
      <c r="F10" s="28"/>
      <c r="G10" s="28">
        <v>0.88988471142582859</v>
      </c>
      <c r="H10" s="28"/>
      <c r="I10" s="28">
        <v>0.92068304301865866</v>
      </c>
      <c r="J10" s="28">
        <v>0.76332446743973326</v>
      </c>
      <c r="K10" s="28">
        <v>0.85986206301697876</v>
      </c>
      <c r="L10" s="28">
        <v>0.81421292419695268</v>
      </c>
      <c r="M10" s="27">
        <v>0.82523266640847204</v>
      </c>
    </row>
    <row r="12" spans="1:13">
      <c r="C12" s="161"/>
      <c r="D12" s="161"/>
      <c r="E12" s="161"/>
      <c r="F12" s="161"/>
      <c r="G12" s="161"/>
      <c r="H12" s="161"/>
      <c r="I12" s="161"/>
      <c r="J12" s="161"/>
      <c r="K12" s="161"/>
      <c r="L12" s="161"/>
      <c r="M12" s="161"/>
    </row>
    <row r="13" spans="1:13">
      <c r="C13" s="180"/>
      <c r="D13" s="180"/>
      <c r="E13" s="180"/>
      <c r="F13" s="180"/>
      <c r="G13" s="180"/>
      <c r="H13" s="180"/>
      <c r="I13" s="180"/>
      <c r="J13" s="180"/>
      <c r="K13" s="180"/>
      <c r="L13" s="180"/>
      <c r="M13" s="180"/>
    </row>
    <row r="14" spans="1:13">
      <c r="C14" s="180"/>
      <c r="D14" s="180"/>
      <c r="E14" s="180"/>
      <c r="F14" s="180"/>
      <c r="G14" s="180"/>
      <c r="H14" s="180"/>
      <c r="I14" s="180"/>
      <c r="J14" s="180"/>
      <c r="K14" s="180"/>
      <c r="L14" s="180"/>
      <c r="M14" s="180"/>
    </row>
    <row r="17" spans="3:13">
      <c r="C17" s="161"/>
      <c r="D17" s="161"/>
      <c r="E17" s="161"/>
      <c r="F17" s="161"/>
      <c r="G17" s="161"/>
      <c r="H17" s="161"/>
      <c r="I17" s="161"/>
      <c r="J17" s="161"/>
      <c r="K17" s="161"/>
      <c r="L17" s="161"/>
      <c r="M17" s="161"/>
    </row>
    <row r="18" spans="3:13">
      <c r="C18" s="163"/>
      <c r="D18" s="163"/>
      <c r="E18" s="163"/>
      <c r="F18" s="163"/>
      <c r="G18" s="163"/>
      <c r="H18" s="163"/>
      <c r="I18" s="163"/>
      <c r="J18" s="163"/>
      <c r="K18" s="163"/>
      <c r="L18" s="163"/>
      <c r="M18" s="163"/>
    </row>
    <row r="19" spans="3:13">
      <c r="C19" s="163"/>
      <c r="D19" s="163"/>
      <c r="E19" s="163"/>
      <c r="F19" s="163"/>
      <c r="G19" s="163"/>
      <c r="H19" s="163"/>
      <c r="I19" s="163"/>
      <c r="J19" s="163"/>
      <c r="K19" s="163"/>
      <c r="L19" s="163"/>
      <c r="M19" s="163"/>
    </row>
    <row r="30" spans="3:13" ht="29.25" customHeight="1">
      <c r="C30" s="910" t="s">
        <v>295</v>
      </c>
      <c r="D30" s="910"/>
      <c r="E30" s="910"/>
      <c r="F30" s="910"/>
      <c r="G30" s="910"/>
      <c r="H30" s="910"/>
      <c r="I30" s="910"/>
    </row>
    <row r="31" spans="3:13" ht="24" customHeight="1">
      <c r="C31" s="910" t="s">
        <v>276</v>
      </c>
      <c r="D31" s="910"/>
      <c r="E31" s="910"/>
      <c r="F31" s="910"/>
      <c r="G31" s="910"/>
      <c r="H31" s="910"/>
      <c r="I31" s="910"/>
    </row>
  </sheetData>
  <mergeCells count="2">
    <mergeCell ref="C31:I31"/>
    <mergeCell ref="C30:I30"/>
  </mergeCells>
  <hyperlinks>
    <hyperlink ref="B3" location="Sommaire!A1" display="Retour au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3" tint="-0.249977111117893"/>
  </sheetPr>
  <dimension ref="A1:N55"/>
  <sheetViews>
    <sheetView workbookViewId="0">
      <selection activeCell="B19" sqref="B19"/>
    </sheetView>
  </sheetViews>
  <sheetFormatPr baseColWidth="10" defaultRowHeight="15.75"/>
  <cols>
    <col min="1" max="1" width="10.14062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236</v>
      </c>
    </row>
    <row r="3" spans="1:14" ht="16.5" thickBot="1">
      <c r="B3" s="25" t="s">
        <v>37</v>
      </c>
    </row>
    <row r="4" spans="1:14" ht="16.5" thickBot="1">
      <c r="B4" s="178" t="s">
        <v>303</v>
      </c>
      <c r="C4" s="249" t="s">
        <v>30</v>
      </c>
      <c r="D4" s="249" t="s">
        <v>32</v>
      </c>
      <c r="E4" s="249" t="s">
        <v>28</v>
      </c>
      <c r="F4" s="249" t="s">
        <v>16</v>
      </c>
      <c r="G4" s="249" t="s">
        <v>8</v>
      </c>
      <c r="H4" s="249" t="s">
        <v>25</v>
      </c>
      <c r="I4" s="249" t="s">
        <v>20</v>
      </c>
      <c r="J4" s="249" t="s">
        <v>18</v>
      </c>
      <c r="K4" s="249" t="s">
        <v>22</v>
      </c>
      <c r="L4" s="249" t="s">
        <v>13</v>
      </c>
      <c r="M4" s="248" t="s">
        <v>10</v>
      </c>
    </row>
    <row r="5" spans="1:14">
      <c r="B5" s="173" t="s">
        <v>274</v>
      </c>
      <c r="C5" s="247">
        <v>0.54769191833278663</v>
      </c>
      <c r="D5" s="247">
        <v>0.46138974938603888</v>
      </c>
      <c r="E5" s="247">
        <v>0.4611725748266372</v>
      </c>
      <c r="F5" s="247">
        <v>0.53419130128341386</v>
      </c>
      <c r="G5" s="247">
        <v>0.41876186529181864</v>
      </c>
      <c r="H5" s="247">
        <v>0.45454915395477863</v>
      </c>
      <c r="I5" s="247">
        <v>0.50159877004198949</v>
      </c>
      <c r="J5" s="247">
        <v>0.43073003220860206</v>
      </c>
      <c r="K5" s="247">
        <v>0.46173694815152777</v>
      </c>
      <c r="L5" s="247">
        <v>0.44040115256502965</v>
      </c>
      <c r="M5" s="246">
        <v>0.42440611162707131</v>
      </c>
      <c r="N5" s="165"/>
    </row>
    <row r="6" spans="1:14" ht="16.5" thickBot="1">
      <c r="B6" s="169" t="s">
        <v>273</v>
      </c>
      <c r="C6" s="245">
        <v>0.46696632524269949</v>
      </c>
      <c r="D6" s="245">
        <v>0.46696632524269949</v>
      </c>
      <c r="E6" s="245">
        <v>0.46696632524269949</v>
      </c>
      <c r="F6" s="245">
        <v>0.46696632524269949</v>
      </c>
      <c r="G6" s="245">
        <v>0.46696632524269949</v>
      </c>
      <c r="H6" s="245">
        <v>0.46696632524269949</v>
      </c>
      <c r="I6" s="245">
        <v>0.46696632524269949</v>
      </c>
      <c r="J6" s="245">
        <v>0.46696632524269949</v>
      </c>
      <c r="K6" s="245">
        <v>0.46696632524269949</v>
      </c>
      <c r="L6" s="245">
        <v>0.46696632524269949</v>
      </c>
      <c r="M6" s="244">
        <v>0.46696632524269949</v>
      </c>
      <c r="N6" s="165"/>
    </row>
    <row r="7" spans="1:14">
      <c r="C7" s="161"/>
      <c r="D7" s="161"/>
      <c r="E7" s="161"/>
      <c r="F7" s="161"/>
      <c r="G7" s="161"/>
      <c r="H7" s="161"/>
      <c r="I7" s="161"/>
      <c r="J7" s="161"/>
      <c r="K7" s="161"/>
      <c r="L7" s="161"/>
      <c r="M7" s="161"/>
    </row>
    <row r="8" spans="1:14">
      <c r="C8" s="163"/>
      <c r="D8" s="163"/>
      <c r="E8" s="163"/>
      <c r="F8" s="163"/>
      <c r="G8" s="163"/>
      <c r="H8" s="163"/>
      <c r="I8" s="163"/>
      <c r="J8" s="163"/>
      <c r="K8" s="163"/>
      <c r="L8" s="163"/>
      <c r="M8" s="163"/>
    </row>
    <row r="9" spans="1:14">
      <c r="C9" s="163"/>
      <c r="D9" s="163"/>
      <c r="E9" s="163"/>
      <c r="F9" s="163"/>
      <c r="G9" s="163"/>
      <c r="H9" s="163"/>
      <c r="I9" s="163"/>
      <c r="J9" s="163"/>
      <c r="K9" s="163"/>
      <c r="L9" s="163"/>
      <c r="M9" s="163"/>
    </row>
    <row r="12" spans="1:14">
      <c r="C12" s="161"/>
      <c r="D12" s="161"/>
      <c r="E12" s="161"/>
      <c r="F12" s="161"/>
      <c r="G12" s="161"/>
      <c r="H12" s="161"/>
      <c r="I12" s="161"/>
      <c r="J12" s="161"/>
      <c r="K12" s="161"/>
      <c r="L12" s="161"/>
      <c r="M12" s="161"/>
    </row>
    <row r="13" spans="1:14">
      <c r="C13" s="164"/>
      <c r="D13" s="164"/>
      <c r="E13" s="164"/>
      <c r="F13" s="164"/>
      <c r="G13" s="164"/>
      <c r="H13" s="164"/>
      <c r="I13" s="164"/>
      <c r="J13" s="164"/>
      <c r="K13" s="164"/>
      <c r="L13" s="164"/>
      <c r="M13" s="164"/>
    </row>
    <row r="14" spans="1:14">
      <c r="C14" s="164"/>
      <c r="D14" s="164"/>
      <c r="E14" s="164"/>
      <c r="F14" s="164"/>
      <c r="G14" s="164"/>
      <c r="H14" s="164"/>
      <c r="I14" s="164"/>
      <c r="J14" s="164"/>
      <c r="K14" s="164"/>
      <c r="L14" s="164"/>
      <c r="M14" s="164"/>
    </row>
    <row r="17" spans="2:14">
      <c r="C17" s="161"/>
      <c r="D17" s="161"/>
      <c r="E17" s="161"/>
      <c r="F17" s="161"/>
      <c r="G17" s="161"/>
      <c r="H17" s="161"/>
      <c r="I17" s="161"/>
      <c r="J17" s="161"/>
      <c r="K17" s="161"/>
      <c r="L17" s="161"/>
      <c r="M17" s="161"/>
    </row>
    <row r="18" spans="2:14">
      <c r="C18" s="163"/>
      <c r="D18" s="163"/>
      <c r="E18" s="163"/>
      <c r="F18" s="163"/>
      <c r="G18" s="163"/>
      <c r="H18" s="163"/>
      <c r="I18" s="163"/>
      <c r="J18" s="163"/>
      <c r="K18" s="163"/>
      <c r="L18" s="163"/>
      <c r="M18" s="163"/>
    </row>
    <row r="19" spans="2:14">
      <c r="C19" s="163"/>
      <c r="D19" s="163"/>
      <c r="E19" s="163"/>
      <c r="F19" s="163"/>
      <c r="G19" s="163"/>
      <c r="H19" s="163"/>
      <c r="I19" s="163"/>
      <c r="J19" s="163"/>
      <c r="K19" s="163"/>
      <c r="L19" s="163"/>
      <c r="M19" s="163"/>
    </row>
    <row r="22" spans="2:14">
      <c r="C22" s="161"/>
      <c r="D22" s="161"/>
      <c r="E22" s="161"/>
      <c r="F22" s="161"/>
      <c r="G22" s="161"/>
      <c r="H22" s="161"/>
      <c r="I22" s="161"/>
      <c r="J22" s="161"/>
      <c r="K22" s="161"/>
      <c r="L22" s="161"/>
      <c r="M22" s="161"/>
    </row>
    <row r="23" spans="2:14">
      <c r="C23" s="163"/>
      <c r="D23" s="163"/>
      <c r="E23" s="163"/>
      <c r="F23" s="163"/>
      <c r="G23" s="163"/>
      <c r="H23" s="163"/>
      <c r="I23" s="163"/>
      <c r="J23" s="163"/>
      <c r="K23" s="163"/>
      <c r="L23" s="163"/>
      <c r="M23" s="163"/>
    </row>
    <row r="24" spans="2:14">
      <c r="B24" s="160"/>
      <c r="C24" s="164"/>
      <c r="D24" s="164"/>
      <c r="E24" s="164"/>
      <c r="F24" s="164"/>
      <c r="G24" s="164"/>
      <c r="H24" s="164"/>
      <c r="I24" s="164"/>
      <c r="J24" s="164"/>
      <c r="K24" s="164"/>
      <c r="L24" s="164"/>
      <c r="M24" s="164"/>
    </row>
    <row r="25" spans="2:14" ht="39" customHeight="1">
      <c r="C25" s="908" t="s">
        <v>302</v>
      </c>
      <c r="D25" s="908"/>
      <c r="E25" s="908"/>
      <c r="F25" s="908"/>
      <c r="G25" s="908"/>
      <c r="H25" s="908"/>
      <c r="I25" s="908"/>
      <c r="J25" s="242"/>
      <c r="K25" s="242"/>
      <c r="L25" s="242"/>
      <c r="M25" s="242"/>
      <c r="N25" s="242"/>
    </row>
    <row r="26" spans="2:14">
      <c r="C26" s="251" t="s">
        <v>301</v>
      </c>
      <c r="D26" s="226"/>
      <c r="E26" s="226"/>
      <c r="F26" s="226"/>
      <c r="G26" s="226"/>
      <c r="H26" s="226"/>
      <c r="I26" s="226"/>
      <c r="J26" s="226"/>
      <c r="K26" s="226"/>
      <c r="L26" s="226"/>
      <c r="M26" s="226"/>
      <c r="N26" s="226"/>
    </row>
    <row r="27" spans="2:14">
      <c r="C27" s="161"/>
      <c r="D27" s="161"/>
      <c r="E27" s="161"/>
      <c r="F27" s="161"/>
      <c r="G27" s="161"/>
      <c r="H27" s="161"/>
      <c r="I27" s="161"/>
      <c r="J27" s="161"/>
      <c r="K27" s="161"/>
      <c r="L27" s="161"/>
      <c r="M27" s="161"/>
    </row>
    <row r="28" spans="2:14">
      <c r="C28" s="180"/>
      <c r="D28" s="180"/>
      <c r="E28" s="180"/>
      <c r="F28" s="180"/>
      <c r="G28" s="180"/>
      <c r="H28" s="180"/>
      <c r="I28" s="180"/>
      <c r="J28" s="180"/>
      <c r="K28" s="180"/>
      <c r="L28" s="180"/>
      <c r="M28" s="180"/>
    </row>
    <row r="29" spans="2:14">
      <c r="C29" s="180"/>
      <c r="D29" s="180"/>
      <c r="E29" s="180"/>
      <c r="F29" s="180"/>
      <c r="G29" s="180"/>
      <c r="H29" s="180"/>
      <c r="I29" s="180"/>
      <c r="J29" s="180"/>
      <c r="K29" s="180"/>
      <c r="L29" s="180"/>
      <c r="M29" s="180"/>
    </row>
    <row r="32" spans="2:14">
      <c r="C32" s="161"/>
      <c r="D32" s="161"/>
      <c r="E32" s="161"/>
      <c r="F32" s="161"/>
      <c r="G32" s="161"/>
      <c r="H32" s="161"/>
      <c r="I32" s="161"/>
      <c r="J32" s="161"/>
      <c r="K32" s="161"/>
      <c r="L32" s="161"/>
      <c r="M32" s="161"/>
    </row>
    <row r="33" spans="3:13">
      <c r="C33" s="163"/>
      <c r="D33" s="163"/>
      <c r="E33" s="163"/>
      <c r="F33" s="163"/>
      <c r="G33" s="163"/>
      <c r="H33" s="163"/>
      <c r="I33" s="163"/>
      <c r="J33" s="163"/>
      <c r="K33" s="163"/>
      <c r="L33" s="163"/>
      <c r="M33" s="163"/>
    </row>
    <row r="34" spans="3:13">
      <c r="C34" s="163"/>
      <c r="D34" s="163"/>
      <c r="E34" s="163"/>
      <c r="F34" s="163"/>
      <c r="G34" s="163"/>
      <c r="H34" s="163"/>
      <c r="I34" s="163"/>
      <c r="J34" s="163"/>
      <c r="K34" s="163"/>
      <c r="L34" s="163"/>
      <c r="M34" s="163"/>
    </row>
    <row r="49" spans="2:13">
      <c r="B49" s="161" t="s">
        <v>300</v>
      </c>
      <c r="C49" s="161" t="s">
        <v>30</v>
      </c>
      <c r="D49" s="161" t="s">
        <v>32</v>
      </c>
      <c r="E49" s="161" t="s">
        <v>28</v>
      </c>
      <c r="F49" s="161" t="s">
        <v>16</v>
      </c>
      <c r="G49" s="161" t="s">
        <v>8</v>
      </c>
      <c r="H49" s="161" t="s">
        <v>25</v>
      </c>
      <c r="I49" s="161" t="s">
        <v>20</v>
      </c>
      <c r="J49" s="161" t="s">
        <v>18</v>
      </c>
      <c r="K49" s="161" t="s">
        <v>22</v>
      </c>
      <c r="L49" s="161" t="s">
        <v>13</v>
      </c>
      <c r="M49" s="161" t="s">
        <v>10</v>
      </c>
    </row>
    <row r="50" spans="2:13">
      <c r="B50" s="161" t="s">
        <v>299</v>
      </c>
      <c r="C50" s="250">
        <v>0.65295511280374752</v>
      </c>
      <c r="D50" s="250">
        <v>0.51064757166032515</v>
      </c>
      <c r="E50" s="250">
        <v>0.55436934730317033</v>
      </c>
      <c r="F50" s="250">
        <v>0.66060500282345869</v>
      </c>
      <c r="G50" s="250">
        <v>0.48007726376095328</v>
      </c>
      <c r="H50" s="250">
        <v>0.47115536632303234</v>
      </c>
      <c r="I50" s="250">
        <v>0.56465469383669287</v>
      </c>
      <c r="J50" s="250">
        <v>0.60591497281604867</v>
      </c>
      <c r="K50" s="250">
        <v>0.67716201830130418</v>
      </c>
      <c r="L50" s="250">
        <v>0.59400912643921633</v>
      </c>
      <c r="M50" s="250">
        <v>0.60652366120441648</v>
      </c>
    </row>
    <row r="52" spans="2:13">
      <c r="B52" s="161" t="s">
        <v>298</v>
      </c>
      <c r="C52" s="250">
        <v>0.55671453123237657</v>
      </c>
      <c r="D52" s="250">
        <v>0.51681950097425711</v>
      </c>
      <c r="E52" s="250">
        <v>0.56133393672568177</v>
      </c>
      <c r="F52" s="250">
        <v>0.57747157219572587</v>
      </c>
      <c r="G52" s="250">
        <v>0.5353398536774604</v>
      </c>
      <c r="H52" s="250">
        <v>0.48402617872242859</v>
      </c>
      <c r="I52" s="250">
        <v>0.52566860837774687</v>
      </c>
      <c r="J52" s="250">
        <v>0.6568891581918116</v>
      </c>
      <c r="K52" s="250">
        <v>0.68483118049352809</v>
      </c>
      <c r="L52" s="250">
        <v>0.62983999319345263</v>
      </c>
      <c r="M52" s="250">
        <v>0.66734695256756182</v>
      </c>
    </row>
    <row r="54" spans="2:13">
      <c r="B54" s="161" t="s">
        <v>297</v>
      </c>
      <c r="C54" s="163">
        <v>4.8070000000000002E-2</v>
      </c>
      <c r="D54" s="163">
        <v>5.1859999999999996E-2</v>
      </c>
      <c r="E54" s="163">
        <v>5.6289999999999993E-2</v>
      </c>
      <c r="F54" s="163">
        <v>7.077E-2</v>
      </c>
      <c r="G54" s="163">
        <v>7.1859999999999993E-2</v>
      </c>
      <c r="H54" s="163">
        <v>9.358000000000001E-2</v>
      </c>
      <c r="I54" s="163">
        <v>0.10202</v>
      </c>
      <c r="J54" s="163">
        <v>0.1051</v>
      </c>
      <c r="K54" s="163">
        <v>0.10903</v>
      </c>
      <c r="L54" s="163">
        <v>0.13641</v>
      </c>
      <c r="M54" s="163">
        <v>0.15640000000000001</v>
      </c>
    </row>
    <row r="55" spans="2:13">
      <c r="B55" s="161" t="s">
        <v>296</v>
      </c>
      <c r="C55" s="163">
        <v>4.0984850247100711E-2</v>
      </c>
      <c r="D55" s="163">
        <v>5.2486804614344504E-2</v>
      </c>
      <c r="E55" s="163">
        <v>5.6997176074038543E-2</v>
      </c>
      <c r="F55" s="163">
        <v>6.1863992839323187E-2</v>
      </c>
      <c r="G55" s="163">
        <v>8.0131938729799082E-2</v>
      </c>
      <c r="H55" s="163">
        <v>9.6136376750487251E-2</v>
      </c>
      <c r="I55" s="163">
        <v>9.4976119054821881E-2</v>
      </c>
      <c r="J55" s="163">
        <v>0.11394181299909739</v>
      </c>
      <c r="K55" s="163">
        <v>0.11026481342901621</v>
      </c>
      <c r="L55" s="163">
        <v>0.14463830545255188</v>
      </c>
      <c r="M55" s="163">
        <v>0.1720840752928019</v>
      </c>
    </row>
  </sheetData>
  <mergeCells count="1">
    <mergeCell ref="C25:I25"/>
  </mergeCells>
  <hyperlinks>
    <hyperlink ref="B3" location="Sommaire!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3" tint="-0.249977111117893"/>
  </sheetPr>
  <dimension ref="A1:N31"/>
  <sheetViews>
    <sheetView workbookViewId="0">
      <selection activeCell="B19" sqref="B19"/>
    </sheetView>
  </sheetViews>
  <sheetFormatPr baseColWidth="10" defaultRowHeight="15.75"/>
  <cols>
    <col min="1" max="1" width="13"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3">
      <c r="A1" s="179" t="s">
        <v>235</v>
      </c>
      <c r="C1" s="163"/>
      <c r="D1" s="163"/>
      <c r="E1" s="163"/>
      <c r="F1" s="163"/>
      <c r="G1" s="163"/>
      <c r="H1" s="163"/>
      <c r="I1" s="163"/>
      <c r="J1" s="163"/>
      <c r="K1" s="163"/>
      <c r="L1" s="163"/>
      <c r="M1" s="163"/>
    </row>
    <row r="2" spans="1:13">
      <c r="C2" s="163"/>
      <c r="D2" s="163"/>
      <c r="E2" s="163"/>
      <c r="F2" s="163"/>
      <c r="G2" s="163"/>
      <c r="H2" s="163"/>
      <c r="I2" s="163"/>
      <c r="J2" s="163"/>
      <c r="K2" s="163"/>
      <c r="L2" s="163"/>
      <c r="M2" s="163"/>
    </row>
    <row r="3" spans="1:13" ht="16.5" thickBot="1">
      <c r="B3" s="25" t="s">
        <v>37</v>
      </c>
      <c r="C3" s="163"/>
      <c r="D3" s="163"/>
      <c r="E3" s="163"/>
      <c r="F3" s="163"/>
      <c r="G3" s="163"/>
      <c r="H3" s="163"/>
      <c r="I3" s="163"/>
      <c r="J3" s="163"/>
      <c r="K3" s="163"/>
      <c r="L3" s="163"/>
      <c r="M3" s="163"/>
    </row>
    <row r="4" spans="1:13" ht="16.5" thickBot="1">
      <c r="B4" s="178" t="s">
        <v>303</v>
      </c>
      <c r="C4" s="249" t="s">
        <v>30</v>
      </c>
      <c r="D4" s="249" t="s">
        <v>32</v>
      </c>
      <c r="E4" s="249" t="s">
        <v>28</v>
      </c>
      <c r="F4" s="249" t="s">
        <v>16</v>
      </c>
      <c r="G4" s="249" t="s">
        <v>8</v>
      </c>
      <c r="H4" s="249" t="s">
        <v>25</v>
      </c>
      <c r="I4" s="249" t="s">
        <v>20</v>
      </c>
      <c r="J4" s="249" t="s">
        <v>18</v>
      </c>
      <c r="K4" s="249" t="s">
        <v>22</v>
      </c>
      <c r="L4" s="249" t="s">
        <v>13</v>
      </c>
      <c r="M4" s="248" t="s">
        <v>10</v>
      </c>
    </row>
    <row r="5" spans="1:13">
      <c r="B5" s="192">
        <v>1980</v>
      </c>
      <c r="C5" s="35">
        <v>0.61494159512601965</v>
      </c>
      <c r="D5" s="34">
        <v>0.52192761023177081</v>
      </c>
      <c r="E5" s="34">
        <v>0.57944188420239473</v>
      </c>
      <c r="F5" s="34">
        <v>0.57199368408167284</v>
      </c>
      <c r="G5" s="34">
        <v>0.47302644428386631</v>
      </c>
      <c r="H5" s="34">
        <v>0.5457246977754574</v>
      </c>
      <c r="I5" s="34">
        <v>0.54746677562533763</v>
      </c>
      <c r="J5" s="34">
        <v>0.55044511390792816</v>
      </c>
      <c r="K5" s="34"/>
      <c r="L5" s="34">
        <v>0.51461584578947539</v>
      </c>
      <c r="M5" s="33">
        <v>0.52695084649648072</v>
      </c>
    </row>
    <row r="6" spans="1:13">
      <c r="B6" s="188">
        <v>1995</v>
      </c>
      <c r="C6" s="32">
        <v>0.56977517552986012</v>
      </c>
      <c r="D6" s="31">
        <v>0.51395704026453881</v>
      </c>
      <c r="E6" s="31">
        <v>0.46660989369335887</v>
      </c>
      <c r="F6" s="31">
        <v>0.5365765131156095</v>
      </c>
      <c r="G6" s="31">
        <v>0.40343239262985964</v>
      </c>
      <c r="H6" s="31">
        <v>0.52809166939695018</v>
      </c>
      <c r="I6" s="31">
        <v>0.5131936773957898</v>
      </c>
      <c r="J6" s="31">
        <v>0.46746981277507199</v>
      </c>
      <c r="K6" s="31">
        <v>0.54078703426759822</v>
      </c>
      <c r="L6" s="31">
        <v>0.44633329358343982</v>
      </c>
      <c r="M6" s="30">
        <v>0.43852950476564173</v>
      </c>
    </row>
    <row r="7" spans="1:13">
      <c r="B7" s="188">
        <v>2000</v>
      </c>
      <c r="C7" s="32">
        <v>0.55614332454801141</v>
      </c>
      <c r="D7" s="31">
        <v>0.48517390177676772</v>
      </c>
      <c r="E7" s="31">
        <v>0.48762059967104915</v>
      </c>
      <c r="F7" s="31">
        <v>0.57123037860938253</v>
      </c>
      <c r="G7" s="31">
        <v>0.41610638389828003</v>
      </c>
      <c r="H7" s="31">
        <v>0.50742501364000037</v>
      </c>
      <c r="I7" s="31">
        <v>0.50653521953329828</v>
      </c>
      <c r="J7" s="31">
        <v>0.46200079377709941</v>
      </c>
      <c r="K7" s="31">
        <v>0.53494244772771093</v>
      </c>
      <c r="L7" s="31">
        <v>0.44807055673068297</v>
      </c>
      <c r="M7" s="30">
        <v>0.42689649415069253</v>
      </c>
    </row>
    <row r="8" spans="1:13">
      <c r="B8" s="188">
        <v>2017</v>
      </c>
      <c r="C8" s="32">
        <v>0.54769191833278663</v>
      </c>
      <c r="D8" s="31">
        <v>0.46138974938603888</v>
      </c>
      <c r="E8" s="31">
        <v>0.4611725748266372</v>
      </c>
      <c r="F8" s="31">
        <v>0.53419130128341386</v>
      </c>
      <c r="G8" s="31">
        <v>0.41876186529181864</v>
      </c>
      <c r="H8" s="31">
        <v>0.45454915395477863</v>
      </c>
      <c r="I8" s="31">
        <v>0.50159877004198949</v>
      </c>
      <c r="J8" s="31">
        <v>0.43073003220860206</v>
      </c>
      <c r="K8" s="31">
        <v>0.46173694815152777</v>
      </c>
      <c r="L8" s="31">
        <v>0.44040115256502965</v>
      </c>
      <c r="M8" s="30">
        <v>0.42440611162707131</v>
      </c>
    </row>
    <row r="9" spans="1:13">
      <c r="B9" s="188">
        <v>2018</v>
      </c>
      <c r="C9" s="32"/>
      <c r="D9" s="31">
        <v>0.45951584932311429</v>
      </c>
      <c r="E9" s="31">
        <v>0.46713871384572747</v>
      </c>
      <c r="F9" s="31"/>
      <c r="G9" s="31">
        <v>0.42092796852180098</v>
      </c>
      <c r="H9" s="31"/>
      <c r="I9" s="31">
        <v>0.5102576414118184</v>
      </c>
      <c r="J9" s="31">
        <v>0.43387588511948288</v>
      </c>
      <c r="K9" s="31">
        <v>0.46259977153604753</v>
      </c>
      <c r="L9" s="31">
        <v>0.44084083754692566</v>
      </c>
      <c r="M9" s="30">
        <v>0.42928742352128663</v>
      </c>
    </row>
    <row r="10" spans="1:13" ht="16.5" thickBot="1">
      <c r="B10" s="184">
        <v>2070</v>
      </c>
      <c r="C10" s="29"/>
      <c r="D10" s="28">
        <v>0.45951584883343777</v>
      </c>
      <c r="E10" s="28">
        <v>0.46713871394621143</v>
      </c>
      <c r="F10" s="28"/>
      <c r="G10" s="28">
        <v>0.42092797003403348</v>
      </c>
      <c r="H10" s="28"/>
      <c r="I10" s="28">
        <v>0.5102576383742673</v>
      </c>
      <c r="J10" s="28">
        <v>0.43387588639054719</v>
      </c>
      <c r="K10" s="28">
        <v>0.46259977053454859</v>
      </c>
      <c r="L10" s="28">
        <v>0.44084083534786034</v>
      </c>
      <c r="M10" s="27">
        <v>0.42928742408084025</v>
      </c>
    </row>
    <row r="11" spans="1:13">
      <c r="C11" s="180"/>
      <c r="D11" s="180"/>
      <c r="E11" s="180"/>
      <c r="F11" s="180"/>
      <c r="G11" s="180"/>
      <c r="H11" s="180"/>
      <c r="I11" s="180"/>
      <c r="J11" s="180"/>
      <c r="K11" s="180"/>
      <c r="L11" s="180"/>
      <c r="M11" s="180"/>
    </row>
    <row r="12" spans="1:13">
      <c r="C12" s="180"/>
      <c r="D12" s="180"/>
      <c r="E12" s="180"/>
      <c r="F12" s="180"/>
      <c r="G12" s="180"/>
      <c r="H12" s="180"/>
      <c r="I12" s="180"/>
      <c r="J12" s="180"/>
      <c r="K12" s="180"/>
      <c r="L12" s="180"/>
      <c r="M12" s="180"/>
    </row>
    <row r="15" spans="1:13">
      <c r="C15" s="161"/>
      <c r="D15" s="161"/>
      <c r="E15" s="161"/>
      <c r="F15" s="161"/>
      <c r="G15" s="161"/>
      <c r="H15" s="161"/>
      <c r="I15" s="161"/>
      <c r="J15" s="161"/>
      <c r="K15" s="161"/>
      <c r="L15" s="161"/>
      <c r="M15" s="161"/>
    </row>
    <row r="16" spans="1:13">
      <c r="C16" s="163"/>
      <c r="D16" s="163"/>
      <c r="E16" s="163"/>
      <c r="F16" s="163"/>
      <c r="G16" s="163"/>
      <c r="H16" s="163"/>
      <c r="I16" s="163"/>
      <c r="J16" s="163"/>
      <c r="K16" s="163"/>
      <c r="L16" s="163"/>
      <c r="M16" s="163"/>
    </row>
    <row r="17" spans="3:14">
      <c r="C17" s="163"/>
      <c r="D17" s="163"/>
      <c r="E17" s="163"/>
      <c r="F17" s="163"/>
      <c r="G17" s="163"/>
      <c r="H17" s="163"/>
      <c r="I17" s="163"/>
      <c r="J17" s="163"/>
      <c r="K17" s="163"/>
      <c r="L17" s="163"/>
      <c r="M17" s="163"/>
    </row>
    <row r="30" spans="3:14" ht="39" customHeight="1">
      <c r="C30" s="908" t="s">
        <v>302</v>
      </c>
      <c r="D30" s="908"/>
      <c r="E30" s="908"/>
      <c r="F30" s="908"/>
      <c r="G30" s="908"/>
      <c r="H30" s="908"/>
      <c r="I30" s="908"/>
      <c r="J30" s="252"/>
      <c r="K30" s="252"/>
      <c r="L30" s="252"/>
      <c r="M30" s="252"/>
      <c r="N30" s="252"/>
    </row>
    <row r="31" spans="3:14">
      <c r="C31" s="251" t="s">
        <v>301</v>
      </c>
      <c r="D31" s="226"/>
      <c r="E31" s="226"/>
      <c r="F31" s="226"/>
      <c r="G31" s="226"/>
      <c r="H31" s="226"/>
      <c r="I31" s="226"/>
      <c r="J31" s="226"/>
      <c r="K31" s="226"/>
      <c r="L31" s="226"/>
      <c r="M31" s="226"/>
      <c r="N31" s="226"/>
    </row>
  </sheetData>
  <mergeCells count="1">
    <mergeCell ref="C30:I30"/>
  </mergeCells>
  <hyperlinks>
    <hyperlink ref="B3" location="Sommaire!A1" display="Retour au sommair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3" tint="-0.249977111117893"/>
  </sheetPr>
  <dimension ref="A1:N28"/>
  <sheetViews>
    <sheetView workbookViewId="0">
      <selection activeCell="B19" sqref="B19"/>
    </sheetView>
  </sheetViews>
  <sheetFormatPr baseColWidth="10" defaultRowHeight="15.75"/>
  <cols>
    <col min="1" max="1" width="8"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234</v>
      </c>
    </row>
    <row r="3" spans="1:14" ht="16.5" thickBot="1">
      <c r="B3" s="25" t="s">
        <v>37</v>
      </c>
    </row>
    <row r="4" spans="1:14" ht="16.5" thickBot="1">
      <c r="B4" s="178" t="s">
        <v>307</v>
      </c>
      <c r="C4" s="249" t="s">
        <v>30</v>
      </c>
      <c r="D4" s="249" t="s">
        <v>32</v>
      </c>
      <c r="E4" s="249" t="s">
        <v>28</v>
      </c>
      <c r="F4" s="249" t="s">
        <v>16</v>
      </c>
      <c r="G4" s="249" t="s">
        <v>8</v>
      </c>
      <c r="H4" s="249" t="s">
        <v>25</v>
      </c>
      <c r="I4" s="249" t="s">
        <v>20</v>
      </c>
      <c r="J4" s="249" t="s">
        <v>18</v>
      </c>
      <c r="K4" s="249" t="s">
        <v>22</v>
      </c>
      <c r="L4" s="249" t="s">
        <v>13</v>
      </c>
      <c r="M4" s="248" t="s">
        <v>10</v>
      </c>
    </row>
    <row r="5" spans="1:14">
      <c r="B5" s="173" t="s">
        <v>274</v>
      </c>
      <c r="C5" s="247">
        <v>0.97909677877864054</v>
      </c>
      <c r="D5" s="247">
        <v>1.0701130824586693</v>
      </c>
      <c r="E5" s="247">
        <v>1.1088745433240641</v>
      </c>
      <c r="F5" s="247">
        <v>0.83567067658861471</v>
      </c>
      <c r="G5" s="247">
        <v>1.1495872449856721</v>
      </c>
      <c r="H5" s="247">
        <v>0.90267465871309294</v>
      </c>
      <c r="I5" s="247">
        <v>1.1842218358695864</v>
      </c>
      <c r="J5" s="247">
        <v>0.93337643516314162</v>
      </c>
      <c r="K5" s="247">
        <v>0.72221546509460588</v>
      </c>
      <c r="L5" s="247">
        <v>1.2580396024134897</v>
      </c>
      <c r="M5" s="246">
        <v>0.92763901212203703</v>
      </c>
      <c r="N5" s="165"/>
    </row>
    <row r="6" spans="1:14" ht="16.5" thickBot="1">
      <c r="B6" s="169" t="s">
        <v>273</v>
      </c>
      <c r="C6" s="245">
        <v>1.0065008486828744</v>
      </c>
      <c r="D6" s="245">
        <v>1.0065008486828744</v>
      </c>
      <c r="E6" s="245">
        <v>1.0065008486828744</v>
      </c>
      <c r="F6" s="245">
        <v>1.0065008486828744</v>
      </c>
      <c r="G6" s="245">
        <v>1.0065008486828744</v>
      </c>
      <c r="H6" s="245">
        <v>1.0065008486828744</v>
      </c>
      <c r="I6" s="245">
        <v>1.0065008486828744</v>
      </c>
      <c r="J6" s="245">
        <v>1.0065008486828744</v>
      </c>
      <c r="K6" s="245">
        <v>1.0065008486828744</v>
      </c>
      <c r="L6" s="245">
        <v>1.0065008486828744</v>
      </c>
      <c r="M6" s="244">
        <v>1.0065008486828744</v>
      </c>
      <c r="N6" s="165"/>
    </row>
    <row r="9" spans="1:14">
      <c r="C9" s="161"/>
      <c r="D9" s="161"/>
      <c r="E9" s="161"/>
      <c r="F9" s="161"/>
      <c r="G9" s="161"/>
      <c r="H9" s="161"/>
      <c r="I9" s="161"/>
      <c r="J9" s="161"/>
      <c r="K9" s="161"/>
      <c r="L9" s="161"/>
      <c r="M9" s="161"/>
    </row>
    <row r="10" spans="1:14">
      <c r="C10" s="164"/>
      <c r="D10" s="164"/>
      <c r="E10" s="164"/>
      <c r="F10" s="164"/>
      <c r="G10" s="164"/>
      <c r="H10" s="164"/>
      <c r="I10" s="164"/>
      <c r="J10" s="164"/>
      <c r="K10" s="164"/>
      <c r="L10" s="164"/>
      <c r="M10" s="164"/>
    </row>
    <row r="11" spans="1:14">
      <c r="C11" s="164"/>
      <c r="D11" s="164"/>
      <c r="E11" s="164"/>
      <c r="F11" s="164"/>
      <c r="G11" s="164"/>
      <c r="H11" s="164"/>
      <c r="I11" s="164"/>
      <c r="J11" s="164"/>
      <c r="K11" s="164"/>
      <c r="L11" s="164"/>
      <c r="M11" s="164"/>
    </row>
    <row r="14" spans="1:14">
      <c r="C14" s="161"/>
      <c r="D14" s="161"/>
      <c r="E14" s="161"/>
      <c r="F14" s="161"/>
      <c r="G14" s="161"/>
      <c r="H14" s="161"/>
      <c r="I14" s="161"/>
      <c r="J14" s="161"/>
      <c r="K14" s="161"/>
      <c r="L14" s="161"/>
      <c r="M14" s="161"/>
    </row>
    <row r="15" spans="1:14">
      <c r="C15" s="163"/>
      <c r="D15" s="163"/>
      <c r="E15" s="163"/>
      <c r="F15" s="163"/>
      <c r="G15" s="163"/>
      <c r="H15" s="163"/>
      <c r="I15" s="163"/>
      <c r="J15" s="163"/>
      <c r="K15" s="163"/>
      <c r="L15" s="163"/>
      <c r="M15" s="163"/>
    </row>
    <row r="16" spans="1:14">
      <c r="C16" s="163"/>
      <c r="D16" s="163"/>
      <c r="E16" s="163"/>
      <c r="F16" s="163"/>
      <c r="G16" s="163"/>
      <c r="H16" s="163"/>
      <c r="I16" s="163"/>
      <c r="J16" s="163"/>
      <c r="K16" s="163"/>
      <c r="L16" s="163"/>
      <c r="M16" s="163"/>
    </row>
    <row r="19" spans="3:13">
      <c r="C19" s="161"/>
      <c r="D19" s="161"/>
      <c r="E19" s="161"/>
      <c r="F19" s="161"/>
      <c r="G19" s="161"/>
      <c r="H19" s="161"/>
      <c r="I19" s="161"/>
      <c r="J19" s="161"/>
      <c r="K19" s="161"/>
      <c r="L19" s="161"/>
      <c r="M19" s="161"/>
    </row>
    <row r="20" spans="3:13" ht="16.5" customHeight="1">
      <c r="C20" s="163"/>
      <c r="D20" s="163"/>
      <c r="E20" s="163"/>
      <c r="F20" s="163"/>
      <c r="G20" s="163"/>
      <c r="H20" s="163"/>
      <c r="I20" s="163"/>
      <c r="J20" s="163"/>
      <c r="K20" s="163"/>
      <c r="L20" s="163"/>
      <c r="M20" s="163"/>
    </row>
    <row r="22" spans="3:13">
      <c r="C22" s="161"/>
      <c r="D22" s="161"/>
      <c r="E22" s="161"/>
      <c r="F22" s="161"/>
      <c r="G22" s="161"/>
      <c r="H22" s="161"/>
      <c r="I22" s="161"/>
      <c r="J22" s="161"/>
      <c r="K22" s="161"/>
      <c r="L22" s="161"/>
      <c r="M22" s="161"/>
    </row>
    <row r="23" spans="3:13">
      <c r="C23" s="180"/>
      <c r="D23" s="180"/>
      <c r="E23" s="180"/>
      <c r="F23" s="180"/>
      <c r="G23" s="180"/>
      <c r="H23" s="180"/>
      <c r="I23" s="180"/>
      <c r="J23" s="180"/>
      <c r="K23" s="180"/>
      <c r="L23" s="180"/>
      <c r="M23" s="180"/>
    </row>
    <row r="24" spans="3:13" ht="16.5" customHeight="1">
      <c r="C24" s="906" t="s">
        <v>306</v>
      </c>
      <c r="D24" s="906"/>
      <c r="E24" s="906"/>
      <c r="F24" s="906"/>
      <c r="G24" s="906"/>
      <c r="H24" s="906"/>
      <c r="I24" s="906"/>
      <c r="J24" s="906"/>
    </row>
    <row r="25" spans="3:13" ht="27" customHeight="1">
      <c r="C25" s="906" t="s">
        <v>305</v>
      </c>
      <c r="D25" s="906"/>
      <c r="E25" s="906"/>
      <c r="F25" s="906"/>
      <c r="G25" s="906"/>
      <c r="H25" s="906"/>
      <c r="I25" s="906"/>
      <c r="J25" s="906"/>
    </row>
    <row r="26" spans="3:13" ht="27" customHeight="1">
      <c r="C26" s="906" t="s">
        <v>304</v>
      </c>
      <c r="D26" s="906"/>
      <c r="E26" s="906"/>
      <c r="F26" s="906"/>
      <c r="G26" s="906"/>
      <c r="H26" s="906"/>
      <c r="I26" s="906"/>
      <c r="J26" s="906"/>
      <c r="K26" s="161"/>
      <c r="L26" s="161"/>
      <c r="M26" s="161"/>
    </row>
    <row r="27" spans="3:13">
      <c r="C27" s="163"/>
      <c r="D27" s="163"/>
      <c r="E27" s="163"/>
      <c r="F27" s="163"/>
      <c r="G27" s="163"/>
      <c r="H27" s="163"/>
      <c r="I27" s="163"/>
      <c r="J27" s="163"/>
      <c r="K27" s="163"/>
      <c r="L27" s="163"/>
      <c r="M27" s="163"/>
    </row>
    <row r="28" spans="3:13">
      <c r="C28" s="163"/>
      <c r="D28" s="163"/>
      <c r="E28" s="163"/>
      <c r="F28" s="163"/>
      <c r="G28" s="163"/>
      <c r="H28" s="163"/>
      <c r="I28" s="163"/>
      <c r="J28" s="163"/>
      <c r="K28" s="163"/>
      <c r="L28" s="163"/>
      <c r="M28" s="163"/>
    </row>
  </sheetData>
  <mergeCells count="3">
    <mergeCell ref="C26:J26"/>
    <mergeCell ref="C25:J25"/>
    <mergeCell ref="C24:J24"/>
  </mergeCells>
  <hyperlinks>
    <hyperlink ref="B3" location="Sommaire!A1" display="Retour au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3" tint="-0.249977111117893"/>
  </sheetPr>
  <dimension ref="A1:N39"/>
  <sheetViews>
    <sheetView workbookViewId="0">
      <selection activeCell="B19" sqref="B19"/>
    </sheetView>
  </sheetViews>
  <sheetFormatPr baseColWidth="10" defaultRowHeight="15.75"/>
  <cols>
    <col min="1" max="1" width="11.710937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4">
      <c r="A1" s="179" t="s">
        <v>233</v>
      </c>
    </row>
    <row r="3" spans="1:14" ht="16.5" thickBot="1">
      <c r="B3" s="25" t="s">
        <v>37</v>
      </c>
    </row>
    <row r="4" spans="1:14" ht="16.5" thickBot="1">
      <c r="B4" s="178" t="s">
        <v>310</v>
      </c>
      <c r="C4" s="249" t="s">
        <v>30</v>
      </c>
      <c r="D4" s="249" t="s">
        <v>32</v>
      </c>
      <c r="E4" s="249" t="s">
        <v>28</v>
      </c>
      <c r="F4" s="249" t="s">
        <v>16</v>
      </c>
      <c r="G4" s="249" t="s">
        <v>8</v>
      </c>
      <c r="H4" s="249" t="s">
        <v>25</v>
      </c>
      <c r="I4" s="249" t="s">
        <v>20</v>
      </c>
      <c r="J4" s="249" t="s">
        <v>18</v>
      </c>
      <c r="K4" s="249" t="s">
        <v>22</v>
      </c>
      <c r="L4" s="249" t="s">
        <v>13</v>
      </c>
      <c r="M4" s="248" t="s">
        <v>10</v>
      </c>
    </row>
    <row r="5" spans="1:14">
      <c r="B5" s="173" t="s">
        <v>274</v>
      </c>
      <c r="C5" s="247">
        <v>0.27449638722610259</v>
      </c>
      <c r="D5" s="247">
        <v>0.3001301375874238</v>
      </c>
      <c r="E5" s="247">
        <v>0.29434493114416643</v>
      </c>
      <c r="F5" s="247">
        <v>0.48530047968658097</v>
      </c>
      <c r="G5" s="247">
        <v>0.37601628772231538</v>
      </c>
      <c r="H5" s="247">
        <v>0.43795908530528105</v>
      </c>
      <c r="I5" s="247">
        <v>0.43155621859804083</v>
      </c>
      <c r="J5" s="247">
        <v>0.58789341094577496</v>
      </c>
      <c r="K5" s="247">
        <v>0.71392732861621433</v>
      </c>
      <c r="L5" s="247">
        <v>0.52734679244372806</v>
      </c>
      <c r="M5" s="246">
        <v>0.73503118902344233</v>
      </c>
      <c r="N5" s="165"/>
    </row>
    <row r="6" spans="1:14" ht="16.5" thickBot="1">
      <c r="B6" s="169" t="s">
        <v>273</v>
      </c>
      <c r="C6" s="245">
        <v>0.46945474984537011</v>
      </c>
      <c r="D6" s="245">
        <v>0.46945474984537011</v>
      </c>
      <c r="E6" s="245">
        <v>0.46945474984537011</v>
      </c>
      <c r="F6" s="245">
        <v>0.46945474984537011</v>
      </c>
      <c r="G6" s="245">
        <v>0.46945474984537011</v>
      </c>
      <c r="H6" s="245">
        <v>0.46945474984537011</v>
      </c>
      <c r="I6" s="245">
        <v>0.46945474984537011</v>
      </c>
      <c r="J6" s="245">
        <v>0.46945474984537011</v>
      </c>
      <c r="K6" s="245">
        <v>0.46945474984537011</v>
      </c>
      <c r="L6" s="245">
        <v>0.46945474984537011</v>
      </c>
      <c r="M6" s="244">
        <v>0.46945474984537011</v>
      </c>
      <c r="N6" s="165"/>
    </row>
    <row r="7" spans="1:14">
      <c r="C7" s="163"/>
      <c r="D7" s="163"/>
      <c r="E7" s="163"/>
      <c r="F7" s="163"/>
      <c r="G7" s="163"/>
      <c r="H7" s="163"/>
      <c r="I7" s="163"/>
      <c r="J7" s="163"/>
      <c r="K7" s="163"/>
      <c r="L7" s="163"/>
      <c r="M7" s="163"/>
    </row>
    <row r="10" spans="1:14">
      <c r="C10" s="161"/>
      <c r="D10" s="161"/>
      <c r="E10" s="161"/>
      <c r="F10" s="161"/>
      <c r="G10" s="161"/>
      <c r="H10" s="161"/>
      <c r="I10" s="161"/>
      <c r="J10" s="161"/>
      <c r="K10" s="161"/>
      <c r="L10" s="161"/>
      <c r="M10" s="161"/>
    </row>
    <row r="11" spans="1:14">
      <c r="C11" s="164"/>
      <c r="D11" s="164"/>
      <c r="E11" s="164"/>
      <c r="F11" s="164"/>
      <c r="G11" s="164"/>
      <c r="H11" s="164"/>
      <c r="I11" s="164"/>
      <c r="J11" s="164"/>
      <c r="K11" s="164"/>
      <c r="L11" s="164"/>
      <c r="M11" s="164"/>
    </row>
    <row r="12" spans="1:14">
      <c r="C12" s="164"/>
      <c r="D12" s="164"/>
      <c r="E12" s="164"/>
      <c r="F12" s="164"/>
      <c r="G12" s="164"/>
      <c r="H12" s="164"/>
      <c r="I12" s="164"/>
      <c r="J12" s="164"/>
      <c r="K12" s="164"/>
      <c r="L12" s="164"/>
      <c r="M12" s="164"/>
    </row>
    <row r="15" spans="1:14">
      <c r="C15" s="161"/>
      <c r="D15" s="161"/>
      <c r="E15" s="161"/>
      <c r="F15" s="161"/>
      <c r="G15" s="161"/>
      <c r="H15" s="161"/>
      <c r="I15" s="161"/>
      <c r="J15" s="161"/>
      <c r="K15" s="161"/>
      <c r="L15" s="161"/>
      <c r="M15" s="161"/>
    </row>
    <row r="16" spans="1:14">
      <c r="C16" s="163"/>
      <c r="D16" s="163"/>
      <c r="E16" s="163"/>
      <c r="F16" s="163"/>
      <c r="G16" s="163"/>
      <c r="H16" s="163"/>
      <c r="I16" s="163"/>
      <c r="J16" s="163"/>
      <c r="K16" s="163"/>
      <c r="L16" s="163"/>
      <c r="M16" s="163"/>
    </row>
    <row r="17" spans="3:14">
      <c r="C17" s="163"/>
      <c r="D17" s="163"/>
      <c r="E17" s="163"/>
      <c r="F17" s="163"/>
      <c r="G17" s="163"/>
      <c r="H17" s="163"/>
      <c r="I17" s="163"/>
      <c r="J17" s="163"/>
      <c r="K17" s="163"/>
      <c r="L17" s="163"/>
      <c r="M17" s="163"/>
    </row>
    <row r="20" spans="3:14">
      <c r="C20" s="161"/>
      <c r="D20" s="161"/>
      <c r="E20" s="161"/>
      <c r="F20" s="161"/>
      <c r="G20" s="161"/>
      <c r="H20" s="161"/>
      <c r="I20" s="161"/>
      <c r="J20" s="161"/>
      <c r="K20" s="161"/>
      <c r="L20" s="161"/>
      <c r="M20" s="161"/>
    </row>
    <row r="21" spans="3:14">
      <c r="C21" s="163"/>
      <c r="D21" s="163"/>
      <c r="E21" s="163"/>
      <c r="F21" s="163"/>
      <c r="G21" s="163"/>
      <c r="H21" s="163"/>
      <c r="I21" s="163"/>
      <c r="J21" s="163"/>
      <c r="K21" s="163"/>
      <c r="L21" s="163"/>
      <c r="M21" s="163"/>
    </row>
    <row r="22" spans="3:14">
      <c r="C22" s="161"/>
      <c r="D22" s="161"/>
      <c r="E22" s="161"/>
      <c r="F22" s="161"/>
      <c r="G22" s="161"/>
      <c r="H22" s="161"/>
      <c r="I22" s="161"/>
      <c r="J22" s="161"/>
      <c r="K22" s="161"/>
      <c r="L22" s="161"/>
      <c r="M22" s="161"/>
    </row>
    <row r="23" spans="3:14">
      <c r="C23" s="163"/>
      <c r="D23" s="163"/>
      <c r="E23" s="163"/>
      <c r="F23" s="163"/>
      <c r="G23" s="163"/>
      <c r="H23" s="163"/>
      <c r="I23" s="163"/>
      <c r="J23" s="163"/>
      <c r="K23" s="163"/>
      <c r="L23" s="163"/>
      <c r="M23" s="163"/>
    </row>
    <row r="24" spans="3:14">
      <c r="C24" s="163"/>
      <c r="D24" s="163"/>
      <c r="E24" s="163"/>
      <c r="F24" s="163"/>
      <c r="G24" s="163"/>
      <c r="H24" s="163"/>
      <c r="I24" s="163"/>
      <c r="J24" s="163"/>
      <c r="K24" s="163"/>
      <c r="L24" s="163"/>
      <c r="M24" s="163"/>
    </row>
    <row r="25" spans="3:14" ht="29.25" customHeight="1">
      <c r="C25" s="910" t="s">
        <v>309</v>
      </c>
      <c r="D25" s="910"/>
      <c r="E25" s="910"/>
      <c r="F25" s="910"/>
      <c r="G25" s="910"/>
      <c r="H25" s="910"/>
      <c r="I25" s="910"/>
    </row>
    <row r="26" spans="3:14">
      <c r="C26" s="255" t="s">
        <v>272</v>
      </c>
      <c r="D26" s="254"/>
      <c r="E26" s="254"/>
      <c r="F26" s="254"/>
      <c r="G26" s="254"/>
      <c r="H26" s="254"/>
      <c r="I26" s="254"/>
    </row>
    <row r="27" spans="3:14" ht="29.25" customHeight="1">
      <c r="C27" s="910" t="s">
        <v>308</v>
      </c>
      <c r="D27" s="910"/>
      <c r="E27" s="910"/>
      <c r="F27" s="910"/>
      <c r="G27" s="910"/>
      <c r="H27" s="910"/>
      <c r="I27" s="910"/>
      <c r="J27" s="253"/>
      <c r="K27" s="253"/>
      <c r="L27" s="253"/>
      <c r="M27" s="253"/>
      <c r="N27" s="253"/>
    </row>
    <row r="28" spans="3:14">
      <c r="C28" s="163"/>
      <c r="D28" s="163"/>
      <c r="E28" s="163"/>
      <c r="F28" s="163"/>
      <c r="G28" s="163"/>
      <c r="H28" s="163"/>
      <c r="I28" s="163"/>
      <c r="J28" s="163"/>
      <c r="K28" s="163"/>
      <c r="L28" s="163"/>
      <c r="M28" s="163"/>
    </row>
    <row r="29" spans="3:14">
      <c r="C29" s="164"/>
      <c r="D29" s="164"/>
      <c r="E29" s="164"/>
      <c r="F29" s="164"/>
      <c r="G29" s="164"/>
      <c r="H29" s="164"/>
      <c r="I29" s="164"/>
      <c r="J29" s="164"/>
      <c r="K29" s="164"/>
      <c r="L29" s="164"/>
      <c r="M29" s="164"/>
    </row>
    <row r="32" spans="3:14">
      <c r="C32" s="161"/>
      <c r="D32" s="161"/>
      <c r="E32" s="161"/>
      <c r="F32" s="161"/>
      <c r="G32" s="161"/>
      <c r="H32" s="161"/>
      <c r="I32" s="161"/>
      <c r="J32" s="161"/>
      <c r="K32" s="161"/>
      <c r="L32" s="161"/>
      <c r="M32" s="161"/>
    </row>
    <row r="33" spans="3:13">
      <c r="C33" s="180"/>
      <c r="D33" s="180"/>
      <c r="E33" s="180"/>
      <c r="F33" s="180"/>
      <c r="G33" s="180"/>
      <c r="H33" s="180"/>
      <c r="I33" s="180"/>
      <c r="J33" s="180"/>
      <c r="K33" s="180"/>
      <c r="L33" s="180"/>
      <c r="M33" s="180"/>
    </row>
    <row r="34" spans="3:13">
      <c r="C34" s="180"/>
      <c r="D34" s="180"/>
      <c r="E34" s="180"/>
      <c r="F34" s="180"/>
      <c r="G34" s="180"/>
      <c r="H34" s="180"/>
      <c r="I34" s="180"/>
      <c r="J34" s="180"/>
      <c r="K34" s="180"/>
      <c r="L34" s="180"/>
      <c r="M34" s="180"/>
    </row>
    <row r="37" spans="3:13">
      <c r="C37" s="161"/>
      <c r="D37" s="161"/>
      <c r="E37" s="161"/>
      <c r="F37" s="161"/>
      <c r="G37" s="161"/>
      <c r="H37" s="161"/>
      <c r="I37" s="161"/>
      <c r="J37" s="161"/>
      <c r="K37" s="161"/>
      <c r="L37" s="161"/>
      <c r="M37" s="161"/>
    </row>
    <row r="38" spans="3:13">
      <c r="C38" s="163"/>
      <c r="D38" s="163"/>
      <c r="E38" s="163"/>
      <c r="F38" s="163"/>
      <c r="G38" s="163"/>
      <c r="H38" s="163"/>
      <c r="I38" s="163"/>
      <c r="J38" s="163"/>
      <c r="K38" s="163"/>
      <c r="L38" s="163"/>
      <c r="M38" s="163"/>
    </row>
    <row r="39" spans="3:13">
      <c r="C39" s="163"/>
      <c r="D39" s="163"/>
      <c r="E39" s="163"/>
      <c r="F39" s="163"/>
      <c r="G39" s="163"/>
      <c r="H39" s="163"/>
      <c r="I39" s="163"/>
      <c r="J39" s="163"/>
      <c r="K39" s="163"/>
      <c r="L39" s="163"/>
      <c r="M39" s="163"/>
    </row>
  </sheetData>
  <mergeCells count="2">
    <mergeCell ref="C27:I27"/>
    <mergeCell ref="C25:I25"/>
  </mergeCells>
  <hyperlinks>
    <hyperlink ref="B3" location="Sommaire!A1" display="Retour au sommair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3" tint="-0.249977111117893"/>
  </sheetPr>
  <dimension ref="A1:M32"/>
  <sheetViews>
    <sheetView workbookViewId="0">
      <selection activeCell="B3" sqref="B3"/>
    </sheetView>
  </sheetViews>
  <sheetFormatPr baseColWidth="10" defaultRowHeight="15.75"/>
  <cols>
    <col min="1" max="1" width="16.5703125" style="160" customWidth="1"/>
    <col min="2" max="2" width="28.140625" style="161" customWidth="1"/>
    <col min="3" max="3" width="16.85546875" style="160" bestFit="1" customWidth="1"/>
    <col min="4" max="6" width="14.28515625" style="160" bestFit="1" customWidth="1"/>
    <col min="7" max="10" width="15.28515625" style="160" bestFit="1" customWidth="1"/>
    <col min="11" max="11" width="14.28515625" style="160" bestFit="1" customWidth="1"/>
    <col min="12" max="12" width="15.28515625" style="160" bestFit="1" customWidth="1"/>
    <col min="13" max="13" width="14.28515625" style="160" bestFit="1" customWidth="1"/>
    <col min="14" max="16384" width="11.42578125" style="160"/>
  </cols>
  <sheetData>
    <row r="1" spans="1:13">
      <c r="A1" s="179" t="s">
        <v>232</v>
      </c>
      <c r="C1" s="164"/>
      <c r="D1" s="164"/>
      <c r="E1" s="164"/>
      <c r="F1" s="164"/>
      <c r="G1" s="164"/>
      <c r="H1" s="164"/>
      <c r="I1" s="164"/>
      <c r="J1" s="164"/>
      <c r="K1" s="164"/>
      <c r="L1" s="164"/>
      <c r="M1" s="164"/>
    </row>
    <row r="2" spans="1:13">
      <c r="C2" s="161"/>
      <c r="D2" s="161"/>
      <c r="E2" s="161"/>
      <c r="F2" s="161"/>
      <c r="G2" s="161"/>
      <c r="H2" s="161"/>
      <c r="I2" s="161"/>
      <c r="J2" s="161"/>
      <c r="K2" s="161"/>
      <c r="L2" s="161"/>
      <c r="M2" s="161"/>
    </row>
    <row r="3" spans="1:13" ht="16.5" thickBot="1">
      <c r="B3" s="25" t="s">
        <v>37</v>
      </c>
      <c r="C3" s="163"/>
      <c r="D3" s="163"/>
      <c r="E3" s="163"/>
      <c r="F3" s="163"/>
      <c r="G3" s="163"/>
      <c r="H3" s="163"/>
      <c r="I3" s="163"/>
      <c r="J3" s="163"/>
      <c r="K3" s="163"/>
      <c r="L3" s="163"/>
      <c r="M3" s="163"/>
    </row>
    <row r="4" spans="1:13" ht="16.5" thickBot="1">
      <c r="B4" s="178" t="s">
        <v>312</v>
      </c>
      <c r="C4" s="177" t="s">
        <v>30</v>
      </c>
      <c r="D4" s="176" t="s">
        <v>32</v>
      </c>
      <c r="E4" s="176" t="s">
        <v>28</v>
      </c>
      <c r="F4" s="176" t="s">
        <v>16</v>
      </c>
      <c r="G4" s="176" t="s">
        <v>8</v>
      </c>
      <c r="H4" s="176" t="s">
        <v>25</v>
      </c>
      <c r="I4" s="176" t="s">
        <v>20</v>
      </c>
      <c r="J4" s="176" t="s">
        <v>18</v>
      </c>
      <c r="K4" s="176" t="s">
        <v>22</v>
      </c>
      <c r="L4" s="176" t="s">
        <v>13</v>
      </c>
      <c r="M4" s="175" t="s">
        <v>10</v>
      </c>
    </row>
    <row r="5" spans="1:13">
      <c r="B5" s="192">
        <v>1980</v>
      </c>
      <c r="C5" s="35">
        <v>0.2444832323019282</v>
      </c>
      <c r="D5" s="34">
        <v>0.42087406549409034</v>
      </c>
      <c r="E5" s="34">
        <v>0.26900986970465712</v>
      </c>
      <c r="F5" s="34">
        <v>0.4148108160867337</v>
      </c>
      <c r="G5" s="34">
        <v>0.44046838244473141</v>
      </c>
      <c r="H5" s="34">
        <v>0.37826453225511497</v>
      </c>
      <c r="I5" s="34">
        <v>0.52949645255454025</v>
      </c>
      <c r="J5" s="34">
        <v>0.43212867004533378</v>
      </c>
      <c r="K5" s="34">
        <v>0.17826186515636538</v>
      </c>
      <c r="L5" s="34">
        <v>0.54236655594365279</v>
      </c>
      <c r="M5" s="33">
        <v>0.46809729585423743</v>
      </c>
    </row>
    <row r="6" spans="1:13">
      <c r="B6" s="188">
        <v>1995</v>
      </c>
      <c r="C6" s="32">
        <v>0.31447855034073546</v>
      </c>
      <c r="D6" s="31">
        <v>0.36934613384325671</v>
      </c>
      <c r="E6" s="31">
        <v>0.27818435356541865</v>
      </c>
      <c r="F6" s="31">
        <v>0.42502866009155865</v>
      </c>
      <c r="G6" s="31">
        <v>0.51489025453171111</v>
      </c>
      <c r="H6" s="31">
        <v>0.40894373192853811</v>
      </c>
      <c r="I6" s="31">
        <v>0.60629885180281684</v>
      </c>
      <c r="J6" s="31">
        <v>0.47373158101950752</v>
      </c>
      <c r="K6" s="31">
        <v>0.37261725012409125</v>
      </c>
      <c r="L6" s="31">
        <v>0.70306445600966549</v>
      </c>
      <c r="M6" s="30">
        <v>0.68738852148705509</v>
      </c>
    </row>
    <row r="7" spans="1:13">
      <c r="B7" s="188">
        <v>2000</v>
      </c>
      <c r="C7" s="32">
        <v>0.29350341091900262</v>
      </c>
      <c r="D7" s="31">
        <v>0.36198681518703801</v>
      </c>
      <c r="E7" s="31">
        <v>0.2884772620470244</v>
      </c>
      <c r="F7" s="31">
        <v>0.39273400579134082</v>
      </c>
      <c r="G7" s="31">
        <v>0.45932502103796552</v>
      </c>
      <c r="H7" s="31">
        <v>0.41072206368703745</v>
      </c>
      <c r="I7" s="31">
        <v>0.63507176069704963</v>
      </c>
      <c r="J7" s="31">
        <v>0.45520120538448938</v>
      </c>
      <c r="K7" s="31">
        <v>0.38856300530755178</v>
      </c>
      <c r="L7" s="31">
        <v>0.68059742042193583</v>
      </c>
      <c r="M7" s="30">
        <v>0.69816357322104361</v>
      </c>
    </row>
    <row r="8" spans="1:13">
      <c r="B8" s="188">
        <v>2017</v>
      </c>
      <c r="C8" s="32">
        <v>0.26875852851945142</v>
      </c>
      <c r="D8" s="31">
        <v>0.32117318667242262</v>
      </c>
      <c r="E8" s="31">
        <v>0.32639160110224064</v>
      </c>
      <c r="F8" s="31">
        <v>0.40555138020846437</v>
      </c>
      <c r="G8" s="31">
        <v>0.43226352827243636</v>
      </c>
      <c r="H8" s="31">
        <v>0.39533456785824295</v>
      </c>
      <c r="I8" s="31">
        <v>0.51105829746910847</v>
      </c>
      <c r="J8" s="31">
        <v>0.54872585616446734</v>
      </c>
      <c r="K8" s="31">
        <v>0.5156093576803088</v>
      </c>
      <c r="L8" s="31">
        <v>0.66342314909993672</v>
      </c>
      <c r="M8" s="30">
        <v>0.68184360606459227</v>
      </c>
    </row>
    <row r="9" spans="1:13">
      <c r="B9" s="188">
        <v>2018</v>
      </c>
      <c r="C9" s="32"/>
      <c r="D9" s="31">
        <v>0.32285931629100617</v>
      </c>
      <c r="E9" s="31">
        <v>0.32709074856033266</v>
      </c>
      <c r="F9" s="31"/>
      <c r="G9" s="31">
        <v>0.42266147223626555</v>
      </c>
      <c r="H9" s="31"/>
      <c r="I9" s="31">
        <v>0.50700168038391591</v>
      </c>
      <c r="J9" s="31">
        <v>0.53942274950683589</v>
      </c>
      <c r="K9" s="31">
        <v>0.52488947231684591</v>
      </c>
      <c r="L9" s="31">
        <v>0.66100290236363934</v>
      </c>
      <c r="M9" s="30">
        <v>0.67696608182783968</v>
      </c>
    </row>
    <row r="10" spans="1:13" ht="16.5" thickBot="1">
      <c r="B10" s="184">
        <v>2070</v>
      </c>
      <c r="C10" s="29"/>
      <c r="D10" s="28">
        <v>0.23625156474994932</v>
      </c>
      <c r="E10" s="28">
        <v>0.30185628334235548</v>
      </c>
      <c r="F10" s="28"/>
      <c r="G10" s="28">
        <v>0.27882019171848288</v>
      </c>
      <c r="H10" s="28"/>
      <c r="I10" s="28">
        <v>0.370726320685349</v>
      </c>
      <c r="J10" s="28">
        <v>0.46682752794246868</v>
      </c>
      <c r="K10" s="28">
        <v>0.35240682495913067</v>
      </c>
      <c r="L10" s="28">
        <v>0.40108549630940149</v>
      </c>
      <c r="M10" s="27">
        <v>0.41036513879220882</v>
      </c>
    </row>
    <row r="11" spans="1:13">
      <c r="C11" s="180"/>
      <c r="D11" s="180"/>
      <c r="E11" s="180"/>
      <c r="F11" s="180"/>
      <c r="G11" s="180"/>
      <c r="H11" s="180"/>
      <c r="I11" s="180"/>
      <c r="J11" s="180"/>
      <c r="K11" s="180"/>
      <c r="L11" s="180"/>
      <c r="M11" s="180"/>
    </row>
    <row r="12" spans="1:13">
      <c r="C12" s="180"/>
      <c r="D12" s="180"/>
      <c r="E12" s="180"/>
      <c r="F12" s="180"/>
      <c r="G12" s="180"/>
      <c r="H12" s="180"/>
      <c r="I12" s="180"/>
      <c r="J12" s="180"/>
      <c r="K12" s="180"/>
      <c r="L12" s="180"/>
      <c r="M12" s="180"/>
    </row>
    <row r="15" spans="1:13">
      <c r="C15" s="161"/>
      <c r="D15" s="161"/>
      <c r="E15" s="161"/>
      <c r="F15" s="161"/>
      <c r="G15" s="161"/>
      <c r="H15" s="161"/>
      <c r="I15" s="161"/>
      <c r="J15" s="161"/>
      <c r="K15" s="161"/>
      <c r="L15" s="161"/>
      <c r="M15" s="161"/>
    </row>
    <row r="16" spans="1:13">
      <c r="C16" s="163"/>
      <c r="D16" s="163"/>
      <c r="E16" s="163"/>
      <c r="F16" s="163"/>
      <c r="G16" s="163"/>
      <c r="H16" s="163"/>
      <c r="I16" s="163"/>
      <c r="J16" s="163"/>
      <c r="K16" s="163"/>
      <c r="L16" s="163"/>
      <c r="M16" s="163"/>
    </row>
    <row r="17" spans="3:13">
      <c r="C17" s="163"/>
      <c r="D17" s="163"/>
      <c r="E17" s="163"/>
      <c r="F17" s="163"/>
      <c r="G17" s="163"/>
      <c r="H17" s="163"/>
      <c r="I17" s="163"/>
      <c r="J17" s="163"/>
      <c r="K17" s="163"/>
      <c r="L17" s="163"/>
      <c r="M17" s="163"/>
    </row>
    <row r="31" spans="3:13">
      <c r="C31" s="162" t="s">
        <v>272</v>
      </c>
    </row>
    <row r="32" spans="3:13" ht="27" customHeight="1">
      <c r="C32" s="906" t="s">
        <v>311</v>
      </c>
      <c r="D32" s="906"/>
      <c r="E32" s="906"/>
      <c r="F32" s="906"/>
      <c r="G32" s="906"/>
      <c r="H32" s="906"/>
      <c r="I32" s="906"/>
    </row>
  </sheetData>
  <mergeCells count="1">
    <mergeCell ref="C32:I32"/>
  </mergeCells>
  <hyperlinks>
    <hyperlink ref="B3" location="Sommaire!A1" display="Retour au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3" tint="-0.249977111117893"/>
  </sheetPr>
  <dimension ref="A1:R21"/>
  <sheetViews>
    <sheetView workbookViewId="0">
      <selection activeCell="B17" sqref="B17"/>
    </sheetView>
  </sheetViews>
  <sheetFormatPr baseColWidth="10" defaultRowHeight="15.75"/>
  <cols>
    <col min="1" max="1" width="9.85546875" style="160" customWidth="1"/>
    <col min="2" max="2" width="28.140625" style="161" customWidth="1"/>
    <col min="3" max="3" width="23.140625" style="160" customWidth="1"/>
    <col min="4" max="6" width="19.28515625" style="160" customWidth="1"/>
    <col min="7" max="7" width="15.28515625" style="160" customWidth="1"/>
    <col min="8" max="8" width="14.28515625" style="160" bestFit="1" customWidth="1"/>
    <col min="9" max="9" width="15.28515625" style="160" bestFit="1" customWidth="1"/>
    <col min="10" max="10" width="14.28515625" style="160" bestFit="1" customWidth="1"/>
    <col min="11" max="16384" width="11.42578125" style="160"/>
  </cols>
  <sheetData>
    <row r="1" spans="1:18">
      <c r="A1" s="179" t="s">
        <v>231</v>
      </c>
      <c r="B1" s="277"/>
    </row>
    <row r="3" spans="1:18" ht="16.5" thickBot="1">
      <c r="B3" s="25" t="s">
        <v>37</v>
      </c>
    </row>
    <row r="4" spans="1:18" ht="38.25" customHeight="1" thickBot="1">
      <c r="B4" s="178">
        <v>2017</v>
      </c>
      <c r="C4" s="276" t="s">
        <v>330</v>
      </c>
      <c r="D4" s="275" t="s">
        <v>329</v>
      </c>
      <c r="E4" s="275" t="s">
        <v>328</v>
      </c>
      <c r="F4" s="274" t="s">
        <v>327</v>
      </c>
      <c r="G4" s="273"/>
      <c r="H4" s="273"/>
      <c r="I4" s="273"/>
      <c r="J4" s="273"/>
      <c r="K4" s="273"/>
      <c r="L4" s="273"/>
      <c r="M4" s="273"/>
      <c r="N4" s="273"/>
      <c r="O4" s="273"/>
      <c r="P4" s="273"/>
      <c r="Q4" s="273"/>
      <c r="R4" s="273"/>
    </row>
    <row r="5" spans="1:18">
      <c r="B5" s="272" t="s">
        <v>30</v>
      </c>
      <c r="C5" s="271">
        <v>4.8070000007614584E-2</v>
      </c>
      <c r="D5" s="270">
        <v>-1.1281625627931786</v>
      </c>
      <c r="E5" s="270">
        <v>-3.4370105591580011</v>
      </c>
      <c r="F5" s="269">
        <v>0.53837824748136021</v>
      </c>
      <c r="H5" s="260" t="s">
        <v>29</v>
      </c>
      <c r="I5" s="259">
        <v>0</v>
      </c>
      <c r="J5" s="258" t="s">
        <v>326</v>
      </c>
    </row>
    <row r="6" spans="1:18">
      <c r="B6" s="268" t="s">
        <v>32</v>
      </c>
      <c r="C6" s="267">
        <v>5.1859999687887549E-2</v>
      </c>
      <c r="D6" s="266">
        <v>-0.36086494102078526</v>
      </c>
      <c r="E6" s="266">
        <v>-2.2565181540881505</v>
      </c>
      <c r="F6" s="265">
        <v>-0.70254663760981462</v>
      </c>
      <c r="H6" s="260" t="s">
        <v>31</v>
      </c>
      <c r="I6" s="259">
        <v>0</v>
      </c>
      <c r="J6" s="258" t="s">
        <v>325</v>
      </c>
    </row>
    <row r="7" spans="1:18">
      <c r="B7" s="268" t="s">
        <v>28</v>
      </c>
      <c r="C7" s="267">
        <v>5.6290000269454007E-2</v>
      </c>
      <c r="D7" s="266">
        <v>-0.49063075992590299</v>
      </c>
      <c r="E7" s="266">
        <v>-2.3201180458281181</v>
      </c>
      <c r="F7" s="265">
        <v>-0.25847285556491045</v>
      </c>
      <c r="H7" s="260" t="s">
        <v>27</v>
      </c>
      <c r="I7" s="259">
        <v>0</v>
      </c>
      <c r="J7" s="258" t="s">
        <v>324</v>
      </c>
    </row>
    <row r="8" spans="1:18">
      <c r="B8" s="268" t="s">
        <v>16</v>
      </c>
      <c r="C8" s="267">
        <v>7.0769999926775129E-2</v>
      </c>
      <c r="D8" s="266">
        <v>-1.9839718193199629</v>
      </c>
      <c r="E8" s="266">
        <v>-0.96622066337291868</v>
      </c>
      <c r="F8" s="265">
        <v>0.86538950203874021</v>
      </c>
      <c r="H8" s="260" t="s">
        <v>15</v>
      </c>
      <c r="I8" s="259">
        <v>0</v>
      </c>
      <c r="J8" s="258" t="s">
        <v>323</v>
      </c>
    </row>
    <row r="9" spans="1:18">
      <c r="B9" s="268" t="s">
        <v>8</v>
      </c>
      <c r="C9" s="267">
        <v>7.1859999650868353E-2</v>
      </c>
      <c r="D9" s="266">
        <v>0.16746012121598708</v>
      </c>
      <c r="E9" s="266">
        <v>-0.47640830772437831</v>
      </c>
      <c r="F9" s="265">
        <v>-1.4930652202095578</v>
      </c>
      <c r="H9" s="260" t="s">
        <v>7</v>
      </c>
      <c r="I9" s="259">
        <v>0</v>
      </c>
      <c r="J9" s="258" t="s">
        <v>322</v>
      </c>
    </row>
    <row r="10" spans="1:18">
      <c r="B10" s="268" t="s">
        <v>25</v>
      </c>
      <c r="C10" s="267">
        <v>9.3580000496345933E-2</v>
      </c>
      <c r="D10" s="266">
        <v>3.0583566000820546</v>
      </c>
      <c r="E10" s="266">
        <v>-1.5525067547355553</v>
      </c>
      <c r="F10" s="265">
        <v>-2.1583744473360853</v>
      </c>
      <c r="H10" s="260" t="s">
        <v>24</v>
      </c>
      <c r="I10" s="259">
        <v>0</v>
      </c>
      <c r="J10" s="258" t="s">
        <v>321</v>
      </c>
    </row>
    <row r="11" spans="1:18">
      <c r="B11" s="268" t="s">
        <v>20</v>
      </c>
      <c r="C11" s="267">
        <v>0.10201999954862749</v>
      </c>
      <c r="D11" s="266">
        <v>0.44221106402877186</v>
      </c>
      <c r="E11" s="266">
        <v>1.0008619355509687</v>
      </c>
      <c r="F11" s="265">
        <v>-0.27409081044035832</v>
      </c>
      <c r="H11" s="260" t="s">
        <v>19</v>
      </c>
      <c r="I11" s="259">
        <v>0</v>
      </c>
      <c r="J11" s="258" t="s">
        <v>320</v>
      </c>
    </row>
    <row r="12" spans="1:18">
      <c r="B12" s="268" t="s">
        <v>18</v>
      </c>
      <c r="C12" s="267">
        <v>0.10510000037295734</v>
      </c>
      <c r="D12" s="266">
        <v>-0.73486239112490326</v>
      </c>
      <c r="E12" s="266">
        <v>1.6817634230436003</v>
      </c>
      <c r="F12" s="265">
        <v>0.45254937056986161</v>
      </c>
      <c r="H12" s="260" t="s">
        <v>17</v>
      </c>
      <c r="I12" s="259">
        <v>0</v>
      </c>
      <c r="J12" s="258" t="s">
        <v>319</v>
      </c>
    </row>
    <row r="13" spans="1:18">
      <c r="B13" s="268" t="s">
        <v>22</v>
      </c>
      <c r="C13" s="267">
        <v>0.10903000037484017</v>
      </c>
      <c r="D13" s="266">
        <v>-0.90565453214816738</v>
      </c>
      <c r="E13" s="266">
        <v>1.1564280515909284</v>
      </c>
      <c r="F13" s="265">
        <v>1.5672266616043984</v>
      </c>
      <c r="H13" s="260" t="s">
        <v>21</v>
      </c>
      <c r="I13" s="259">
        <v>0</v>
      </c>
      <c r="J13" s="258" t="s">
        <v>318</v>
      </c>
    </row>
    <row r="14" spans="1:18">
      <c r="B14" s="268" t="s">
        <v>13</v>
      </c>
      <c r="C14" s="267">
        <v>0.13641000060954495</v>
      </c>
      <c r="D14" s="266">
        <v>0.31282230205048056</v>
      </c>
      <c r="E14" s="266">
        <v>4.1637517148408483</v>
      </c>
      <c r="F14" s="265">
        <v>0.32573024701235131</v>
      </c>
      <c r="H14" s="260" t="s">
        <v>12</v>
      </c>
      <c r="I14" s="259">
        <v>0</v>
      </c>
      <c r="J14" s="258" t="s">
        <v>317</v>
      </c>
    </row>
    <row r="15" spans="1:18" ht="16.5" customHeight="1" thickBot="1">
      <c r="B15" s="264" t="s">
        <v>10</v>
      </c>
      <c r="C15" s="263">
        <v>0.15639999951777697</v>
      </c>
      <c r="D15" s="262">
        <v>1.6531615442681724</v>
      </c>
      <c r="E15" s="262">
        <v>5.0674767494807353</v>
      </c>
      <c r="F15" s="261">
        <v>0.68846165994949082</v>
      </c>
      <c r="H15" s="260" t="s">
        <v>9</v>
      </c>
      <c r="I15" s="259">
        <v>0</v>
      </c>
      <c r="J15" s="258" t="s">
        <v>316</v>
      </c>
    </row>
    <row r="16" spans="1:18" ht="16.5" customHeight="1">
      <c r="G16" s="161"/>
    </row>
    <row r="17" spans="2:18" ht="16.5" customHeight="1">
      <c r="B17" s="1268" t="s">
        <v>684</v>
      </c>
      <c r="G17" s="161"/>
    </row>
    <row r="18" spans="2:18" ht="16.5" customHeight="1">
      <c r="G18" s="161"/>
    </row>
    <row r="19" spans="2:18" s="256" customFormat="1" ht="39" customHeight="1">
      <c r="C19" s="257"/>
      <c r="D19" s="257"/>
      <c r="E19" s="257"/>
      <c r="F19" s="257"/>
      <c r="G19" s="257"/>
      <c r="H19" s="909" t="s">
        <v>315</v>
      </c>
      <c r="I19" s="909"/>
      <c r="J19" s="909"/>
      <c r="K19" s="909"/>
      <c r="L19" s="909"/>
      <c r="M19" s="909"/>
      <c r="N19" s="909"/>
      <c r="O19" s="909"/>
      <c r="P19" s="909"/>
      <c r="Q19" s="909"/>
      <c r="R19" s="909"/>
    </row>
    <row r="20" spans="2:18" s="256" customFormat="1" ht="50.25" customHeight="1">
      <c r="C20" s="257"/>
      <c r="D20" s="257"/>
      <c r="E20" s="257"/>
      <c r="F20" s="257"/>
      <c r="G20" s="257"/>
      <c r="H20" s="909" t="s">
        <v>314</v>
      </c>
      <c r="I20" s="909"/>
      <c r="J20" s="909"/>
      <c r="K20" s="909"/>
      <c r="L20" s="909"/>
      <c r="M20" s="909"/>
      <c r="N20" s="909"/>
      <c r="O20" s="909"/>
      <c r="P20" s="909"/>
      <c r="Q20" s="909"/>
      <c r="R20" s="909"/>
    </row>
    <row r="21" spans="2:18" s="256" customFormat="1" ht="28.5" customHeight="1">
      <c r="C21" s="257"/>
      <c r="D21" s="257"/>
      <c r="E21" s="257"/>
      <c r="F21" s="257"/>
      <c r="G21" s="257"/>
      <c r="H21" s="909" t="s">
        <v>313</v>
      </c>
      <c r="I21" s="909"/>
      <c r="J21" s="909"/>
      <c r="K21" s="909"/>
      <c r="L21" s="909"/>
      <c r="M21" s="909"/>
      <c r="N21" s="909"/>
      <c r="O21" s="909"/>
      <c r="P21" s="909"/>
      <c r="Q21" s="909"/>
      <c r="R21" s="909"/>
    </row>
  </sheetData>
  <mergeCells count="3">
    <mergeCell ref="H21:R21"/>
    <mergeCell ref="H20:R20"/>
    <mergeCell ref="H19:R19"/>
  </mergeCells>
  <hyperlinks>
    <hyperlink ref="B3" location="Sommaire!A1" display="Retour au sommaire"/>
    <hyperlink ref="B17" location="'Sigles des pays'!A1" display="Liste des sigles des pay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3" tint="-0.249977111117893"/>
  </sheetPr>
  <dimension ref="A1:P33"/>
  <sheetViews>
    <sheetView workbookViewId="0">
      <selection activeCell="B19" sqref="B19"/>
    </sheetView>
  </sheetViews>
  <sheetFormatPr baseColWidth="10" defaultRowHeight="15.75"/>
  <cols>
    <col min="1" max="1" width="11.42578125" style="9"/>
    <col min="2" max="2" width="25.7109375" style="9" customWidth="1"/>
    <col min="3" max="7" width="11.42578125" style="9"/>
    <col min="8" max="8" width="0.7109375" style="9" customWidth="1"/>
    <col min="9" max="12" width="11.42578125" style="9"/>
    <col min="13" max="13" width="0.7109375" style="9" customWidth="1"/>
    <col min="14" max="16384" width="11.42578125" style="9"/>
  </cols>
  <sheetData>
    <row r="1" spans="1:16">
      <c r="A1" s="24" t="s">
        <v>230</v>
      </c>
    </row>
    <row r="3" spans="1:16" ht="16.5" thickBot="1">
      <c r="B3" s="25" t="s">
        <v>37</v>
      </c>
    </row>
    <row r="4" spans="1:16" ht="32.25" thickBot="1">
      <c r="B4" s="294" t="s">
        <v>338</v>
      </c>
      <c r="C4" s="293" t="s">
        <v>30</v>
      </c>
      <c r="D4" s="291" t="s">
        <v>32</v>
      </c>
      <c r="E4" s="291" t="s">
        <v>28</v>
      </c>
      <c r="F4" s="291" t="s">
        <v>16</v>
      </c>
      <c r="G4" s="291" t="s">
        <v>8</v>
      </c>
      <c r="H4" s="292"/>
      <c r="I4" s="291" t="s">
        <v>25</v>
      </c>
      <c r="J4" s="291" t="s">
        <v>20</v>
      </c>
      <c r="K4" s="291" t="s">
        <v>18</v>
      </c>
      <c r="L4" s="291" t="s">
        <v>22</v>
      </c>
      <c r="M4" s="292"/>
      <c r="N4" s="291" t="s">
        <v>13</v>
      </c>
      <c r="O4" s="290" t="s">
        <v>10</v>
      </c>
    </row>
    <row r="5" spans="1:16">
      <c r="B5" s="62" t="s">
        <v>337</v>
      </c>
      <c r="C5" s="289">
        <v>1.7010000000000005</v>
      </c>
      <c r="D5" s="288">
        <v>-0.7280000000000002</v>
      </c>
      <c r="E5" s="288">
        <v>0.37599999999999922</v>
      </c>
      <c r="F5" s="288">
        <v>1.1100000000000005</v>
      </c>
      <c r="G5" s="288">
        <v>0.59599999999999931</v>
      </c>
      <c r="H5" s="20"/>
      <c r="I5" s="288">
        <v>5.628000000000001</v>
      </c>
      <c r="J5" s="288">
        <v>-0.18299999999999983</v>
      </c>
      <c r="K5" s="288">
        <v>1.7189999999999996</v>
      </c>
      <c r="L5" s="288">
        <v>4.8620000000000001</v>
      </c>
      <c r="M5" s="20"/>
      <c r="N5" s="288">
        <v>4.391</v>
      </c>
      <c r="O5" s="287">
        <v>7.1040000000000019</v>
      </c>
      <c r="P5" s="147"/>
    </row>
    <row r="6" spans="1:16">
      <c r="B6" s="60" t="s">
        <v>336</v>
      </c>
      <c r="C6" s="286">
        <v>2.050243651236459</v>
      </c>
      <c r="D6" s="285">
        <v>2.6431207489430579</v>
      </c>
      <c r="E6" s="285">
        <v>0.80408963936067279</v>
      </c>
      <c r="F6" s="285">
        <v>1.8462343647615989</v>
      </c>
      <c r="G6" s="285">
        <v>1.3580824457585416</v>
      </c>
      <c r="H6" s="17"/>
      <c r="I6" s="285">
        <v>7.6185593209475346</v>
      </c>
      <c r="J6" s="285">
        <v>2.745803550461186</v>
      </c>
      <c r="K6" s="285">
        <v>2.3488384730952374</v>
      </c>
      <c r="L6" s="285">
        <v>3.3878252390645738</v>
      </c>
      <c r="M6" s="17"/>
      <c r="N6" s="285">
        <v>3.6594929340268223</v>
      </c>
      <c r="O6" s="284">
        <v>5.6726575438635409</v>
      </c>
    </row>
    <row r="7" spans="1:16">
      <c r="B7" s="60" t="s">
        <v>335</v>
      </c>
      <c r="C7" s="286">
        <v>0.38897102750709356</v>
      </c>
      <c r="D7" s="285">
        <v>-1.6139764050110299</v>
      </c>
      <c r="E7" s="285">
        <v>1.0762717461316949</v>
      </c>
      <c r="F7" s="285">
        <v>-0.14925168599697197</v>
      </c>
      <c r="G7" s="285">
        <v>-0.13074200114820342</v>
      </c>
      <c r="H7" s="17"/>
      <c r="I7" s="285">
        <v>0.34090830280285633</v>
      </c>
      <c r="J7" s="285">
        <v>-0.37671912808747759</v>
      </c>
      <c r="K7" s="285">
        <v>2.3883605377194019</v>
      </c>
      <c r="L7" s="285">
        <v>10.998068657814297</v>
      </c>
      <c r="M7" s="17"/>
      <c r="N7" s="285">
        <v>2.3275372211310135</v>
      </c>
      <c r="O7" s="284">
        <v>4.6751615829389586</v>
      </c>
    </row>
    <row r="8" spans="1:16" ht="16.5" thickBot="1">
      <c r="B8" s="58" t="s">
        <v>334</v>
      </c>
      <c r="C8" s="283">
        <v>-0.73821467874355229</v>
      </c>
      <c r="D8" s="282">
        <v>-1.7571443439320285</v>
      </c>
      <c r="E8" s="282">
        <v>-1.5043613854923683</v>
      </c>
      <c r="F8" s="282">
        <v>-0.58698267876462618</v>
      </c>
      <c r="G8" s="282">
        <v>-0.63134044461033878</v>
      </c>
      <c r="H8" s="14"/>
      <c r="I8" s="282">
        <v>-2.3314676237503904</v>
      </c>
      <c r="J8" s="282">
        <v>-2.5520844223737078</v>
      </c>
      <c r="K8" s="282">
        <v>-3.0181990108146399</v>
      </c>
      <c r="L8" s="282">
        <v>-9.5238938968788709</v>
      </c>
      <c r="M8" s="14"/>
      <c r="N8" s="282">
        <v>-1.5960301551578344</v>
      </c>
      <c r="O8" s="281">
        <v>-3.2438191268024967</v>
      </c>
    </row>
    <row r="31" spans="3:16" ht="43.5" customHeight="1">
      <c r="C31" s="911" t="s">
        <v>333</v>
      </c>
      <c r="D31" s="911"/>
      <c r="E31" s="911"/>
      <c r="F31" s="911"/>
      <c r="G31" s="911"/>
      <c r="H31" s="911"/>
      <c r="I31" s="911"/>
      <c r="J31" s="911"/>
      <c r="K31" s="911"/>
      <c r="L31" s="911"/>
      <c r="M31" s="280"/>
      <c r="N31" s="280"/>
      <c r="O31" s="280"/>
      <c r="P31" s="280"/>
    </row>
    <row r="32" spans="3:16" ht="65.25" customHeight="1">
      <c r="C32" s="911" t="s">
        <v>332</v>
      </c>
      <c r="D32" s="911"/>
      <c r="E32" s="911"/>
      <c r="F32" s="911"/>
      <c r="G32" s="911"/>
      <c r="H32" s="911"/>
      <c r="I32" s="911"/>
      <c r="J32" s="911"/>
      <c r="K32" s="911"/>
      <c r="L32" s="911"/>
      <c r="M32" s="280"/>
      <c r="N32" s="280"/>
      <c r="O32" s="280"/>
      <c r="P32" s="280"/>
    </row>
    <row r="33" spans="3:16">
      <c r="C33" s="279" t="s">
        <v>331</v>
      </c>
      <c r="D33" s="278"/>
      <c r="E33" s="278"/>
      <c r="F33" s="278"/>
      <c r="G33" s="278"/>
      <c r="H33" s="278"/>
      <c r="I33" s="278"/>
      <c r="J33" s="278"/>
      <c r="K33" s="278"/>
      <c r="L33" s="278"/>
      <c r="M33" s="278"/>
      <c r="N33" s="278"/>
      <c r="O33" s="278"/>
      <c r="P33" s="278"/>
    </row>
  </sheetData>
  <mergeCells count="2">
    <mergeCell ref="C32:L32"/>
    <mergeCell ref="C31:L31"/>
  </mergeCells>
  <hyperlinks>
    <hyperlink ref="B3" location="Sommaire!A1" display="Retour au sommair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sheetPr>
  <dimension ref="A1:S26"/>
  <sheetViews>
    <sheetView zoomScale="90" zoomScaleNormal="90" workbookViewId="0">
      <selection activeCell="E22" sqref="E22"/>
    </sheetView>
  </sheetViews>
  <sheetFormatPr baseColWidth="10" defaultRowHeight="15"/>
  <cols>
    <col min="2" max="2" width="15" customWidth="1"/>
    <col min="3" max="3" width="4.7109375" customWidth="1"/>
    <col min="4" max="4" width="34.7109375" customWidth="1"/>
    <col min="5" max="6" width="14.42578125" customWidth="1"/>
  </cols>
  <sheetData>
    <row r="1" spans="1:16" s="9" customFormat="1" ht="15.75">
      <c r="A1" s="24" t="s">
        <v>0</v>
      </c>
    </row>
    <row r="2" spans="1:16" s="9" customFormat="1" ht="15.75"/>
    <row r="3" spans="1:16" s="9" customFormat="1" ht="16.5" thickBot="1">
      <c r="B3" s="23" t="s">
        <v>37</v>
      </c>
    </row>
    <row r="4" spans="1:16" s="9" customFormat="1" ht="63.75" thickBot="1">
      <c r="B4" s="1414" t="s">
        <v>36</v>
      </c>
      <c r="C4" s="1415"/>
      <c r="D4" s="1410" t="s">
        <v>35</v>
      </c>
      <c r="E4" s="22" t="s">
        <v>34</v>
      </c>
      <c r="F4" s="21" t="s">
        <v>33</v>
      </c>
    </row>
    <row r="5" spans="1:16" s="9" customFormat="1" ht="15.75">
      <c r="B5" s="1416" t="s">
        <v>32</v>
      </c>
      <c r="C5" s="1417" t="s">
        <v>31</v>
      </c>
      <c r="D5" s="1411" t="s">
        <v>26</v>
      </c>
      <c r="E5" s="19">
        <v>5.1859999999999996E-2</v>
      </c>
      <c r="F5" s="18">
        <v>0.47038398692810457</v>
      </c>
      <c r="H5" s="11"/>
      <c r="P5" s="10">
        <v>0.22499999999999998</v>
      </c>
    </row>
    <row r="6" spans="1:16" s="9" customFormat="1" ht="15.75">
      <c r="B6" s="1408" t="s">
        <v>30</v>
      </c>
      <c r="C6" s="1418" t="s">
        <v>29</v>
      </c>
      <c r="D6" s="1412" t="s">
        <v>26</v>
      </c>
      <c r="E6" s="16">
        <v>4.8070000000000002E-2</v>
      </c>
      <c r="F6" s="15">
        <v>0.53243847874720351</v>
      </c>
      <c r="H6" s="11"/>
      <c r="P6" s="10">
        <v>0.22499999999999998</v>
      </c>
    </row>
    <row r="7" spans="1:16" s="9" customFormat="1" ht="15.75">
      <c r="B7" s="1408" t="s">
        <v>28</v>
      </c>
      <c r="C7" s="1418" t="s">
        <v>27</v>
      </c>
      <c r="D7" s="1412" t="s">
        <v>26</v>
      </c>
      <c r="E7" s="16">
        <v>5.6289999999999993E-2</v>
      </c>
      <c r="F7" s="15">
        <v>0.48081534772182261</v>
      </c>
      <c r="H7" s="11"/>
      <c r="P7" s="10">
        <v>0.47499999999999998</v>
      </c>
    </row>
    <row r="8" spans="1:16" s="9" customFormat="1" ht="15.75">
      <c r="B8" s="1408" t="s">
        <v>25</v>
      </c>
      <c r="C8" s="1418" t="s">
        <v>24</v>
      </c>
      <c r="D8" s="1412" t="s">
        <v>23</v>
      </c>
      <c r="E8" s="16">
        <v>9.358000000000001E-2</v>
      </c>
      <c r="F8" s="15">
        <v>0.21301824909595488</v>
      </c>
      <c r="H8" s="11"/>
      <c r="P8" s="10">
        <v>0.72499999999999998</v>
      </c>
    </row>
    <row r="9" spans="1:16" s="9" customFormat="1" ht="15" customHeight="1">
      <c r="B9" s="1408" t="s">
        <v>22</v>
      </c>
      <c r="C9" s="1418" t="s">
        <v>21</v>
      </c>
      <c r="D9" s="1412" t="s">
        <v>14</v>
      </c>
      <c r="E9" s="16">
        <v>0.10903</v>
      </c>
      <c r="F9" s="15">
        <v>2.9550511793502446E-2</v>
      </c>
      <c r="H9" s="11"/>
      <c r="P9" s="10">
        <v>0.97499999999999998</v>
      </c>
    </row>
    <row r="10" spans="1:16" s="9" customFormat="1" ht="15.75">
      <c r="B10" s="1408" t="s">
        <v>20</v>
      </c>
      <c r="C10" s="1418" t="s">
        <v>19</v>
      </c>
      <c r="D10" s="1412" t="s">
        <v>14</v>
      </c>
      <c r="E10" s="16">
        <v>0.10202</v>
      </c>
      <c r="F10" s="15">
        <v>6.9160583941605833E-2</v>
      </c>
      <c r="H10" s="11"/>
      <c r="P10" s="10">
        <v>0.97499999999999998</v>
      </c>
    </row>
    <row r="11" spans="1:16" s="9" customFormat="1" ht="15.75">
      <c r="B11" s="1408" t="s">
        <v>18</v>
      </c>
      <c r="C11" s="1418" t="s">
        <v>17</v>
      </c>
      <c r="D11" s="1412" t="s">
        <v>14</v>
      </c>
      <c r="E11" s="16">
        <v>0.1051</v>
      </c>
      <c r="F11" s="15">
        <v>9.1930188353205461E-2</v>
      </c>
      <c r="H11" s="11"/>
      <c r="P11" s="10">
        <v>0.97499999999999998</v>
      </c>
    </row>
    <row r="12" spans="1:16" s="9" customFormat="1" ht="15.75">
      <c r="B12" s="1408" t="s">
        <v>16</v>
      </c>
      <c r="C12" s="1418" t="s">
        <v>15</v>
      </c>
      <c r="D12" s="1412" t="s">
        <v>14</v>
      </c>
      <c r="E12" s="16">
        <v>7.077E-2</v>
      </c>
      <c r="F12" s="15">
        <v>0.42821362204088231</v>
      </c>
      <c r="H12" s="11"/>
      <c r="P12" s="10">
        <v>0.97499999999999998</v>
      </c>
    </row>
    <row r="13" spans="1:16" s="9" customFormat="1" ht="15.75">
      <c r="B13" s="1408" t="s">
        <v>13</v>
      </c>
      <c r="C13" s="1418" t="s">
        <v>12</v>
      </c>
      <c r="D13" s="1412" t="s">
        <v>11</v>
      </c>
      <c r="E13" s="16">
        <v>0.13641</v>
      </c>
      <c r="F13" s="15">
        <v>1.8491869333717083E-2</v>
      </c>
      <c r="H13" s="11"/>
      <c r="P13" s="10">
        <v>1.2250000000000001</v>
      </c>
    </row>
    <row r="14" spans="1:16" s="9" customFormat="1" ht="15.75">
      <c r="B14" s="1408" t="s">
        <v>10</v>
      </c>
      <c r="C14" s="1418" t="s">
        <v>9</v>
      </c>
      <c r="D14" s="1412" t="s">
        <v>6</v>
      </c>
      <c r="E14" s="16">
        <v>0.15640000000000001</v>
      </c>
      <c r="F14" s="15">
        <v>6.6045622835303963E-2</v>
      </c>
      <c r="H14" s="11"/>
      <c r="P14" s="10">
        <v>1.4750000000000001</v>
      </c>
    </row>
    <row r="15" spans="1:16" s="9" customFormat="1" ht="16.5" thickBot="1">
      <c r="B15" s="1409" t="s">
        <v>8</v>
      </c>
      <c r="C15" s="1419" t="s">
        <v>7</v>
      </c>
      <c r="D15" s="1413" t="s">
        <v>6</v>
      </c>
      <c r="E15" s="13">
        <v>7.1859999999999993E-2</v>
      </c>
      <c r="F15" s="12">
        <v>0.30056453182791515</v>
      </c>
      <c r="H15" s="11"/>
      <c r="P15" s="10">
        <v>1.4750000000000001</v>
      </c>
    </row>
    <row r="16" spans="1:16" s="7" customFormat="1" ht="15" customHeight="1">
      <c r="G16" s="8"/>
      <c r="L16" s="8"/>
    </row>
    <row r="17" spans="9:19" s="6" customFormat="1" ht="15" customHeight="1"/>
    <row r="18" spans="9:19" ht="15" customHeight="1"/>
    <row r="24" spans="9:19" ht="42.75" customHeight="1">
      <c r="I24" s="890" t="s">
        <v>5</v>
      </c>
      <c r="J24" s="890"/>
      <c r="K24" s="890"/>
      <c r="L24" s="890"/>
      <c r="M24" s="890"/>
      <c r="N24" s="890"/>
      <c r="O24" s="890"/>
      <c r="P24" s="890"/>
      <c r="Q24" s="890"/>
      <c r="R24" s="890"/>
      <c r="S24" s="890"/>
    </row>
    <row r="25" spans="9:19" ht="15" customHeight="1">
      <c r="I25" s="890" t="s">
        <v>4</v>
      </c>
      <c r="J25" s="890"/>
      <c r="K25" s="890"/>
      <c r="L25" s="890"/>
      <c r="M25" s="890"/>
      <c r="N25" s="890"/>
      <c r="O25" s="890"/>
      <c r="P25" s="890"/>
      <c r="Q25" s="890"/>
      <c r="R25" s="890"/>
      <c r="S25" s="890"/>
    </row>
    <row r="26" spans="9:19">
      <c r="I26" s="889" t="s">
        <v>3</v>
      </c>
      <c r="J26" s="889"/>
      <c r="K26" s="889"/>
      <c r="L26" s="889"/>
      <c r="M26" s="889"/>
      <c r="N26" s="889"/>
      <c r="O26" s="889"/>
      <c r="P26" s="889"/>
      <c r="Q26" s="889"/>
      <c r="R26" s="889"/>
      <c r="S26" s="889"/>
    </row>
  </sheetData>
  <mergeCells count="4">
    <mergeCell ref="B4:C4"/>
    <mergeCell ref="I26:S26"/>
    <mergeCell ref="I25:S25"/>
    <mergeCell ref="I24:S24"/>
  </mergeCells>
  <hyperlinks>
    <hyperlink ref="B3" location="Sommaire!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3" tint="-0.249977111117893"/>
  </sheetPr>
  <dimension ref="A1:P33"/>
  <sheetViews>
    <sheetView workbookViewId="0">
      <selection activeCell="B19" sqref="B19"/>
    </sheetView>
  </sheetViews>
  <sheetFormatPr baseColWidth="10" defaultRowHeight="15.75"/>
  <cols>
    <col min="1" max="1" width="11.42578125" style="9"/>
    <col min="2" max="2" width="25.7109375" style="9" customWidth="1"/>
    <col min="3" max="7" width="12.140625" style="9" customWidth="1"/>
    <col min="8" max="8" width="0.5703125" style="9" customWidth="1"/>
    <col min="9" max="12" width="12.140625" style="9" customWidth="1"/>
    <col min="13" max="13" width="0.5703125" style="9" customWidth="1"/>
    <col min="14" max="15" width="12.140625" style="9" customWidth="1"/>
    <col min="16" max="16384" width="11.42578125" style="9"/>
  </cols>
  <sheetData>
    <row r="1" spans="1:15">
      <c r="A1" s="24" t="s">
        <v>229</v>
      </c>
    </row>
    <row r="4" spans="1:15" ht="16.5" thickBot="1">
      <c r="B4" s="25" t="s">
        <v>37</v>
      </c>
    </row>
    <row r="5" spans="1:15" ht="32.25" thickBot="1">
      <c r="B5" s="299" t="s">
        <v>342</v>
      </c>
      <c r="C5" s="293" t="s">
        <v>30</v>
      </c>
      <c r="D5" s="291" t="s">
        <v>32</v>
      </c>
      <c r="E5" s="291" t="s">
        <v>28</v>
      </c>
      <c r="F5" s="291" t="s">
        <v>16</v>
      </c>
      <c r="G5" s="291" t="s">
        <v>8</v>
      </c>
      <c r="H5" s="292"/>
      <c r="I5" s="291" t="s">
        <v>25</v>
      </c>
      <c r="J5" s="291" t="s">
        <v>20</v>
      </c>
      <c r="K5" s="291" t="s">
        <v>18</v>
      </c>
      <c r="L5" s="291" t="s">
        <v>22</v>
      </c>
      <c r="M5" s="292"/>
      <c r="N5" s="291" t="s">
        <v>13</v>
      </c>
      <c r="O5" s="290" t="s">
        <v>10</v>
      </c>
    </row>
    <row r="6" spans="1:15">
      <c r="B6" s="62" t="s">
        <v>337</v>
      </c>
      <c r="C6" s="289"/>
      <c r="D6" s="288">
        <v>0.47113038931403672</v>
      </c>
      <c r="E6" s="288">
        <v>2.4064601465211792</v>
      </c>
      <c r="F6" s="288">
        <v>0</v>
      </c>
      <c r="G6" s="288">
        <v>-0.74178078203693132</v>
      </c>
      <c r="H6" s="298"/>
      <c r="I6" s="288">
        <v>0</v>
      </c>
      <c r="J6" s="288">
        <v>2.3175925280835949</v>
      </c>
      <c r="K6" s="288">
        <v>2.7564900271667012</v>
      </c>
      <c r="L6" s="288">
        <v>-1.3682625861341058</v>
      </c>
      <c r="M6" s="298"/>
      <c r="N6" s="288">
        <v>-2.9778776683162063</v>
      </c>
      <c r="O6" s="287">
        <v>-1.7765783693983046</v>
      </c>
    </row>
    <row r="7" spans="1:15">
      <c r="B7" s="60" t="s">
        <v>336</v>
      </c>
      <c r="C7" s="286"/>
      <c r="D7" s="285">
        <v>2.7981943199363268</v>
      </c>
      <c r="E7" s="285">
        <v>3.3316375165401828</v>
      </c>
      <c r="F7" s="285">
        <v>0</v>
      </c>
      <c r="G7" s="285">
        <v>2.1385203379710442</v>
      </c>
      <c r="H7" s="297"/>
      <c r="I7" s="285">
        <v>0</v>
      </c>
      <c r="J7" s="285">
        <v>6.3337701832844093</v>
      </c>
      <c r="K7" s="285">
        <v>5.2411239904478686</v>
      </c>
      <c r="L7" s="285">
        <v>5.1553616427088178</v>
      </c>
      <c r="M7" s="297"/>
      <c r="N7" s="285">
        <v>4.3687845596002148</v>
      </c>
      <c r="O7" s="284">
        <v>8.5246318588517358</v>
      </c>
    </row>
    <row r="8" spans="1:15">
      <c r="B8" s="60" t="s">
        <v>335</v>
      </c>
      <c r="C8" s="286"/>
      <c r="D8" s="285">
        <v>-1.781377418649003</v>
      </c>
      <c r="E8" s="285">
        <v>-0.56927271242311506</v>
      </c>
      <c r="F8" s="285">
        <v>0</v>
      </c>
      <c r="G8" s="285">
        <v>-2.8362210633583969</v>
      </c>
      <c r="H8" s="297"/>
      <c r="I8" s="285">
        <v>0</v>
      </c>
      <c r="J8" s="285">
        <v>-3.7323283034829737</v>
      </c>
      <c r="K8" s="285">
        <v>-1.7571568348306843</v>
      </c>
      <c r="L8" s="285">
        <v>-4.4093588291208183</v>
      </c>
      <c r="M8" s="297"/>
      <c r="N8" s="285">
        <v>-6.3032338884106602</v>
      </c>
      <c r="O8" s="284">
        <v>-7.9813082401415905</v>
      </c>
    </row>
    <row r="9" spans="1:15" ht="16.5" thickBot="1">
      <c r="B9" s="58" t="s">
        <v>334</v>
      </c>
      <c r="C9" s="283"/>
      <c r="D9" s="282">
        <v>-0.54568651197328699</v>
      </c>
      <c r="E9" s="282">
        <v>-0.35590465759588835</v>
      </c>
      <c r="F9" s="282">
        <v>0</v>
      </c>
      <c r="G9" s="282">
        <v>-4.4080056649578536E-2</v>
      </c>
      <c r="H9" s="296"/>
      <c r="I9" s="282">
        <v>0</v>
      </c>
      <c r="J9" s="282">
        <v>-0.28384935171784037</v>
      </c>
      <c r="K9" s="282">
        <v>-0.72747712845048351</v>
      </c>
      <c r="L9" s="282">
        <v>-2.1142653997221048</v>
      </c>
      <c r="M9" s="296"/>
      <c r="N9" s="282">
        <v>-1.0434283395057604</v>
      </c>
      <c r="O9" s="281">
        <v>-2.3199019881084499</v>
      </c>
    </row>
    <row r="31" spans="3:16" ht="41.25" customHeight="1">
      <c r="C31" s="911" t="s">
        <v>341</v>
      </c>
      <c r="D31" s="911"/>
      <c r="E31" s="911"/>
      <c r="F31" s="911"/>
      <c r="G31" s="911"/>
      <c r="H31" s="911"/>
      <c r="I31" s="911"/>
      <c r="J31" s="911"/>
      <c r="K31" s="911"/>
      <c r="L31" s="911"/>
      <c r="M31" s="280"/>
      <c r="N31" s="280"/>
      <c r="O31" s="280"/>
      <c r="P31" s="280"/>
    </row>
    <row r="32" spans="3:16" ht="41.25" customHeight="1">
      <c r="C32" s="894" t="s">
        <v>340</v>
      </c>
      <c r="D32" s="894"/>
      <c r="E32" s="894"/>
      <c r="F32" s="894"/>
      <c r="G32" s="894"/>
      <c r="H32" s="894"/>
      <c r="I32" s="894"/>
      <c r="J32" s="894"/>
      <c r="K32" s="894"/>
      <c r="L32" s="894"/>
      <c r="M32" s="295"/>
      <c r="N32" s="295"/>
      <c r="O32" s="295"/>
      <c r="P32" s="295"/>
    </row>
    <row r="33" spans="3:3">
      <c r="C33" s="26" t="s">
        <v>339</v>
      </c>
    </row>
  </sheetData>
  <mergeCells count="2">
    <mergeCell ref="C32:L32"/>
    <mergeCell ref="C31:L31"/>
  </mergeCells>
  <hyperlinks>
    <hyperlink ref="B4" location="Sommaire!A1" display="Retour au sommaire"/>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3" tint="-0.249977111117893"/>
  </sheetPr>
  <dimension ref="A1:U23"/>
  <sheetViews>
    <sheetView workbookViewId="0">
      <selection activeCell="B19" sqref="B19"/>
    </sheetView>
  </sheetViews>
  <sheetFormatPr baseColWidth="10" defaultRowHeight="15.75"/>
  <cols>
    <col min="1" max="1" width="6.140625" style="67" customWidth="1"/>
    <col min="2" max="2" width="37.85546875" style="300" customWidth="1"/>
    <col min="3" max="3" width="16.85546875" style="67" bestFit="1" customWidth="1"/>
    <col min="4" max="4" width="15.28515625" style="67" bestFit="1" customWidth="1"/>
    <col min="5" max="16384" width="11.42578125" style="67"/>
  </cols>
  <sheetData>
    <row r="1" spans="1:21">
      <c r="A1" s="325" t="s">
        <v>228</v>
      </c>
    </row>
    <row r="3" spans="1:21" ht="16.5" thickBot="1">
      <c r="B3" s="223" t="s">
        <v>37</v>
      </c>
    </row>
    <row r="4" spans="1:21" ht="16.5" thickBot="1">
      <c r="B4" s="316" t="s">
        <v>337</v>
      </c>
      <c r="C4" s="315" t="s">
        <v>20</v>
      </c>
      <c r="D4" s="314" t="s">
        <v>13</v>
      </c>
      <c r="I4" s="301"/>
      <c r="J4" s="301"/>
    </row>
    <row r="5" spans="1:21">
      <c r="B5" s="324">
        <v>1980</v>
      </c>
      <c r="C5" s="323">
        <v>0.10385</v>
      </c>
      <c r="D5" s="322">
        <v>9.2499999999999999E-2</v>
      </c>
      <c r="F5" s="310"/>
    </row>
    <row r="6" spans="1:21">
      <c r="B6" s="309">
        <v>1995</v>
      </c>
      <c r="C6" s="321">
        <v>0.10336000000000001</v>
      </c>
      <c r="D6" s="320">
        <v>0.11801</v>
      </c>
      <c r="F6" s="310"/>
    </row>
    <row r="7" spans="1:21">
      <c r="B7" s="309">
        <v>2017</v>
      </c>
      <c r="C7" s="321">
        <v>0.10202</v>
      </c>
      <c r="D7" s="320">
        <v>0.13641</v>
      </c>
      <c r="F7" s="310"/>
    </row>
    <row r="8" spans="1:21" ht="16.5" thickBot="1">
      <c r="B8" s="306">
        <v>2070</v>
      </c>
      <c r="C8" s="319">
        <v>0.12632607299494023</v>
      </c>
      <c r="D8" s="318">
        <v>0.10809457950899709</v>
      </c>
      <c r="F8" s="310"/>
    </row>
    <row r="9" spans="1:21" ht="9" customHeight="1" thickBot="1">
      <c r="C9" s="317"/>
      <c r="D9" s="317"/>
      <c r="F9" s="310"/>
    </row>
    <row r="10" spans="1:21" ht="16.5" thickBot="1">
      <c r="B10" s="316" t="s">
        <v>351</v>
      </c>
      <c r="C10" s="315" t="s">
        <v>20</v>
      </c>
      <c r="D10" s="314" t="s">
        <v>13</v>
      </c>
    </row>
    <row r="11" spans="1:21">
      <c r="B11" s="313" t="s">
        <v>350</v>
      </c>
      <c r="C11" s="312">
        <v>-0.2131415631571737</v>
      </c>
      <c r="D11" s="311">
        <v>0.29107070518124833</v>
      </c>
      <c r="E11" s="303"/>
      <c r="G11" s="302" t="s">
        <v>349</v>
      </c>
      <c r="I11" s="310"/>
      <c r="J11" s="310"/>
    </row>
    <row r="12" spans="1:21">
      <c r="B12" s="309" t="s">
        <v>307</v>
      </c>
      <c r="C12" s="308">
        <v>0.63593557785011501</v>
      </c>
      <c r="D12" s="307">
        <v>-0.80041047937597365</v>
      </c>
      <c r="E12" s="303"/>
      <c r="G12" s="302" t="s">
        <v>348</v>
      </c>
      <c r="I12" s="310"/>
      <c r="J12" s="310"/>
      <c r="L12" s="303"/>
      <c r="M12" s="303"/>
      <c r="P12" s="303"/>
      <c r="Q12" s="303"/>
      <c r="T12" s="303"/>
      <c r="U12" s="303"/>
    </row>
    <row r="13" spans="1:21">
      <c r="B13" s="309" t="s">
        <v>310</v>
      </c>
      <c r="C13" s="308">
        <v>2.2644915504761833</v>
      </c>
      <c r="D13" s="307">
        <v>-2.4778366157658231</v>
      </c>
      <c r="E13" s="303"/>
      <c r="G13" s="302" t="s">
        <v>347</v>
      </c>
      <c r="I13" s="310"/>
      <c r="J13" s="310"/>
      <c r="L13" s="303"/>
      <c r="M13" s="303"/>
      <c r="P13" s="303"/>
      <c r="Q13" s="303"/>
      <c r="T13" s="303"/>
      <c r="U13" s="303"/>
    </row>
    <row r="14" spans="1:21">
      <c r="B14" s="309" t="s">
        <v>346</v>
      </c>
      <c r="C14" s="308">
        <v>-1.2446962605713277</v>
      </c>
      <c r="D14" s="307">
        <v>1.8955371159130734</v>
      </c>
      <c r="E14" s="303"/>
      <c r="F14" s="912" t="s">
        <v>345</v>
      </c>
      <c r="G14" s="912"/>
      <c r="H14" s="912"/>
      <c r="I14" s="912"/>
      <c r="J14" s="912"/>
      <c r="K14" s="912"/>
      <c r="L14" s="912"/>
      <c r="M14" s="303"/>
      <c r="P14" s="303"/>
      <c r="Q14" s="303"/>
      <c r="T14" s="303"/>
      <c r="U14" s="303"/>
    </row>
    <row r="15" spans="1:21" ht="16.5" thickBot="1">
      <c r="B15" s="306" t="s">
        <v>344</v>
      </c>
      <c r="C15" s="305">
        <v>2.0217232349870216</v>
      </c>
      <c r="D15" s="304">
        <v>-2.2561314676515369</v>
      </c>
      <c r="E15" s="303"/>
      <c r="G15" s="302" t="s">
        <v>343</v>
      </c>
    </row>
    <row r="16" spans="1:21">
      <c r="I16" s="301"/>
      <c r="J16" s="301"/>
    </row>
    <row r="17" spans="2:10">
      <c r="B17" s="67"/>
      <c r="I17" s="301"/>
      <c r="J17" s="301"/>
    </row>
    <row r="23" spans="2:10">
      <c r="B23" s="67"/>
    </row>
  </sheetData>
  <mergeCells count="1">
    <mergeCell ref="F14:L14"/>
  </mergeCells>
  <hyperlinks>
    <hyperlink ref="B3" location="Sommaire!A1" display="Retour au sommaire"/>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3" tint="-0.249977111117893"/>
  </sheetPr>
  <dimension ref="A1:O17"/>
  <sheetViews>
    <sheetView workbookViewId="0">
      <selection activeCell="B19" sqref="B19"/>
    </sheetView>
  </sheetViews>
  <sheetFormatPr baseColWidth="10" defaultRowHeight="15.75"/>
  <cols>
    <col min="1" max="1" width="10.140625" style="67" customWidth="1"/>
    <col min="2" max="2" width="60.5703125" style="67" customWidth="1"/>
    <col min="3" max="16384" width="11.42578125" style="67"/>
  </cols>
  <sheetData>
    <row r="1" spans="1:15">
      <c r="A1" s="325" t="s">
        <v>227</v>
      </c>
    </row>
    <row r="3" spans="1:15" ht="16.5" thickBot="1">
      <c r="B3" s="223" t="s">
        <v>37</v>
      </c>
    </row>
    <row r="4" spans="1:15" ht="16.5" thickBot="1">
      <c r="B4" s="338" t="s">
        <v>338</v>
      </c>
      <c r="C4" s="315" t="s">
        <v>20</v>
      </c>
      <c r="D4" s="314" t="s">
        <v>13</v>
      </c>
      <c r="F4" s="340"/>
      <c r="G4" s="340"/>
      <c r="J4" s="340"/>
      <c r="K4" s="340"/>
      <c r="N4" s="340"/>
      <c r="O4" s="340"/>
    </row>
    <row r="5" spans="1:15">
      <c r="B5" s="98" t="s">
        <v>357</v>
      </c>
      <c r="C5" s="333">
        <v>-0.18299999999999983</v>
      </c>
      <c r="D5" s="332">
        <v>4.391</v>
      </c>
    </row>
    <row r="6" spans="1:15">
      <c r="B6" s="337" t="s">
        <v>356</v>
      </c>
      <c r="C6" s="336"/>
      <c r="D6" s="335"/>
    </row>
    <row r="7" spans="1:15">
      <c r="B7" s="334" t="s">
        <v>355</v>
      </c>
      <c r="C7" s="333">
        <v>2.745803550461186</v>
      </c>
      <c r="D7" s="332">
        <v>3.6594929340268223</v>
      </c>
      <c r="F7" s="303"/>
      <c r="G7" s="303"/>
      <c r="J7" s="303"/>
      <c r="K7" s="303"/>
      <c r="N7" s="303"/>
      <c r="O7" s="303"/>
    </row>
    <row r="8" spans="1:15">
      <c r="B8" s="331" t="s">
        <v>354</v>
      </c>
      <c r="C8" s="330">
        <v>-0.37671912808747759</v>
      </c>
      <c r="D8" s="329">
        <v>2.3275372211310135</v>
      </c>
      <c r="F8" s="303"/>
      <c r="G8" s="303"/>
      <c r="J8" s="303"/>
      <c r="K8" s="303"/>
      <c r="N8" s="303"/>
      <c r="O8" s="303"/>
    </row>
    <row r="9" spans="1:15" ht="16.5" thickBot="1">
      <c r="B9" s="328" t="s">
        <v>352</v>
      </c>
      <c r="C9" s="327">
        <v>-2.5520844223737078</v>
      </c>
      <c r="D9" s="326">
        <v>-1.5960301551578344</v>
      </c>
      <c r="F9" s="303"/>
      <c r="G9" s="303"/>
      <c r="J9" s="303"/>
      <c r="K9" s="303"/>
      <c r="N9" s="303"/>
      <c r="O9" s="303"/>
    </row>
    <row r="10" spans="1:15" ht="6.75" customHeight="1" thickBot="1">
      <c r="B10" s="339"/>
      <c r="C10" s="310"/>
      <c r="D10" s="310"/>
      <c r="F10" s="303"/>
      <c r="G10" s="303"/>
      <c r="J10" s="303"/>
      <c r="K10" s="303"/>
      <c r="N10" s="303"/>
      <c r="O10" s="303"/>
    </row>
    <row r="11" spans="1:15" ht="16.5" thickBot="1">
      <c r="B11" s="338" t="s">
        <v>342</v>
      </c>
      <c r="C11" s="315" t="s">
        <v>20</v>
      </c>
      <c r="D11" s="314" t="s">
        <v>13</v>
      </c>
    </row>
    <row r="12" spans="1:15">
      <c r="B12" s="98" t="s">
        <v>357</v>
      </c>
      <c r="C12" s="333">
        <v>2.3175925280835949</v>
      </c>
      <c r="D12" s="332">
        <v>-2.9778776683162063</v>
      </c>
    </row>
    <row r="13" spans="1:15">
      <c r="B13" s="337" t="s">
        <v>356</v>
      </c>
      <c r="C13" s="336"/>
      <c r="D13" s="335"/>
    </row>
    <row r="14" spans="1:15">
      <c r="B14" s="334" t="s">
        <v>355</v>
      </c>
      <c r="C14" s="333">
        <v>6.3337701832844093</v>
      </c>
      <c r="D14" s="332">
        <v>4.3687845596002148</v>
      </c>
    </row>
    <row r="15" spans="1:15" ht="15.75" customHeight="1">
      <c r="B15" s="331" t="s">
        <v>354</v>
      </c>
      <c r="C15" s="330">
        <v>-3.7323283034829737</v>
      </c>
      <c r="D15" s="329">
        <v>-6.3032338884106602</v>
      </c>
      <c r="F15" s="913" t="s">
        <v>353</v>
      </c>
      <c r="G15" s="913"/>
      <c r="H15" s="913"/>
      <c r="I15" s="913"/>
      <c r="J15" s="913"/>
      <c r="K15" s="913"/>
      <c r="L15" s="913"/>
      <c r="M15" s="913"/>
    </row>
    <row r="16" spans="1:15" ht="16.5" thickBot="1">
      <c r="B16" s="328" t="s">
        <v>352</v>
      </c>
      <c r="C16" s="327">
        <v>-0.28384935171784037</v>
      </c>
      <c r="D16" s="326">
        <v>-1.0434283395057604</v>
      </c>
      <c r="F16" s="913"/>
      <c r="G16" s="913"/>
      <c r="H16" s="913"/>
      <c r="I16" s="913"/>
      <c r="J16" s="913"/>
      <c r="K16" s="913"/>
      <c r="L16" s="913"/>
      <c r="M16" s="913"/>
    </row>
    <row r="17" ht="30" customHeight="1"/>
  </sheetData>
  <mergeCells count="1">
    <mergeCell ref="F15:M16"/>
  </mergeCells>
  <hyperlinks>
    <hyperlink ref="B3" location="Sommaire!A1" display="Retour au sommair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theme="3" tint="0.39997558519241921"/>
  </sheetPr>
  <dimension ref="A1:O20"/>
  <sheetViews>
    <sheetView workbookViewId="0">
      <selection activeCell="B3" sqref="B3"/>
    </sheetView>
  </sheetViews>
  <sheetFormatPr baseColWidth="10" defaultRowHeight="15.75"/>
  <cols>
    <col min="1" max="1" width="11.42578125" style="9"/>
    <col min="2" max="2" width="14.7109375" style="9" customWidth="1"/>
    <col min="3" max="5" width="13.5703125" style="9" customWidth="1"/>
    <col min="6" max="16384" width="11.42578125" style="9"/>
  </cols>
  <sheetData>
    <row r="1" spans="1:8">
      <c r="A1" s="358" t="s">
        <v>379</v>
      </c>
    </row>
    <row r="3" spans="1:8" ht="16.5" thickBot="1">
      <c r="B3" s="25" t="s">
        <v>37</v>
      </c>
    </row>
    <row r="4" spans="1:8" ht="29.25" customHeight="1" thickBot="1">
      <c r="B4" s="357" t="s">
        <v>36</v>
      </c>
      <c r="C4" s="124" t="s">
        <v>378</v>
      </c>
      <c r="D4" s="125" t="s">
        <v>377</v>
      </c>
      <c r="E4" s="356" t="s">
        <v>376</v>
      </c>
    </row>
    <row r="5" spans="1:8" ht="15" customHeight="1">
      <c r="B5" s="355" t="s">
        <v>30</v>
      </c>
      <c r="C5" s="354">
        <v>60</v>
      </c>
      <c r="D5" s="353"/>
      <c r="E5" s="352"/>
    </row>
    <row r="6" spans="1:8" ht="15" customHeight="1">
      <c r="B6" s="350" t="s">
        <v>8</v>
      </c>
      <c r="C6" s="349">
        <v>62</v>
      </c>
      <c r="D6" s="348"/>
      <c r="E6" s="347">
        <v>64</v>
      </c>
      <c r="G6" s="10"/>
      <c r="H6" s="10">
        <v>2026</v>
      </c>
    </row>
    <row r="7" spans="1:8" ht="15" customHeight="1">
      <c r="B7" s="350" t="s">
        <v>16</v>
      </c>
      <c r="C7" s="349">
        <v>62</v>
      </c>
      <c r="D7" s="348"/>
      <c r="E7" s="347"/>
      <c r="G7" s="10"/>
      <c r="H7" s="10"/>
    </row>
    <row r="8" spans="1:8" ht="15" customHeight="1">
      <c r="B8" s="350" t="s">
        <v>13</v>
      </c>
      <c r="C8" s="349">
        <v>62</v>
      </c>
      <c r="D8" s="348"/>
      <c r="E8" s="347"/>
      <c r="G8" s="10"/>
      <c r="H8" s="10"/>
    </row>
    <row r="9" spans="1:8" ht="15" customHeight="1">
      <c r="B9" s="350" t="s">
        <v>25</v>
      </c>
      <c r="C9" s="349">
        <v>63</v>
      </c>
      <c r="D9" s="348">
        <v>65</v>
      </c>
      <c r="E9" s="347"/>
      <c r="G9" s="351" t="s">
        <v>375</v>
      </c>
      <c r="H9" s="10"/>
    </row>
    <row r="10" spans="1:8" ht="15" customHeight="1">
      <c r="B10" s="350" t="s">
        <v>18</v>
      </c>
      <c r="C10" s="349">
        <v>65</v>
      </c>
      <c r="D10" s="348">
        <v>67</v>
      </c>
      <c r="E10" s="347"/>
      <c r="G10" s="10">
        <v>2030</v>
      </c>
      <c r="H10" s="10"/>
    </row>
    <row r="11" spans="1:8" ht="15" customHeight="1">
      <c r="B11" s="350" t="s">
        <v>22</v>
      </c>
      <c r="C11" s="349">
        <v>65</v>
      </c>
      <c r="D11" s="348">
        <v>67</v>
      </c>
      <c r="E11" s="347"/>
      <c r="G11" s="10">
        <v>2027</v>
      </c>
      <c r="H11" s="10"/>
    </row>
    <row r="12" spans="1:8" ht="15" customHeight="1">
      <c r="B12" s="350" t="s">
        <v>20</v>
      </c>
      <c r="C12" s="349">
        <v>65.75</v>
      </c>
      <c r="D12" s="348">
        <v>67</v>
      </c>
      <c r="E12" s="347"/>
      <c r="G12" s="10">
        <v>2030</v>
      </c>
      <c r="H12" s="10"/>
    </row>
    <row r="13" spans="1:8" ht="15" customHeight="1">
      <c r="B13" s="350" t="s">
        <v>28</v>
      </c>
      <c r="C13" s="349">
        <v>66</v>
      </c>
      <c r="D13" s="348">
        <v>68</v>
      </c>
      <c r="E13" s="347"/>
      <c r="G13" s="10" t="s">
        <v>374</v>
      </c>
      <c r="H13" s="10"/>
    </row>
    <row r="14" spans="1:8" ht="15" customHeight="1">
      <c r="B14" s="350" t="s">
        <v>32</v>
      </c>
      <c r="C14" s="349">
        <v>66.25</v>
      </c>
      <c r="D14" s="348">
        <v>67.25</v>
      </c>
      <c r="E14" s="347"/>
      <c r="G14" s="10">
        <v>2025</v>
      </c>
      <c r="H14" s="10"/>
    </row>
    <row r="15" spans="1:8" ht="15" customHeight="1" thickBot="1">
      <c r="B15" s="346" t="s">
        <v>10</v>
      </c>
      <c r="C15" s="345">
        <v>67</v>
      </c>
      <c r="D15" s="344">
        <v>69.75</v>
      </c>
      <c r="E15" s="343"/>
      <c r="G15" s="10">
        <v>2050</v>
      </c>
      <c r="H15" s="10"/>
    </row>
    <row r="16" spans="1:8" ht="15.75" customHeight="1"/>
    <row r="17" spans="7:15" ht="15.75" customHeight="1"/>
    <row r="19" spans="7:15" ht="29.25" customHeight="1">
      <c r="G19" s="911" t="s">
        <v>373</v>
      </c>
      <c r="H19" s="911"/>
      <c r="I19" s="911"/>
      <c r="J19" s="911"/>
      <c r="K19" s="911"/>
      <c r="L19" s="911"/>
      <c r="M19" s="911"/>
      <c r="N19" s="911"/>
      <c r="O19" s="911"/>
    </row>
    <row r="20" spans="7:15">
      <c r="G20" s="26" t="s">
        <v>372</v>
      </c>
      <c r="H20" s="26"/>
      <c r="I20" s="26"/>
      <c r="J20" s="26"/>
    </row>
  </sheetData>
  <mergeCells count="1">
    <mergeCell ref="G19:O19"/>
  </mergeCells>
  <hyperlinks>
    <hyperlink ref="B3" location="Sommaire!A1" display="Retour au sommair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3">
    <tabColor theme="3" tint="0.39997558519241921"/>
  </sheetPr>
  <dimension ref="A1:N18"/>
  <sheetViews>
    <sheetView workbookViewId="0">
      <selection activeCell="B3" sqref="B3"/>
    </sheetView>
  </sheetViews>
  <sheetFormatPr baseColWidth="10" defaultRowHeight="15.75"/>
  <cols>
    <col min="1" max="1" width="11.42578125" style="9"/>
    <col min="2" max="2" width="14.5703125" style="9" customWidth="1"/>
    <col min="3" max="16384" width="11.42578125" style="9"/>
  </cols>
  <sheetData>
    <row r="1" spans="1:5">
      <c r="A1" s="56" t="s">
        <v>369</v>
      </c>
    </row>
    <row r="3" spans="1:5" ht="16.5" thickBot="1">
      <c r="B3" s="25" t="s">
        <v>37</v>
      </c>
    </row>
    <row r="4" spans="1:5" ht="27.75" customHeight="1" thickBot="1">
      <c r="B4" s="371" t="s">
        <v>36</v>
      </c>
      <c r="C4" s="124" t="s">
        <v>378</v>
      </c>
      <c r="D4" s="125" t="s">
        <v>382</v>
      </c>
      <c r="E4" s="356" t="s">
        <v>381</v>
      </c>
    </row>
    <row r="5" spans="1:5">
      <c r="B5" s="370" t="s">
        <v>25</v>
      </c>
      <c r="C5" s="369">
        <v>65</v>
      </c>
      <c r="D5" s="368"/>
      <c r="E5" s="367"/>
    </row>
    <row r="6" spans="1:5">
      <c r="B6" s="366" t="s">
        <v>30</v>
      </c>
      <c r="C6" s="365">
        <v>65</v>
      </c>
      <c r="D6" s="364"/>
      <c r="E6" s="363"/>
    </row>
    <row r="7" spans="1:5">
      <c r="B7" s="366" t="s">
        <v>22</v>
      </c>
      <c r="C7" s="365">
        <v>66</v>
      </c>
      <c r="D7" s="364"/>
      <c r="E7" s="363"/>
    </row>
    <row r="8" spans="1:5">
      <c r="B8" s="366" t="s">
        <v>16</v>
      </c>
      <c r="C8" s="365">
        <v>66</v>
      </c>
      <c r="D8" s="364"/>
      <c r="E8" s="363">
        <v>67</v>
      </c>
    </row>
    <row r="9" spans="1:5">
      <c r="B9" s="366" t="s">
        <v>20</v>
      </c>
      <c r="C9" s="365">
        <v>66.75</v>
      </c>
      <c r="D9" s="364">
        <v>67</v>
      </c>
      <c r="E9" s="363"/>
    </row>
    <row r="10" spans="1:5" ht="16.5" thickBot="1">
      <c r="B10" s="362" t="s">
        <v>13</v>
      </c>
      <c r="C10" s="361">
        <v>67</v>
      </c>
      <c r="D10" s="360"/>
      <c r="E10" s="359"/>
    </row>
    <row r="11" spans="1:5" ht="15.75" customHeight="1"/>
    <row r="12" spans="1:5" ht="15.75" customHeight="1"/>
    <row r="17" spans="7:14" s="130" customFormat="1" ht="29.25" customHeight="1">
      <c r="G17" s="911" t="s">
        <v>380</v>
      </c>
      <c r="H17" s="911"/>
      <c r="I17" s="911"/>
      <c r="J17" s="911"/>
      <c r="K17" s="911"/>
      <c r="L17" s="911"/>
      <c r="M17" s="911"/>
      <c r="N17" s="911"/>
    </row>
    <row r="18" spans="7:14">
      <c r="G18" s="914" t="s">
        <v>372</v>
      </c>
      <c r="H18" s="914"/>
      <c r="I18" s="914"/>
      <c r="J18" s="914"/>
      <c r="K18" s="914"/>
      <c r="L18" s="914"/>
      <c r="M18" s="914"/>
      <c r="N18" s="914"/>
    </row>
  </sheetData>
  <mergeCells count="2">
    <mergeCell ref="G18:N18"/>
    <mergeCell ref="G17:N17"/>
  </mergeCells>
  <hyperlinks>
    <hyperlink ref="B3" location="Sommaire!A1" display="Retour au sommaire"/>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theme="3" tint="0.39997558519241921"/>
  </sheetPr>
  <dimension ref="A1:F18"/>
  <sheetViews>
    <sheetView workbookViewId="0">
      <selection activeCell="B3" sqref="B3"/>
    </sheetView>
  </sheetViews>
  <sheetFormatPr baseColWidth="10" defaultRowHeight="15"/>
  <cols>
    <col min="2" max="2" width="31.5703125" customWidth="1"/>
    <col min="3" max="6" width="17.42578125" customWidth="1"/>
  </cols>
  <sheetData>
    <row r="1" spans="1:6" ht="18.75">
      <c r="A1" s="56" t="s">
        <v>409</v>
      </c>
    </row>
    <row r="2" spans="1:6" ht="15.75">
      <c r="A2" s="382"/>
    </row>
    <row r="3" spans="1:6" ht="16.5" thickBot="1">
      <c r="A3" s="382"/>
      <c r="B3" s="25" t="s">
        <v>37</v>
      </c>
    </row>
    <row r="4" spans="1:6" ht="47.25" customHeight="1">
      <c r="B4" s="381" t="s">
        <v>36</v>
      </c>
      <c r="C4" s="380" t="s">
        <v>408</v>
      </c>
      <c r="D4" s="380" t="s">
        <v>407</v>
      </c>
      <c r="E4" s="380" t="s">
        <v>406</v>
      </c>
      <c r="F4" s="379" t="s">
        <v>405</v>
      </c>
    </row>
    <row r="5" spans="1:6" ht="16.5" customHeight="1" thickBot="1">
      <c r="B5" s="375" t="s">
        <v>20</v>
      </c>
      <c r="C5" s="374" t="s">
        <v>404</v>
      </c>
      <c r="D5" s="374" t="s">
        <v>394</v>
      </c>
      <c r="E5" s="374" t="s">
        <v>403</v>
      </c>
      <c r="F5" s="374" t="s">
        <v>386</v>
      </c>
    </row>
    <row r="6" spans="1:6" ht="16.5" customHeight="1" thickBot="1">
      <c r="B6" s="373" t="s">
        <v>18</v>
      </c>
      <c r="C6" s="372" t="s">
        <v>397</v>
      </c>
      <c r="D6" s="372" t="s">
        <v>394</v>
      </c>
      <c r="E6" s="372" t="s">
        <v>385</v>
      </c>
      <c r="F6" s="372" t="s">
        <v>386</v>
      </c>
    </row>
    <row r="7" spans="1:6" ht="16.5" customHeight="1" thickBot="1">
      <c r="B7" s="375" t="s">
        <v>30</v>
      </c>
      <c r="C7" s="374" t="s">
        <v>402</v>
      </c>
      <c r="D7" s="374" t="s">
        <v>386</v>
      </c>
      <c r="E7" s="374" t="s">
        <v>397</v>
      </c>
      <c r="F7" s="374" t="s">
        <v>396</v>
      </c>
    </row>
    <row r="8" spans="1:6" ht="16.5" customHeight="1" thickBot="1">
      <c r="B8" s="373" t="s">
        <v>22</v>
      </c>
      <c r="C8" s="372" t="s">
        <v>397</v>
      </c>
      <c r="D8" s="372" t="s">
        <v>394</v>
      </c>
      <c r="E8" s="372" t="s">
        <v>389</v>
      </c>
      <c r="F8" s="372" t="s">
        <v>388</v>
      </c>
    </row>
    <row r="9" spans="1:6" ht="16.5" customHeight="1" thickBot="1">
      <c r="B9" s="375" t="s">
        <v>16</v>
      </c>
      <c r="C9" s="374" t="s">
        <v>387</v>
      </c>
      <c r="D9" s="374" t="s">
        <v>386</v>
      </c>
      <c r="E9" s="374" t="s">
        <v>400</v>
      </c>
      <c r="F9" s="374" t="s">
        <v>396</v>
      </c>
    </row>
    <row r="10" spans="1:6" ht="16.5" customHeight="1" thickBot="1">
      <c r="B10" s="373" t="s">
        <v>401</v>
      </c>
      <c r="C10" s="372" t="s">
        <v>387</v>
      </c>
      <c r="D10" s="372" t="s">
        <v>394</v>
      </c>
      <c r="E10" s="372" t="s">
        <v>400</v>
      </c>
      <c r="F10" s="372" t="s">
        <v>388</v>
      </c>
    </row>
    <row r="11" spans="1:6" ht="16.5" customHeight="1" thickBot="1">
      <c r="B11" s="375" t="s">
        <v>10</v>
      </c>
      <c r="C11" s="374" t="s">
        <v>400</v>
      </c>
      <c r="D11" s="374" t="s">
        <v>394</v>
      </c>
      <c r="E11" s="374" t="s">
        <v>385</v>
      </c>
      <c r="F11" s="374" t="s">
        <v>399</v>
      </c>
    </row>
    <row r="12" spans="1:6" ht="16.5" customHeight="1" thickBot="1">
      <c r="B12" s="373" t="s">
        <v>398</v>
      </c>
      <c r="C12" s="372" t="s">
        <v>397</v>
      </c>
      <c r="D12" s="372" t="s">
        <v>394</v>
      </c>
      <c r="E12" s="372" t="s">
        <v>397</v>
      </c>
      <c r="F12" s="372" t="s">
        <v>396</v>
      </c>
    </row>
    <row r="13" spans="1:6" ht="16.5" customHeight="1">
      <c r="B13" s="916" t="s">
        <v>395</v>
      </c>
      <c r="C13" s="378" t="s">
        <v>393</v>
      </c>
      <c r="D13" s="377" t="s">
        <v>394</v>
      </c>
      <c r="E13" s="378" t="s">
        <v>393</v>
      </c>
      <c r="F13" s="377" t="s">
        <v>392</v>
      </c>
    </row>
    <row r="14" spans="1:6" ht="16.5" customHeight="1" thickBot="1">
      <c r="B14" s="917"/>
      <c r="C14" s="374" t="s">
        <v>391</v>
      </c>
      <c r="D14" s="376"/>
      <c r="E14" s="374" t="s">
        <v>391</v>
      </c>
      <c r="F14" s="376"/>
    </row>
    <row r="15" spans="1:6" ht="16.5" customHeight="1" thickBot="1">
      <c r="B15" s="373" t="s">
        <v>32</v>
      </c>
      <c r="C15" s="372" t="s">
        <v>390</v>
      </c>
      <c r="D15" s="372" t="s">
        <v>386</v>
      </c>
      <c r="E15" s="372" t="s">
        <v>385</v>
      </c>
      <c r="F15" s="372" t="s">
        <v>386</v>
      </c>
    </row>
    <row r="16" spans="1:6" ht="16.5" customHeight="1" thickBot="1">
      <c r="B16" s="375" t="s">
        <v>28</v>
      </c>
      <c r="C16" s="374" t="s">
        <v>389</v>
      </c>
      <c r="D16" s="374" t="s">
        <v>386</v>
      </c>
      <c r="E16" s="374" t="s">
        <v>385</v>
      </c>
      <c r="F16" s="374" t="s">
        <v>388</v>
      </c>
    </row>
    <row r="17" spans="2:6" ht="16.5" customHeight="1" thickBot="1">
      <c r="B17" s="373" t="s">
        <v>8</v>
      </c>
      <c r="C17" s="372" t="s">
        <v>387</v>
      </c>
      <c r="D17" s="372" t="s">
        <v>386</v>
      </c>
      <c r="E17" s="372" t="s">
        <v>385</v>
      </c>
      <c r="F17" s="372" t="s">
        <v>384</v>
      </c>
    </row>
    <row r="18" spans="2:6" ht="16.5" customHeight="1">
      <c r="B18" s="915" t="s">
        <v>383</v>
      </c>
      <c r="C18" s="915"/>
      <c r="D18" s="915"/>
      <c r="E18" s="915"/>
      <c r="F18" s="915"/>
    </row>
  </sheetData>
  <mergeCells count="2">
    <mergeCell ref="B18:F18"/>
    <mergeCell ref="B13:B14"/>
  </mergeCells>
  <hyperlinks>
    <hyperlink ref="B3" location="Sommaire!A1" display="Retour au sommair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5">
    <tabColor theme="3" tint="0.39997558519241921"/>
  </sheetPr>
  <dimension ref="A1:N28"/>
  <sheetViews>
    <sheetView workbookViewId="0">
      <selection activeCell="B3" sqref="B3"/>
    </sheetView>
  </sheetViews>
  <sheetFormatPr baseColWidth="10" defaultRowHeight="15.75"/>
  <cols>
    <col min="1" max="1" width="11.42578125" style="383"/>
    <col min="2" max="2" width="15.5703125" style="383" customWidth="1"/>
    <col min="3" max="5" width="14.5703125" style="383" customWidth="1"/>
    <col min="6" max="16384" width="11.42578125" style="383"/>
  </cols>
  <sheetData>
    <row r="1" spans="1:5">
      <c r="A1" s="404" t="s">
        <v>367</v>
      </c>
      <c r="B1" s="403"/>
      <c r="D1" s="403"/>
      <c r="E1" s="403"/>
    </row>
    <row r="2" spans="1:5">
      <c r="A2" s="402"/>
      <c r="B2" s="403"/>
      <c r="D2" s="403"/>
      <c r="E2" s="403"/>
    </row>
    <row r="3" spans="1:5" ht="16.5" thickBot="1">
      <c r="A3" s="402"/>
      <c r="B3" s="25" t="s">
        <v>37</v>
      </c>
      <c r="D3" s="403"/>
      <c r="E3" s="403"/>
    </row>
    <row r="4" spans="1:5" s="397" customFormat="1" ht="27" customHeight="1" thickBot="1">
      <c r="A4" s="402"/>
      <c r="B4" s="401" t="s">
        <v>36</v>
      </c>
      <c r="C4" s="400" t="s">
        <v>414</v>
      </c>
      <c r="D4" s="399" t="s">
        <v>413</v>
      </c>
      <c r="E4" s="398" t="s">
        <v>412</v>
      </c>
    </row>
    <row r="5" spans="1:5">
      <c r="B5" s="396" t="s">
        <v>18</v>
      </c>
      <c r="C5" s="395">
        <v>61.796247255513961</v>
      </c>
      <c r="D5" s="394">
        <v>61.793482056052518</v>
      </c>
      <c r="E5" s="393">
        <v>61.798924501430164</v>
      </c>
    </row>
    <row r="6" spans="1:5">
      <c r="B6" s="392" t="s">
        <v>13</v>
      </c>
      <c r="C6" s="391">
        <v>61.888685331476701</v>
      </c>
      <c r="D6" s="390">
        <v>61.941616378845779</v>
      </c>
      <c r="E6" s="389">
        <v>61.838833174638388</v>
      </c>
    </row>
    <row r="7" spans="1:5">
      <c r="B7" s="392" t="s">
        <v>411</v>
      </c>
      <c r="C7" s="391">
        <v>63.309836118425601</v>
      </c>
      <c r="D7" s="390">
        <v>63.674771587870403</v>
      </c>
      <c r="E7" s="389">
        <v>62.962023107909125</v>
      </c>
    </row>
    <row r="8" spans="1:5">
      <c r="B8" s="392" t="s">
        <v>10</v>
      </c>
      <c r="C8" s="391">
        <v>63.806509048197171</v>
      </c>
      <c r="D8" s="390">
        <v>63.929206187712403</v>
      </c>
      <c r="E8" s="389">
        <v>63.690519274864798</v>
      </c>
    </row>
    <row r="9" spans="1:5">
      <c r="B9" s="392" t="s">
        <v>22</v>
      </c>
      <c r="C9" s="391">
        <v>63.954041110536743</v>
      </c>
      <c r="D9" s="390">
        <v>63.399759081057013</v>
      </c>
      <c r="E9" s="389">
        <v>64.490019358712331</v>
      </c>
    </row>
    <row r="10" spans="1:5">
      <c r="B10" s="392" t="s">
        <v>20</v>
      </c>
      <c r="C10" s="391">
        <v>64.29619260746486</v>
      </c>
      <c r="D10" s="390">
        <v>64.638289032913931</v>
      </c>
      <c r="E10" s="389">
        <v>63.965667953562033</v>
      </c>
    </row>
    <row r="11" spans="1:5">
      <c r="B11" s="392" t="s">
        <v>28</v>
      </c>
      <c r="C11" s="391">
        <v>64.402480691336692</v>
      </c>
      <c r="D11" s="390">
        <v>65.039470714599531</v>
      </c>
      <c r="E11" s="389">
        <v>63.78261963464891</v>
      </c>
    </row>
    <row r="12" spans="1:5">
      <c r="B12" s="392" t="s">
        <v>32</v>
      </c>
      <c r="C12" s="391">
        <v>64.55577432929789</v>
      </c>
      <c r="D12" s="390">
        <v>65.432518620863291</v>
      </c>
      <c r="E12" s="389">
        <v>63.692550472530527</v>
      </c>
    </row>
    <row r="13" spans="1:5" ht="16.5" thickBot="1">
      <c r="B13" s="388" t="s">
        <v>8</v>
      </c>
      <c r="C13" s="387">
        <v>65.337431923066305</v>
      </c>
      <c r="D13" s="386">
        <v>65.924780811440854</v>
      </c>
      <c r="E13" s="385">
        <v>64.749041582874526</v>
      </c>
    </row>
    <row r="14" spans="1:5" ht="15.75" customHeight="1"/>
    <row r="15" spans="1:5" ht="15.75" customHeight="1"/>
    <row r="20" spans="3:14" ht="15.75" customHeight="1">
      <c r="G20" s="918" t="s">
        <v>410</v>
      </c>
      <c r="H20" s="918"/>
      <c r="I20" s="918"/>
      <c r="J20" s="918"/>
      <c r="K20" s="918"/>
      <c r="L20" s="918"/>
      <c r="M20" s="918"/>
      <c r="N20" s="918"/>
    </row>
    <row r="28" spans="3:14">
      <c r="C28" s="384"/>
    </row>
  </sheetData>
  <mergeCells count="1">
    <mergeCell ref="G20:N20"/>
  </mergeCells>
  <hyperlinks>
    <hyperlink ref="B3" location="Sommaire!A1" display="Retour au sommaire"/>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6">
    <tabColor theme="3" tint="0.39997558519241921"/>
  </sheetPr>
  <dimension ref="A1:AN33"/>
  <sheetViews>
    <sheetView workbookViewId="0">
      <selection activeCell="B3" sqref="B3"/>
    </sheetView>
  </sheetViews>
  <sheetFormatPr baseColWidth="10" defaultRowHeight="15.75"/>
  <cols>
    <col min="1" max="1" width="11.42578125" style="383"/>
    <col min="2" max="2" width="15.5703125" style="383" customWidth="1"/>
    <col min="3" max="14" width="11.42578125" style="383"/>
    <col min="15" max="15" width="0" style="383" hidden="1" customWidth="1"/>
    <col min="16" max="27" width="11.42578125" style="383"/>
    <col min="28" max="28" width="0" style="383" hidden="1" customWidth="1"/>
    <col min="29" max="16384" width="11.42578125" style="383"/>
  </cols>
  <sheetData>
    <row r="1" spans="1:40">
      <c r="A1" s="427" t="s">
        <v>366</v>
      </c>
    </row>
    <row r="4" spans="1:40" ht="16.5" thickBot="1">
      <c r="B4" s="25" t="s">
        <v>37</v>
      </c>
    </row>
    <row r="5" spans="1:40">
      <c r="B5" s="919" t="s">
        <v>36</v>
      </c>
      <c r="C5" s="921" t="s">
        <v>414</v>
      </c>
      <c r="D5" s="921"/>
      <c r="E5" s="921"/>
      <c r="F5" s="921"/>
      <c r="G5" s="921"/>
      <c r="H5" s="921"/>
      <c r="I5" s="921"/>
      <c r="J5" s="921"/>
      <c r="K5" s="921"/>
      <c r="L5" s="921"/>
      <c r="M5" s="921"/>
      <c r="N5" s="922"/>
      <c r="O5" s="426"/>
      <c r="P5" s="921" t="s">
        <v>413</v>
      </c>
      <c r="Q5" s="921"/>
      <c r="R5" s="921"/>
      <c r="S5" s="921"/>
      <c r="T5" s="921"/>
      <c r="U5" s="921"/>
      <c r="V5" s="921"/>
      <c r="W5" s="921"/>
      <c r="X5" s="921"/>
      <c r="Y5" s="921"/>
      <c r="Z5" s="921"/>
      <c r="AA5" s="922"/>
      <c r="AC5" s="921" t="s">
        <v>414</v>
      </c>
      <c r="AD5" s="921"/>
      <c r="AE5" s="921"/>
      <c r="AF5" s="921"/>
      <c r="AG5" s="921"/>
      <c r="AH5" s="921"/>
      <c r="AI5" s="921"/>
      <c r="AJ5" s="921"/>
      <c r="AK5" s="921"/>
      <c r="AL5" s="921"/>
      <c r="AM5" s="921"/>
      <c r="AN5" s="922"/>
    </row>
    <row r="6" spans="1:40" s="409" customFormat="1" ht="16.5" thickBot="1">
      <c r="B6" s="920"/>
      <c r="C6" s="425">
        <v>2017</v>
      </c>
      <c r="D6" s="422">
        <v>2020</v>
      </c>
      <c r="E6" s="422">
        <v>2025</v>
      </c>
      <c r="F6" s="422">
        <v>2030</v>
      </c>
      <c r="G6" s="422">
        <v>2035</v>
      </c>
      <c r="H6" s="422">
        <v>2040</v>
      </c>
      <c r="I6" s="422">
        <v>2045</v>
      </c>
      <c r="J6" s="422">
        <v>2050</v>
      </c>
      <c r="K6" s="422">
        <v>2055</v>
      </c>
      <c r="L6" s="422">
        <v>2060</v>
      </c>
      <c r="M6" s="422">
        <v>2065</v>
      </c>
      <c r="N6" s="421">
        <v>2070</v>
      </c>
      <c r="O6" s="424"/>
      <c r="P6" s="422">
        <v>2017</v>
      </c>
      <c r="Q6" s="422">
        <v>2020</v>
      </c>
      <c r="R6" s="422">
        <v>2025</v>
      </c>
      <c r="S6" s="422">
        <v>2030</v>
      </c>
      <c r="T6" s="422">
        <v>2035</v>
      </c>
      <c r="U6" s="422">
        <v>2040</v>
      </c>
      <c r="V6" s="422">
        <v>2045</v>
      </c>
      <c r="W6" s="422">
        <v>2050</v>
      </c>
      <c r="X6" s="422">
        <v>2055</v>
      </c>
      <c r="Y6" s="422">
        <v>2060</v>
      </c>
      <c r="Z6" s="422">
        <v>2065</v>
      </c>
      <c r="AA6" s="421">
        <v>2070</v>
      </c>
      <c r="AB6" s="423"/>
      <c r="AC6" s="422">
        <v>2017</v>
      </c>
      <c r="AD6" s="422">
        <v>2020</v>
      </c>
      <c r="AE6" s="422">
        <v>2025</v>
      </c>
      <c r="AF6" s="422">
        <v>2030</v>
      </c>
      <c r="AG6" s="422">
        <v>2035</v>
      </c>
      <c r="AH6" s="422">
        <v>2040</v>
      </c>
      <c r="AI6" s="422">
        <v>2045</v>
      </c>
      <c r="AJ6" s="422">
        <v>2050</v>
      </c>
      <c r="AK6" s="422">
        <v>2055</v>
      </c>
      <c r="AL6" s="422">
        <v>2060</v>
      </c>
      <c r="AM6" s="422">
        <v>2065</v>
      </c>
      <c r="AN6" s="421">
        <v>2070</v>
      </c>
    </row>
    <row r="7" spans="1:40" s="409" customFormat="1">
      <c r="B7" s="396" t="s">
        <v>20</v>
      </c>
      <c r="C7" s="420">
        <v>64.29619260746486</v>
      </c>
      <c r="D7" s="419">
        <v>64.489631353285105</v>
      </c>
      <c r="E7" s="419">
        <v>64.877955481447472</v>
      </c>
      <c r="F7" s="419">
        <v>65.403439492086136</v>
      </c>
      <c r="G7" s="419">
        <v>65.469177701586801</v>
      </c>
      <c r="H7" s="419">
        <v>65.46921689223656</v>
      </c>
      <c r="I7" s="419">
        <v>65.469203593177639</v>
      </c>
      <c r="J7" s="419">
        <v>65.469283814301463</v>
      </c>
      <c r="K7" s="419">
        <v>65.469533526144005</v>
      </c>
      <c r="L7" s="419">
        <v>65.469934462976298</v>
      </c>
      <c r="M7" s="419">
        <v>65.470357167434003</v>
      </c>
      <c r="N7" s="418">
        <v>65.470624154516969</v>
      </c>
      <c r="O7" s="420" t="s">
        <v>20</v>
      </c>
      <c r="P7" s="419">
        <v>64.638289032913931</v>
      </c>
      <c r="Q7" s="419">
        <v>64.707141263460798</v>
      </c>
      <c r="R7" s="419">
        <v>64.999742698146761</v>
      </c>
      <c r="S7" s="419">
        <v>65.611193175433243</v>
      </c>
      <c r="T7" s="419">
        <v>65.687555473438849</v>
      </c>
      <c r="U7" s="419">
        <v>65.687555473438849</v>
      </c>
      <c r="V7" s="419">
        <v>65.687555473438863</v>
      </c>
      <c r="W7" s="419">
        <v>65.687555473438863</v>
      </c>
      <c r="X7" s="419">
        <v>65.687555473438849</v>
      </c>
      <c r="Y7" s="419">
        <v>65.687555473438849</v>
      </c>
      <c r="Z7" s="419">
        <v>65.687555473438849</v>
      </c>
      <c r="AA7" s="418">
        <v>65.687555473438849</v>
      </c>
      <c r="AB7" s="416" t="s">
        <v>20</v>
      </c>
      <c r="AC7" s="419">
        <v>63.965667953562033</v>
      </c>
      <c r="AD7" s="419">
        <v>64.278980549485482</v>
      </c>
      <c r="AE7" s="419">
        <v>64.75971843449075</v>
      </c>
      <c r="AF7" s="419">
        <v>65.201361564486604</v>
      </c>
      <c r="AG7" s="419">
        <v>65.256475562718592</v>
      </c>
      <c r="AH7" s="419">
        <v>65.256475562718563</v>
      </c>
      <c r="AI7" s="419">
        <v>65.256475562718563</v>
      </c>
      <c r="AJ7" s="419">
        <v>65.256475562718563</v>
      </c>
      <c r="AK7" s="419">
        <v>65.256475562718592</v>
      </c>
      <c r="AL7" s="419">
        <v>65.256475562718578</v>
      </c>
      <c r="AM7" s="419">
        <v>65.256475562718578</v>
      </c>
      <c r="AN7" s="418">
        <v>65.256475562718578</v>
      </c>
    </row>
    <row r="8" spans="1:40" s="409" customFormat="1">
      <c r="B8" s="392" t="s">
        <v>18</v>
      </c>
      <c r="C8" s="417">
        <v>61.796247255513961</v>
      </c>
      <c r="D8" s="415">
        <v>63.409505264883705</v>
      </c>
      <c r="E8" s="415">
        <v>63.862237524186234</v>
      </c>
      <c r="F8" s="415">
        <v>64.321084312921641</v>
      </c>
      <c r="G8" s="415">
        <v>64.32107389124954</v>
      </c>
      <c r="H8" s="415">
        <v>64.321068366050653</v>
      </c>
      <c r="I8" s="415">
        <v>64.321058522442584</v>
      </c>
      <c r="J8" s="415">
        <v>64.321043475251997</v>
      </c>
      <c r="K8" s="415">
        <v>64.321023462562124</v>
      </c>
      <c r="L8" s="415">
        <v>64.320999432890972</v>
      </c>
      <c r="M8" s="415">
        <v>64.320975316705429</v>
      </c>
      <c r="N8" s="414">
        <v>64.320953783940269</v>
      </c>
      <c r="O8" s="417" t="s">
        <v>18</v>
      </c>
      <c r="P8" s="415">
        <v>61.793482056052518</v>
      </c>
      <c r="Q8" s="415">
        <v>63.309905503629629</v>
      </c>
      <c r="R8" s="415">
        <v>63.816939110883503</v>
      </c>
      <c r="S8" s="415">
        <v>64.29877648774513</v>
      </c>
      <c r="T8" s="415">
        <v>64.298776487745101</v>
      </c>
      <c r="U8" s="415">
        <v>64.298776487745116</v>
      </c>
      <c r="V8" s="415">
        <v>64.298776487745116</v>
      </c>
      <c r="W8" s="415">
        <v>64.298776487745116</v>
      </c>
      <c r="X8" s="415">
        <v>64.298776487745116</v>
      </c>
      <c r="Y8" s="415">
        <v>64.298776487745116</v>
      </c>
      <c r="Z8" s="415">
        <v>64.298776487745116</v>
      </c>
      <c r="AA8" s="414">
        <v>64.298776487745116</v>
      </c>
      <c r="AB8" s="416" t="s">
        <v>18</v>
      </c>
      <c r="AC8" s="415">
        <v>61.798924501430164</v>
      </c>
      <c r="AD8" s="415">
        <v>63.506232564312086</v>
      </c>
      <c r="AE8" s="415">
        <v>63.906406185395802</v>
      </c>
      <c r="AF8" s="415">
        <v>64.342886695018819</v>
      </c>
      <c r="AG8" s="415">
        <v>64.342886695018819</v>
      </c>
      <c r="AH8" s="415">
        <v>64.342886695018819</v>
      </c>
      <c r="AI8" s="415">
        <v>64.342886695018819</v>
      </c>
      <c r="AJ8" s="415">
        <v>64.342886695018819</v>
      </c>
      <c r="AK8" s="415">
        <v>64.342886695018819</v>
      </c>
      <c r="AL8" s="415">
        <v>64.342886695018819</v>
      </c>
      <c r="AM8" s="415">
        <v>64.342886695018819</v>
      </c>
      <c r="AN8" s="414">
        <v>64.342886695018819</v>
      </c>
    </row>
    <row r="9" spans="1:40" s="409" customFormat="1">
      <c r="B9" s="392" t="s">
        <v>22</v>
      </c>
      <c r="C9" s="417">
        <v>63.954041110536743</v>
      </c>
      <c r="D9" s="415">
        <v>65.334029849486342</v>
      </c>
      <c r="E9" s="415">
        <v>65.99529485517499</v>
      </c>
      <c r="F9" s="415">
        <v>66.267620847409702</v>
      </c>
      <c r="G9" s="415">
        <v>66.288089649603876</v>
      </c>
      <c r="H9" s="415">
        <v>66.308437176319501</v>
      </c>
      <c r="I9" s="415">
        <v>66.328628882629474</v>
      </c>
      <c r="J9" s="415">
        <v>66.348633805911533</v>
      </c>
      <c r="K9" s="415">
        <v>66.368357996809891</v>
      </c>
      <c r="L9" s="415">
        <v>66.387758730838016</v>
      </c>
      <c r="M9" s="415">
        <v>66.406802392979358</v>
      </c>
      <c r="N9" s="414">
        <v>66.425474876502534</v>
      </c>
      <c r="O9" s="417" t="s">
        <v>22</v>
      </c>
      <c r="P9" s="415">
        <v>63.399759081057013</v>
      </c>
      <c r="Q9" s="415">
        <v>64.818309005974413</v>
      </c>
      <c r="R9" s="415">
        <v>65.651126146849705</v>
      </c>
      <c r="S9" s="415">
        <v>66.010157890587706</v>
      </c>
      <c r="T9" s="415">
        <v>66.03192638166712</v>
      </c>
      <c r="U9" s="415">
        <v>66.053633609929705</v>
      </c>
      <c r="V9" s="415">
        <v>66.07527766463582</v>
      </c>
      <c r="W9" s="415">
        <v>66.096856635045853</v>
      </c>
      <c r="X9" s="415">
        <v>66.118368610420106</v>
      </c>
      <c r="Y9" s="415">
        <v>66.139811680018937</v>
      </c>
      <c r="Z9" s="415">
        <v>66.161183933102691</v>
      </c>
      <c r="AA9" s="414">
        <v>66.182483458931713</v>
      </c>
      <c r="AB9" s="416" t="s">
        <v>22</v>
      </c>
      <c r="AC9" s="415">
        <v>64.490019358712331</v>
      </c>
      <c r="AD9" s="415">
        <v>65.833224631823128</v>
      </c>
      <c r="AE9" s="415">
        <v>66.328878803911877</v>
      </c>
      <c r="AF9" s="415">
        <v>66.5173291891753</v>
      </c>
      <c r="AG9" s="415">
        <v>66.536537225156039</v>
      </c>
      <c r="AH9" s="415">
        <v>66.555535746906457</v>
      </c>
      <c r="AI9" s="415">
        <v>66.574321995694206</v>
      </c>
      <c r="AJ9" s="415">
        <v>66.592893212786876</v>
      </c>
      <c r="AK9" s="415">
        <v>66.611246639452148</v>
      </c>
      <c r="AL9" s="415">
        <v>66.629379516957584</v>
      </c>
      <c r="AM9" s="415">
        <v>66.647289086570879</v>
      </c>
      <c r="AN9" s="414">
        <v>66.664972589559611</v>
      </c>
    </row>
    <row r="10" spans="1:40" s="409" customFormat="1">
      <c r="B10" s="392" t="s">
        <v>13</v>
      </c>
      <c r="C10" s="417">
        <v>61.888685331476701</v>
      </c>
      <c r="D10" s="415">
        <v>62.639548412510713</v>
      </c>
      <c r="E10" s="415">
        <v>63.152578371516881</v>
      </c>
      <c r="F10" s="415">
        <v>63.45942634027594</v>
      </c>
      <c r="G10" s="415">
        <v>63.788736043508955</v>
      </c>
      <c r="H10" s="415">
        <v>64.295744015563955</v>
      </c>
      <c r="I10" s="415">
        <v>64.513705562622548</v>
      </c>
      <c r="J10" s="415">
        <v>64.514248772594556</v>
      </c>
      <c r="K10" s="415">
        <v>64.514839268440127</v>
      </c>
      <c r="L10" s="415">
        <v>64.515461171293978</v>
      </c>
      <c r="M10" s="415">
        <v>64.516110484117704</v>
      </c>
      <c r="N10" s="414">
        <v>64.516761821247059</v>
      </c>
      <c r="O10" s="417" t="s">
        <v>13</v>
      </c>
      <c r="P10" s="415">
        <v>61.941616378845779</v>
      </c>
      <c r="Q10" s="415">
        <v>62.768092423061425</v>
      </c>
      <c r="R10" s="415">
        <v>63.327665837293829</v>
      </c>
      <c r="S10" s="415">
        <v>63.602363225247821</v>
      </c>
      <c r="T10" s="415">
        <v>63.894349477910772</v>
      </c>
      <c r="U10" s="415">
        <v>64.474776966620126</v>
      </c>
      <c r="V10" s="415">
        <v>64.724175911641396</v>
      </c>
      <c r="W10" s="415">
        <v>64.72417591164141</v>
      </c>
      <c r="X10" s="415">
        <v>64.724175911641396</v>
      </c>
      <c r="Y10" s="415">
        <v>64.724175911641396</v>
      </c>
      <c r="Z10" s="415">
        <v>64.724175911641396</v>
      </c>
      <c r="AA10" s="414">
        <v>64.724175911641396</v>
      </c>
      <c r="AB10" s="416" t="s">
        <v>13</v>
      </c>
      <c r="AC10" s="415">
        <v>61.838833174638388</v>
      </c>
      <c r="AD10" s="415">
        <v>62.518185109795802</v>
      </c>
      <c r="AE10" s="415">
        <v>62.986644166315813</v>
      </c>
      <c r="AF10" s="415">
        <v>63.323606217875771</v>
      </c>
      <c r="AG10" s="415">
        <v>63.68820167461466</v>
      </c>
      <c r="AH10" s="415">
        <v>64.124965766531886</v>
      </c>
      <c r="AI10" s="415">
        <v>64.312156013846973</v>
      </c>
      <c r="AJ10" s="415">
        <v>64.312156013846987</v>
      </c>
      <c r="AK10" s="415">
        <v>64.312156013846987</v>
      </c>
      <c r="AL10" s="415">
        <v>64.312156013846987</v>
      </c>
      <c r="AM10" s="415">
        <v>64.312156013846987</v>
      </c>
      <c r="AN10" s="414">
        <v>64.312156013846987</v>
      </c>
    </row>
    <row r="11" spans="1:40" s="409" customFormat="1">
      <c r="B11" s="392" t="s">
        <v>10</v>
      </c>
      <c r="C11" s="417">
        <v>63.806509048197171</v>
      </c>
      <c r="D11" s="415">
        <v>66.224658660467227</v>
      </c>
      <c r="E11" s="415">
        <v>66.215221837773925</v>
      </c>
      <c r="F11" s="415">
        <v>66.503056702185162</v>
      </c>
      <c r="G11" s="415">
        <v>66.784026037729845</v>
      </c>
      <c r="H11" s="415">
        <v>66.99753199366134</v>
      </c>
      <c r="I11" s="415">
        <v>67.450672892195584</v>
      </c>
      <c r="J11" s="415">
        <v>67.564218228667301</v>
      </c>
      <c r="K11" s="415">
        <v>68.279681151085938</v>
      </c>
      <c r="L11" s="415">
        <v>68.113501777489603</v>
      </c>
      <c r="M11" s="415">
        <v>68.455496772081148</v>
      </c>
      <c r="N11" s="414">
        <v>68.435081361763878</v>
      </c>
      <c r="O11" s="417" t="s">
        <v>10</v>
      </c>
      <c r="P11" s="415">
        <v>63.929206187712403</v>
      </c>
      <c r="Q11" s="415">
        <v>65.861866436495276</v>
      </c>
      <c r="R11" s="415">
        <v>65.678829812475001</v>
      </c>
      <c r="S11" s="415">
        <v>66.143080491443953</v>
      </c>
      <c r="T11" s="415">
        <v>66.236198415198956</v>
      </c>
      <c r="U11" s="415">
        <v>66.251887429975554</v>
      </c>
      <c r="V11" s="415">
        <v>66.931945084744285</v>
      </c>
      <c r="W11" s="415">
        <v>66.896168233380806</v>
      </c>
      <c r="X11" s="415">
        <v>67.733314080476958</v>
      </c>
      <c r="Y11" s="415">
        <v>67.59315937085114</v>
      </c>
      <c r="Z11" s="415">
        <v>67.851762698434399</v>
      </c>
      <c r="AA11" s="414">
        <v>67.787108902513395</v>
      </c>
      <c r="AB11" s="416" t="s">
        <v>10</v>
      </c>
      <c r="AC11" s="415">
        <v>63.690519274864798</v>
      </c>
      <c r="AD11" s="415">
        <v>66.568605814110782</v>
      </c>
      <c r="AE11" s="415">
        <v>66.725793629803093</v>
      </c>
      <c r="AF11" s="415">
        <v>66.84676581305466</v>
      </c>
      <c r="AG11" s="415">
        <v>67.308369003919481</v>
      </c>
      <c r="AH11" s="415">
        <v>67.712701520530032</v>
      </c>
      <c r="AI11" s="415">
        <v>67.94924221244824</v>
      </c>
      <c r="AJ11" s="415">
        <v>68.207845518955253</v>
      </c>
      <c r="AK11" s="415">
        <v>68.807796507816107</v>
      </c>
      <c r="AL11" s="415">
        <v>68.619032856185427</v>
      </c>
      <c r="AM11" s="415">
        <v>69.046180722083378</v>
      </c>
      <c r="AN11" s="414">
        <v>69.074051551036774</v>
      </c>
    </row>
    <row r="12" spans="1:40" s="409" customFormat="1">
      <c r="B12" s="392" t="s">
        <v>32</v>
      </c>
      <c r="C12" s="417">
        <v>64.55577432929789</v>
      </c>
      <c r="D12" s="415">
        <v>65.200702155242851</v>
      </c>
      <c r="E12" s="415">
        <v>65.908247289669745</v>
      </c>
      <c r="F12" s="415">
        <v>66.175011434567907</v>
      </c>
      <c r="G12" s="415">
        <v>66.451108886835939</v>
      </c>
      <c r="H12" s="415">
        <v>66.73743470491425</v>
      </c>
      <c r="I12" s="415">
        <v>67.03456172390851</v>
      </c>
      <c r="J12" s="415">
        <v>67.331662277177401</v>
      </c>
      <c r="K12" s="415">
        <v>67.636545870770902</v>
      </c>
      <c r="L12" s="415">
        <v>67.952653957076166</v>
      </c>
      <c r="M12" s="415">
        <v>68.119240337680395</v>
      </c>
      <c r="N12" s="414">
        <v>68.282900396756929</v>
      </c>
      <c r="O12" s="417" t="s">
        <v>32</v>
      </c>
      <c r="P12" s="415">
        <v>65.432518620863291</v>
      </c>
      <c r="Q12" s="415">
        <v>66.120912371900417</v>
      </c>
      <c r="R12" s="415">
        <v>66.826082033476055</v>
      </c>
      <c r="S12" s="415">
        <v>67.08904587208653</v>
      </c>
      <c r="T12" s="415">
        <v>67.360311998714792</v>
      </c>
      <c r="U12" s="415">
        <v>67.640099738731791</v>
      </c>
      <c r="V12" s="415">
        <v>67.928632189515554</v>
      </c>
      <c r="W12" s="415">
        <v>68.203846932247075</v>
      </c>
      <c r="X12" s="415">
        <v>68.480913669672333</v>
      </c>
      <c r="Y12" s="415">
        <v>68.766112767120305</v>
      </c>
      <c r="Z12" s="415">
        <v>68.902363903348757</v>
      </c>
      <c r="AA12" s="414">
        <v>69.040629813248813</v>
      </c>
      <c r="AB12" s="416" t="s">
        <v>32</v>
      </c>
      <c r="AC12" s="415">
        <v>63.692550472530527</v>
      </c>
      <c r="AD12" s="415">
        <v>64.292367732244813</v>
      </c>
      <c r="AE12" s="415">
        <v>65.000116390133371</v>
      </c>
      <c r="AF12" s="415">
        <v>65.270214556015034</v>
      </c>
      <c r="AG12" s="415">
        <v>65.551537109762222</v>
      </c>
      <c r="AH12" s="415">
        <v>65.844519266808575</v>
      </c>
      <c r="AI12" s="415">
        <v>66.149607378865596</v>
      </c>
      <c r="AJ12" s="415">
        <v>66.467258956988559</v>
      </c>
      <c r="AK12" s="415">
        <v>66.797942689335997</v>
      </c>
      <c r="AL12" s="415">
        <v>67.142138454531079</v>
      </c>
      <c r="AM12" s="415">
        <v>67.335899108745892</v>
      </c>
      <c r="AN12" s="414">
        <v>67.522364416253282</v>
      </c>
    </row>
    <row r="13" spans="1:40" s="409" customFormat="1">
      <c r="B13" s="392" t="s">
        <v>28</v>
      </c>
      <c r="C13" s="417">
        <v>64.402480691336692</v>
      </c>
      <c r="D13" s="415">
        <v>64.65090305661019</v>
      </c>
      <c r="E13" s="415">
        <v>64.651127747248836</v>
      </c>
      <c r="F13" s="415">
        <v>65.058696076585747</v>
      </c>
      <c r="G13" s="415">
        <v>65.058691820773419</v>
      </c>
      <c r="H13" s="415">
        <v>65.058687317752188</v>
      </c>
      <c r="I13" s="415">
        <v>65.429177964942966</v>
      </c>
      <c r="J13" s="415">
        <v>65.787813018314438</v>
      </c>
      <c r="K13" s="415">
        <v>65.787847210918216</v>
      </c>
      <c r="L13" s="415">
        <v>65.787890203856833</v>
      </c>
      <c r="M13" s="415">
        <v>65.787935644282712</v>
      </c>
      <c r="N13" s="414">
        <v>65.787971920043418</v>
      </c>
      <c r="O13" s="417" t="s">
        <v>28</v>
      </c>
      <c r="P13" s="415">
        <v>65.039470714599531</v>
      </c>
      <c r="Q13" s="415">
        <v>64.789441566752217</v>
      </c>
      <c r="R13" s="415">
        <v>64.789441566752203</v>
      </c>
      <c r="S13" s="415">
        <v>65.053000097549841</v>
      </c>
      <c r="T13" s="415">
        <v>65.053000097549841</v>
      </c>
      <c r="U13" s="415">
        <v>65.053000097549841</v>
      </c>
      <c r="V13" s="415">
        <v>65.448451523264595</v>
      </c>
      <c r="W13" s="415">
        <v>65.818370519414941</v>
      </c>
      <c r="X13" s="415">
        <v>65.818370519414941</v>
      </c>
      <c r="Y13" s="415">
        <v>65.818370519414927</v>
      </c>
      <c r="Z13" s="415">
        <v>65.818370519414941</v>
      </c>
      <c r="AA13" s="414">
        <v>65.818370519414941</v>
      </c>
      <c r="AB13" s="416" t="s">
        <v>28</v>
      </c>
      <c r="AC13" s="415">
        <v>63.78261963464891</v>
      </c>
      <c r="AD13" s="415">
        <v>64.515708519380652</v>
      </c>
      <c r="AE13" s="415">
        <v>64.515708519380652</v>
      </c>
      <c r="AF13" s="415">
        <v>65.064284355743297</v>
      </c>
      <c r="AG13" s="415">
        <v>65.064284355743283</v>
      </c>
      <c r="AH13" s="415">
        <v>65.064284355743283</v>
      </c>
      <c r="AI13" s="415">
        <v>65.410173780174119</v>
      </c>
      <c r="AJ13" s="415">
        <v>65.757622631478441</v>
      </c>
      <c r="AK13" s="415">
        <v>65.757622631478441</v>
      </c>
      <c r="AL13" s="415">
        <v>65.757622631478441</v>
      </c>
      <c r="AM13" s="415">
        <v>65.757622631478441</v>
      </c>
      <c r="AN13" s="414">
        <v>65.757622631478441</v>
      </c>
    </row>
    <row r="14" spans="1:40" s="409" customFormat="1">
      <c r="B14" s="392" t="s">
        <v>8</v>
      </c>
      <c r="C14" s="417">
        <v>65.337431923066305</v>
      </c>
      <c r="D14" s="415">
        <v>65.031303384500433</v>
      </c>
      <c r="E14" s="415">
        <v>65.031770958535944</v>
      </c>
      <c r="F14" s="415">
        <v>65.031743744736104</v>
      </c>
      <c r="G14" s="415">
        <v>65.031635121756963</v>
      </c>
      <c r="H14" s="415">
        <v>65.031769979238049</v>
      </c>
      <c r="I14" s="415">
        <v>65.032080980896708</v>
      </c>
      <c r="J14" s="415">
        <v>65.032299385461258</v>
      </c>
      <c r="K14" s="415">
        <v>65.032403115162538</v>
      </c>
      <c r="L14" s="415">
        <v>65.032541225956194</v>
      </c>
      <c r="M14" s="415">
        <v>65.032771929123086</v>
      </c>
      <c r="N14" s="414">
        <v>65.032967861445101</v>
      </c>
      <c r="O14" s="417" t="s">
        <v>8</v>
      </c>
      <c r="P14" s="415">
        <v>65.924780811440854</v>
      </c>
      <c r="Q14" s="415">
        <v>65.635757854252873</v>
      </c>
      <c r="R14" s="415">
        <v>65.635757854252873</v>
      </c>
      <c r="S14" s="415">
        <v>65.635757854252887</v>
      </c>
      <c r="T14" s="415">
        <v>65.635757854252873</v>
      </c>
      <c r="U14" s="415">
        <v>65.635757854252887</v>
      </c>
      <c r="V14" s="415">
        <v>65.635757854252873</v>
      </c>
      <c r="W14" s="415">
        <v>65.635757854252887</v>
      </c>
      <c r="X14" s="415">
        <v>65.635757854252887</v>
      </c>
      <c r="Y14" s="415">
        <v>65.635757854252887</v>
      </c>
      <c r="Z14" s="415">
        <v>65.635757854252887</v>
      </c>
      <c r="AA14" s="414">
        <v>65.635757854252887</v>
      </c>
      <c r="AB14" s="416" t="s">
        <v>8</v>
      </c>
      <c r="AC14" s="415">
        <v>64.749041582874526</v>
      </c>
      <c r="AD14" s="415">
        <v>64.424542590777818</v>
      </c>
      <c r="AE14" s="415">
        <v>64.424542590777818</v>
      </c>
      <c r="AF14" s="415">
        <v>64.424542590777818</v>
      </c>
      <c r="AG14" s="415">
        <v>64.424542590777818</v>
      </c>
      <c r="AH14" s="415">
        <v>64.424542590777818</v>
      </c>
      <c r="AI14" s="415">
        <v>64.424542590777818</v>
      </c>
      <c r="AJ14" s="415">
        <v>64.424542590777833</v>
      </c>
      <c r="AK14" s="415">
        <v>64.424542590777818</v>
      </c>
      <c r="AL14" s="415">
        <v>64.424542590777833</v>
      </c>
      <c r="AM14" s="415">
        <v>64.424542590777833</v>
      </c>
      <c r="AN14" s="414">
        <v>64.424542590777833</v>
      </c>
    </row>
    <row r="15" spans="1:40" s="409" customFormat="1" ht="16.5" thickBot="1">
      <c r="B15" s="388" t="s">
        <v>411</v>
      </c>
      <c r="C15" s="413">
        <v>63.309836118425601</v>
      </c>
      <c r="D15" s="411">
        <v>64.110343371171126</v>
      </c>
      <c r="E15" s="411">
        <v>64.503979227036723</v>
      </c>
      <c r="F15" s="411">
        <v>64.821186906517269</v>
      </c>
      <c r="G15" s="411">
        <v>64.999686973813098</v>
      </c>
      <c r="H15" s="411">
        <v>65.164417161005872</v>
      </c>
      <c r="I15" s="411">
        <v>65.30835145089128</v>
      </c>
      <c r="J15" s="411">
        <v>65.365613567484985</v>
      </c>
      <c r="K15" s="411">
        <v>65.498569236427741</v>
      </c>
      <c r="L15" s="411">
        <v>65.516916709333529</v>
      </c>
      <c r="M15" s="411">
        <v>65.58566306847564</v>
      </c>
      <c r="N15" s="410">
        <v>65.611196598121197</v>
      </c>
      <c r="O15" s="413" t="s">
        <v>411</v>
      </c>
      <c r="P15" s="411">
        <v>63.674771587870403</v>
      </c>
      <c r="Q15" s="411">
        <v>64.391872286483192</v>
      </c>
      <c r="R15" s="411">
        <v>64.765005107133717</v>
      </c>
      <c r="S15" s="411">
        <v>65.103693364146466</v>
      </c>
      <c r="T15" s="411">
        <v>65.231669098388153</v>
      </c>
      <c r="U15" s="411">
        <v>65.375816329165261</v>
      </c>
      <c r="V15" s="411">
        <v>65.55070556996462</v>
      </c>
      <c r="W15" s="411">
        <v>65.581667528659807</v>
      </c>
      <c r="X15" s="411">
        <v>65.722234765306965</v>
      </c>
      <c r="Y15" s="411">
        <v>65.734835381471811</v>
      </c>
      <c r="Z15" s="411">
        <v>65.788917212839934</v>
      </c>
      <c r="AA15" s="410">
        <v>65.806959700042242</v>
      </c>
      <c r="AB15" s="412" t="s">
        <v>411</v>
      </c>
      <c r="AC15" s="411">
        <v>62.962023107909125</v>
      </c>
      <c r="AD15" s="411">
        <v>63.841533751633698</v>
      </c>
      <c r="AE15" s="411">
        <v>64.254141251418943</v>
      </c>
      <c r="AF15" s="411">
        <v>64.550312122634622</v>
      </c>
      <c r="AG15" s="411">
        <v>64.776951911420952</v>
      </c>
      <c r="AH15" s="411">
        <v>64.961139594324976</v>
      </c>
      <c r="AI15" s="411">
        <v>65.074806154699118</v>
      </c>
      <c r="AJ15" s="411">
        <v>65.156823266646313</v>
      </c>
      <c r="AK15" s="411">
        <v>65.281685915947421</v>
      </c>
      <c r="AL15" s="411">
        <v>65.30474609995629</v>
      </c>
      <c r="AM15" s="411">
        <v>65.38684211983896</v>
      </c>
      <c r="AN15" s="410">
        <v>65.41875736625714</v>
      </c>
    </row>
    <row r="17" spans="2:30" s="406" customFormat="1" ht="12.75">
      <c r="B17" s="408"/>
      <c r="C17" s="407"/>
      <c r="D17" s="406" t="s">
        <v>412</v>
      </c>
      <c r="E17" s="407"/>
      <c r="F17" s="407"/>
      <c r="Q17" s="406" t="s">
        <v>413</v>
      </c>
      <c r="AD17" s="406" t="s">
        <v>414</v>
      </c>
    </row>
    <row r="18" spans="2:30">
      <c r="B18" s="402"/>
      <c r="C18" s="403"/>
      <c r="E18" s="403"/>
      <c r="F18" s="403"/>
    </row>
    <row r="19" spans="2:30">
      <c r="B19" s="402"/>
      <c r="C19" s="403"/>
      <c r="E19" s="403"/>
      <c r="F19" s="403"/>
    </row>
    <row r="20" spans="2:30">
      <c r="B20" s="402"/>
      <c r="C20" s="403"/>
      <c r="E20" s="403"/>
      <c r="F20" s="403"/>
    </row>
    <row r="21" spans="2:30">
      <c r="B21" s="402"/>
      <c r="C21" s="403"/>
      <c r="E21" s="403"/>
      <c r="F21" s="403"/>
    </row>
    <row r="22" spans="2:30">
      <c r="B22" s="402"/>
      <c r="C22" s="403"/>
      <c r="E22" s="403"/>
      <c r="F22" s="403"/>
    </row>
    <row r="23" spans="2:30">
      <c r="B23" s="402"/>
      <c r="C23" s="403"/>
      <c r="E23" s="403"/>
      <c r="F23" s="403"/>
    </row>
    <row r="24" spans="2:30">
      <c r="B24" s="402"/>
      <c r="C24" s="403"/>
      <c r="E24" s="403"/>
      <c r="F24" s="403"/>
    </row>
    <row r="25" spans="2:30">
      <c r="B25" s="402"/>
      <c r="C25" s="403"/>
      <c r="E25" s="403"/>
      <c r="F25" s="403"/>
    </row>
    <row r="26" spans="2:30">
      <c r="B26" s="402"/>
      <c r="C26" s="403"/>
      <c r="E26" s="403"/>
      <c r="F26" s="403"/>
    </row>
    <row r="33" spans="4:30">
      <c r="D33" s="405" t="s">
        <v>410</v>
      </c>
      <c r="Q33" s="405" t="s">
        <v>410</v>
      </c>
      <c r="AD33" s="405" t="s">
        <v>410</v>
      </c>
    </row>
  </sheetData>
  <mergeCells count="4">
    <mergeCell ref="B5:B6"/>
    <mergeCell ref="C5:N5"/>
    <mergeCell ref="P5:AA5"/>
    <mergeCell ref="AC5:AN5"/>
  </mergeCells>
  <hyperlinks>
    <hyperlink ref="B4" location="Sommaire!A1" display="Retour au sommaire"/>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7">
    <tabColor theme="3" tint="0.39997558519241921"/>
  </sheetPr>
  <dimension ref="A1:G22"/>
  <sheetViews>
    <sheetView zoomScaleNormal="100" workbookViewId="0">
      <selection activeCell="B3" sqref="B3"/>
    </sheetView>
  </sheetViews>
  <sheetFormatPr baseColWidth="10" defaultColWidth="9.140625" defaultRowHeight="15.75"/>
  <cols>
    <col min="1" max="1" width="9.140625" style="383"/>
    <col min="2" max="2" width="18.42578125" style="383" customWidth="1"/>
    <col min="3" max="4" width="16.42578125" style="383" customWidth="1"/>
    <col min="5" max="186" width="9.140625" style="383"/>
    <col min="187" max="187" width="16" style="383" customWidth="1"/>
    <col min="188" max="442" width="9.140625" style="383"/>
    <col min="443" max="443" width="16" style="383" customWidth="1"/>
    <col min="444" max="698" width="9.140625" style="383"/>
    <col min="699" max="699" width="16" style="383" customWidth="1"/>
    <col min="700" max="954" width="9.140625" style="383"/>
    <col min="955" max="955" width="16" style="383" customWidth="1"/>
    <col min="956" max="1210" width="9.140625" style="383"/>
    <col min="1211" max="1211" width="16" style="383" customWidth="1"/>
    <col min="1212" max="1466" width="9.140625" style="383"/>
    <col min="1467" max="1467" width="16" style="383" customWidth="1"/>
    <col min="1468" max="1722" width="9.140625" style="383"/>
    <col min="1723" max="1723" width="16" style="383" customWidth="1"/>
    <col min="1724" max="1978" width="9.140625" style="383"/>
    <col min="1979" max="1979" width="16" style="383" customWidth="1"/>
    <col min="1980" max="2234" width="9.140625" style="383"/>
    <col min="2235" max="2235" width="16" style="383" customWidth="1"/>
    <col min="2236" max="2490" width="9.140625" style="383"/>
    <col min="2491" max="2491" width="16" style="383" customWidth="1"/>
    <col min="2492" max="2746" width="9.140625" style="383"/>
    <col min="2747" max="2747" width="16" style="383" customWidth="1"/>
    <col min="2748" max="3002" width="9.140625" style="383"/>
    <col min="3003" max="3003" width="16" style="383" customWidth="1"/>
    <col min="3004" max="3258" width="9.140625" style="383"/>
    <col min="3259" max="3259" width="16" style="383" customWidth="1"/>
    <col min="3260" max="3514" width="9.140625" style="383"/>
    <col min="3515" max="3515" width="16" style="383" customWidth="1"/>
    <col min="3516" max="3770" width="9.140625" style="383"/>
    <col min="3771" max="3771" width="16" style="383" customWidth="1"/>
    <col min="3772" max="4026" width="9.140625" style="383"/>
    <col min="4027" max="4027" width="16" style="383" customWidth="1"/>
    <col min="4028" max="4282" width="9.140625" style="383"/>
    <col min="4283" max="4283" width="16" style="383" customWidth="1"/>
    <col min="4284" max="4538" width="9.140625" style="383"/>
    <col min="4539" max="4539" width="16" style="383" customWidth="1"/>
    <col min="4540" max="4794" width="9.140625" style="383"/>
    <col min="4795" max="4795" width="16" style="383" customWidth="1"/>
    <col min="4796" max="5050" width="9.140625" style="383"/>
    <col min="5051" max="5051" width="16" style="383" customWidth="1"/>
    <col min="5052" max="5306" width="9.140625" style="383"/>
    <col min="5307" max="5307" width="16" style="383" customWidth="1"/>
    <col min="5308" max="5562" width="9.140625" style="383"/>
    <col min="5563" max="5563" width="16" style="383" customWidth="1"/>
    <col min="5564" max="5818" width="9.140625" style="383"/>
    <col min="5819" max="5819" width="16" style="383" customWidth="1"/>
    <col min="5820" max="6074" width="9.140625" style="383"/>
    <col min="6075" max="6075" width="16" style="383" customWidth="1"/>
    <col min="6076" max="6330" width="9.140625" style="383"/>
    <col min="6331" max="6331" width="16" style="383" customWidth="1"/>
    <col min="6332" max="6586" width="9.140625" style="383"/>
    <col min="6587" max="6587" width="16" style="383" customWidth="1"/>
    <col min="6588" max="6842" width="9.140625" style="383"/>
    <col min="6843" max="6843" width="16" style="383" customWidth="1"/>
    <col min="6844" max="7098" width="9.140625" style="383"/>
    <col min="7099" max="7099" width="16" style="383" customWidth="1"/>
    <col min="7100" max="7354" width="9.140625" style="383"/>
    <col min="7355" max="7355" width="16" style="383" customWidth="1"/>
    <col min="7356" max="7610" width="9.140625" style="383"/>
    <col min="7611" max="7611" width="16" style="383" customWidth="1"/>
    <col min="7612" max="7866" width="9.140625" style="383"/>
    <col min="7867" max="7867" width="16" style="383" customWidth="1"/>
    <col min="7868" max="8122" width="9.140625" style="383"/>
    <col min="8123" max="8123" width="16" style="383" customWidth="1"/>
    <col min="8124" max="8378" width="9.140625" style="383"/>
    <col min="8379" max="8379" width="16" style="383" customWidth="1"/>
    <col min="8380" max="8634" width="9.140625" style="383"/>
    <col min="8635" max="8635" width="16" style="383" customWidth="1"/>
    <col min="8636" max="8890" width="9.140625" style="383"/>
    <col min="8891" max="8891" width="16" style="383" customWidth="1"/>
    <col min="8892" max="9146" width="9.140625" style="383"/>
    <col min="9147" max="9147" width="16" style="383" customWidth="1"/>
    <col min="9148" max="9402" width="9.140625" style="383"/>
    <col min="9403" max="9403" width="16" style="383" customWidth="1"/>
    <col min="9404" max="9658" width="9.140625" style="383"/>
    <col min="9659" max="9659" width="16" style="383" customWidth="1"/>
    <col min="9660" max="9914" width="9.140625" style="383"/>
    <col min="9915" max="9915" width="16" style="383" customWidth="1"/>
    <col min="9916" max="10170" width="9.140625" style="383"/>
    <col min="10171" max="10171" width="16" style="383" customWidth="1"/>
    <col min="10172" max="10426" width="9.140625" style="383"/>
    <col min="10427" max="10427" width="16" style="383" customWidth="1"/>
    <col min="10428" max="10682" width="9.140625" style="383"/>
    <col min="10683" max="10683" width="16" style="383" customWidth="1"/>
    <col min="10684" max="10938" width="9.140625" style="383"/>
    <col min="10939" max="10939" width="16" style="383" customWidth="1"/>
    <col min="10940" max="11194" width="9.140625" style="383"/>
    <col min="11195" max="11195" width="16" style="383" customWidth="1"/>
    <col min="11196" max="11450" width="9.140625" style="383"/>
    <col min="11451" max="11451" width="16" style="383" customWidth="1"/>
    <col min="11452" max="11706" width="9.140625" style="383"/>
    <col min="11707" max="11707" width="16" style="383" customWidth="1"/>
    <col min="11708" max="11962" width="9.140625" style="383"/>
    <col min="11963" max="11963" width="16" style="383" customWidth="1"/>
    <col min="11964" max="12218" width="9.140625" style="383"/>
    <col min="12219" max="12219" width="16" style="383" customWidth="1"/>
    <col min="12220" max="12474" width="9.140625" style="383"/>
    <col min="12475" max="12475" width="16" style="383" customWidth="1"/>
    <col min="12476" max="12730" width="9.140625" style="383"/>
    <col min="12731" max="12731" width="16" style="383" customWidth="1"/>
    <col min="12732" max="12986" width="9.140625" style="383"/>
    <col min="12987" max="12987" width="16" style="383" customWidth="1"/>
    <col min="12988" max="13242" width="9.140625" style="383"/>
    <col min="13243" max="13243" width="16" style="383" customWidth="1"/>
    <col min="13244" max="13498" width="9.140625" style="383"/>
    <col min="13499" max="13499" width="16" style="383" customWidth="1"/>
    <col min="13500" max="13754" width="9.140625" style="383"/>
    <col min="13755" max="13755" width="16" style="383" customWidth="1"/>
    <col min="13756" max="14010" width="9.140625" style="383"/>
    <col min="14011" max="14011" width="16" style="383" customWidth="1"/>
    <col min="14012" max="14266" width="9.140625" style="383"/>
    <col min="14267" max="14267" width="16" style="383" customWidth="1"/>
    <col min="14268" max="14522" width="9.140625" style="383"/>
    <col min="14523" max="14523" width="16" style="383" customWidth="1"/>
    <col min="14524" max="14778" width="9.140625" style="383"/>
    <col min="14779" max="14779" width="16" style="383" customWidth="1"/>
    <col min="14780" max="15034" width="9.140625" style="383"/>
    <col min="15035" max="15035" width="16" style="383" customWidth="1"/>
    <col min="15036" max="15290" width="9.140625" style="383"/>
    <col min="15291" max="15291" width="16" style="383" customWidth="1"/>
    <col min="15292" max="15546" width="9.140625" style="383"/>
    <col min="15547" max="15547" width="16" style="383" customWidth="1"/>
    <col min="15548" max="15802" width="9.140625" style="383"/>
    <col min="15803" max="15803" width="16" style="383" customWidth="1"/>
    <col min="15804" max="16058" width="9.140625" style="383"/>
    <col min="16059" max="16059" width="16" style="383" customWidth="1"/>
    <col min="16060" max="16384" width="9.140625" style="383"/>
  </cols>
  <sheetData>
    <row r="1" spans="1:6">
      <c r="A1" s="427" t="s">
        <v>365</v>
      </c>
    </row>
    <row r="2" spans="1:6" ht="18" customHeight="1">
      <c r="B2" s="443"/>
      <c r="C2" s="441"/>
      <c r="E2" s="442"/>
      <c r="F2" s="441"/>
    </row>
    <row r="3" spans="1:6" ht="16.5" thickBot="1">
      <c r="B3" s="25" t="s">
        <v>37</v>
      </c>
      <c r="E3" s="427"/>
    </row>
    <row r="4" spans="1:6" ht="30" customHeight="1" thickBot="1">
      <c r="B4" s="440" t="s">
        <v>36</v>
      </c>
      <c r="C4" s="439">
        <v>2008</v>
      </c>
      <c r="D4" s="398">
        <v>2018</v>
      </c>
      <c r="E4" s="428"/>
      <c r="F4" s="428"/>
    </row>
    <row r="5" spans="1:6">
      <c r="B5" s="438" t="s">
        <v>13</v>
      </c>
      <c r="C5" s="437">
        <v>59.453054324475204</v>
      </c>
      <c r="D5" s="436">
        <v>60.620154642461117</v>
      </c>
      <c r="E5" s="428"/>
      <c r="F5" s="428"/>
    </row>
    <row r="6" spans="1:6">
      <c r="B6" s="434" t="s">
        <v>18</v>
      </c>
      <c r="C6" s="433">
        <v>58.959146235994183</v>
      </c>
      <c r="D6" s="432">
        <v>60.081063787479991</v>
      </c>
      <c r="E6" s="428"/>
      <c r="F6" s="428"/>
    </row>
    <row r="7" spans="1:6">
      <c r="B7" s="434" t="s">
        <v>22</v>
      </c>
      <c r="C7" s="433">
        <v>62.85644436380732</v>
      </c>
      <c r="D7" s="432">
        <v>61.612497352866072</v>
      </c>
      <c r="E7" s="428"/>
      <c r="F7" s="428"/>
    </row>
    <row r="8" spans="1:6">
      <c r="B8" s="434" t="s">
        <v>10</v>
      </c>
      <c r="C8" s="433">
        <v>58.749433302771962</v>
      </c>
      <c r="D8" s="432">
        <v>60.999092729012759</v>
      </c>
      <c r="E8" s="428"/>
      <c r="F8" s="428"/>
    </row>
    <row r="9" spans="1:6">
      <c r="B9" s="434" t="s">
        <v>20</v>
      </c>
      <c r="C9" s="433">
        <v>60.819735591877937</v>
      </c>
      <c r="D9" s="432">
        <v>63.40245663622273</v>
      </c>
      <c r="E9" s="428"/>
      <c r="F9" s="428"/>
    </row>
    <row r="10" spans="1:6">
      <c r="B10" s="434" t="s">
        <v>28</v>
      </c>
      <c r="C10" s="433">
        <v>60.900801433240701</v>
      </c>
      <c r="D10" s="432">
        <v>62.710436018459603</v>
      </c>
      <c r="E10" s="428"/>
      <c r="F10" s="428"/>
    </row>
    <row r="11" spans="1:6">
      <c r="B11" s="434" t="s">
        <v>32</v>
      </c>
      <c r="C11" s="433">
        <v>61.788608264112362</v>
      </c>
      <c r="D11" s="432">
        <v>63.857703575043189</v>
      </c>
      <c r="E11" s="435"/>
      <c r="F11" s="435"/>
    </row>
    <row r="12" spans="1:6">
      <c r="B12" s="434" t="s">
        <v>30</v>
      </c>
      <c r="C12" s="433">
        <v>62.926902687190157</v>
      </c>
      <c r="D12" s="432">
        <v>65.132397740112083</v>
      </c>
      <c r="E12" s="428"/>
      <c r="F12" s="428"/>
    </row>
    <row r="13" spans="1:6">
      <c r="B13" s="434" t="s">
        <v>8</v>
      </c>
      <c r="C13" s="433">
        <v>62.039857258749613</v>
      </c>
      <c r="D13" s="432">
        <v>63.466226762576767</v>
      </c>
      <c r="E13" s="435"/>
      <c r="F13" s="435"/>
    </row>
    <row r="14" spans="1:6">
      <c r="B14" s="434" t="s">
        <v>16</v>
      </c>
      <c r="C14" s="433">
        <v>63.952961137864733</v>
      </c>
      <c r="D14" s="432">
        <v>66.073821227398369</v>
      </c>
      <c r="E14" s="428"/>
      <c r="F14" s="428"/>
    </row>
    <row r="15" spans="1:6" ht="16.5" thickBot="1">
      <c r="B15" s="431" t="s">
        <v>25</v>
      </c>
      <c r="C15" s="430">
        <v>66.530872131904161</v>
      </c>
      <c r="D15" s="429">
        <v>69.344203393056247</v>
      </c>
      <c r="E15" s="428"/>
      <c r="F15" s="428"/>
    </row>
    <row r="22" spans="7:7">
      <c r="G22" s="405" t="s">
        <v>415</v>
      </c>
    </row>
  </sheetData>
  <hyperlinks>
    <hyperlink ref="B3" location="Sommaire!A1" display="Retour au sommaire"/>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8">
    <tabColor theme="3" tint="0.39997558519241921"/>
  </sheetPr>
  <dimension ref="A1:G22"/>
  <sheetViews>
    <sheetView zoomScaleNormal="100" workbookViewId="0">
      <selection activeCell="B3" sqref="B3"/>
    </sheetView>
  </sheetViews>
  <sheetFormatPr baseColWidth="10" defaultColWidth="9.140625" defaultRowHeight="15.75"/>
  <cols>
    <col min="1" max="1" width="9.140625" style="383"/>
    <col min="2" max="2" width="18.42578125" style="383" customWidth="1"/>
    <col min="3" max="4" width="16.42578125" style="383" customWidth="1"/>
    <col min="5" max="186" width="9.140625" style="383"/>
    <col min="187" max="187" width="16" style="383" customWidth="1"/>
    <col min="188" max="442" width="9.140625" style="383"/>
    <col min="443" max="443" width="16" style="383" customWidth="1"/>
    <col min="444" max="698" width="9.140625" style="383"/>
    <col min="699" max="699" width="16" style="383" customWidth="1"/>
    <col min="700" max="954" width="9.140625" style="383"/>
    <col min="955" max="955" width="16" style="383" customWidth="1"/>
    <col min="956" max="1210" width="9.140625" style="383"/>
    <col min="1211" max="1211" width="16" style="383" customWidth="1"/>
    <col min="1212" max="1466" width="9.140625" style="383"/>
    <col min="1467" max="1467" width="16" style="383" customWidth="1"/>
    <col min="1468" max="1722" width="9.140625" style="383"/>
    <col min="1723" max="1723" width="16" style="383" customWidth="1"/>
    <col min="1724" max="1978" width="9.140625" style="383"/>
    <col min="1979" max="1979" width="16" style="383" customWidth="1"/>
    <col min="1980" max="2234" width="9.140625" style="383"/>
    <col min="2235" max="2235" width="16" style="383" customWidth="1"/>
    <col min="2236" max="2490" width="9.140625" style="383"/>
    <col min="2491" max="2491" width="16" style="383" customWidth="1"/>
    <col min="2492" max="2746" width="9.140625" style="383"/>
    <col min="2747" max="2747" width="16" style="383" customWidth="1"/>
    <col min="2748" max="3002" width="9.140625" style="383"/>
    <col min="3003" max="3003" width="16" style="383" customWidth="1"/>
    <col min="3004" max="3258" width="9.140625" style="383"/>
    <col min="3259" max="3259" width="16" style="383" customWidth="1"/>
    <col min="3260" max="3514" width="9.140625" style="383"/>
    <col min="3515" max="3515" width="16" style="383" customWidth="1"/>
    <col min="3516" max="3770" width="9.140625" style="383"/>
    <col min="3771" max="3771" width="16" style="383" customWidth="1"/>
    <col min="3772" max="4026" width="9.140625" style="383"/>
    <col min="4027" max="4027" width="16" style="383" customWidth="1"/>
    <col min="4028" max="4282" width="9.140625" style="383"/>
    <col min="4283" max="4283" width="16" style="383" customWidth="1"/>
    <col min="4284" max="4538" width="9.140625" style="383"/>
    <col min="4539" max="4539" width="16" style="383" customWidth="1"/>
    <col min="4540" max="4794" width="9.140625" style="383"/>
    <col min="4795" max="4795" width="16" style="383" customWidth="1"/>
    <col min="4796" max="5050" width="9.140625" style="383"/>
    <col min="5051" max="5051" width="16" style="383" customWidth="1"/>
    <col min="5052" max="5306" width="9.140625" style="383"/>
    <col min="5307" max="5307" width="16" style="383" customWidth="1"/>
    <col min="5308" max="5562" width="9.140625" style="383"/>
    <col min="5563" max="5563" width="16" style="383" customWidth="1"/>
    <col min="5564" max="5818" width="9.140625" style="383"/>
    <col min="5819" max="5819" width="16" style="383" customWidth="1"/>
    <col min="5820" max="6074" width="9.140625" style="383"/>
    <col min="6075" max="6075" width="16" style="383" customWidth="1"/>
    <col min="6076" max="6330" width="9.140625" style="383"/>
    <col min="6331" max="6331" width="16" style="383" customWidth="1"/>
    <col min="6332" max="6586" width="9.140625" style="383"/>
    <col min="6587" max="6587" width="16" style="383" customWidth="1"/>
    <col min="6588" max="6842" width="9.140625" style="383"/>
    <col min="6843" max="6843" width="16" style="383" customWidth="1"/>
    <col min="6844" max="7098" width="9.140625" style="383"/>
    <col min="7099" max="7099" width="16" style="383" customWidth="1"/>
    <col min="7100" max="7354" width="9.140625" style="383"/>
    <col min="7355" max="7355" width="16" style="383" customWidth="1"/>
    <col min="7356" max="7610" width="9.140625" style="383"/>
    <col min="7611" max="7611" width="16" style="383" customWidth="1"/>
    <col min="7612" max="7866" width="9.140625" style="383"/>
    <col min="7867" max="7867" width="16" style="383" customWidth="1"/>
    <col min="7868" max="8122" width="9.140625" style="383"/>
    <col min="8123" max="8123" width="16" style="383" customWidth="1"/>
    <col min="8124" max="8378" width="9.140625" style="383"/>
    <col min="8379" max="8379" width="16" style="383" customWidth="1"/>
    <col min="8380" max="8634" width="9.140625" style="383"/>
    <col min="8635" max="8635" width="16" style="383" customWidth="1"/>
    <col min="8636" max="8890" width="9.140625" style="383"/>
    <col min="8891" max="8891" width="16" style="383" customWidth="1"/>
    <col min="8892" max="9146" width="9.140625" style="383"/>
    <col min="9147" max="9147" width="16" style="383" customWidth="1"/>
    <col min="9148" max="9402" width="9.140625" style="383"/>
    <col min="9403" max="9403" width="16" style="383" customWidth="1"/>
    <col min="9404" max="9658" width="9.140625" style="383"/>
    <col min="9659" max="9659" width="16" style="383" customWidth="1"/>
    <col min="9660" max="9914" width="9.140625" style="383"/>
    <col min="9915" max="9915" width="16" style="383" customWidth="1"/>
    <col min="9916" max="10170" width="9.140625" style="383"/>
    <col min="10171" max="10171" width="16" style="383" customWidth="1"/>
    <col min="10172" max="10426" width="9.140625" style="383"/>
    <col min="10427" max="10427" width="16" style="383" customWidth="1"/>
    <col min="10428" max="10682" width="9.140625" style="383"/>
    <col min="10683" max="10683" width="16" style="383" customWidth="1"/>
    <col min="10684" max="10938" width="9.140625" style="383"/>
    <col min="10939" max="10939" width="16" style="383" customWidth="1"/>
    <col min="10940" max="11194" width="9.140625" style="383"/>
    <col min="11195" max="11195" width="16" style="383" customWidth="1"/>
    <col min="11196" max="11450" width="9.140625" style="383"/>
    <col min="11451" max="11451" width="16" style="383" customWidth="1"/>
    <col min="11452" max="11706" width="9.140625" style="383"/>
    <col min="11707" max="11707" width="16" style="383" customWidth="1"/>
    <col min="11708" max="11962" width="9.140625" style="383"/>
    <col min="11963" max="11963" width="16" style="383" customWidth="1"/>
    <col min="11964" max="12218" width="9.140625" style="383"/>
    <col min="12219" max="12219" width="16" style="383" customWidth="1"/>
    <col min="12220" max="12474" width="9.140625" style="383"/>
    <col min="12475" max="12475" width="16" style="383" customWidth="1"/>
    <col min="12476" max="12730" width="9.140625" style="383"/>
    <col min="12731" max="12731" width="16" style="383" customWidth="1"/>
    <col min="12732" max="12986" width="9.140625" style="383"/>
    <col min="12987" max="12987" width="16" style="383" customWidth="1"/>
    <col min="12988" max="13242" width="9.140625" style="383"/>
    <col min="13243" max="13243" width="16" style="383" customWidth="1"/>
    <col min="13244" max="13498" width="9.140625" style="383"/>
    <col min="13499" max="13499" width="16" style="383" customWidth="1"/>
    <col min="13500" max="13754" width="9.140625" style="383"/>
    <col min="13755" max="13755" width="16" style="383" customWidth="1"/>
    <col min="13756" max="14010" width="9.140625" style="383"/>
    <col min="14011" max="14011" width="16" style="383" customWidth="1"/>
    <col min="14012" max="14266" width="9.140625" style="383"/>
    <col min="14267" max="14267" width="16" style="383" customWidth="1"/>
    <col min="14268" max="14522" width="9.140625" style="383"/>
    <col min="14523" max="14523" width="16" style="383" customWidth="1"/>
    <col min="14524" max="14778" width="9.140625" style="383"/>
    <col min="14779" max="14779" width="16" style="383" customWidth="1"/>
    <col min="14780" max="15034" width="9.140625" style="383"/>
    <col min="15035" max="15035" width="16" style="383" customWidth="1"/>
    <col min="15036" max="15290" width="9.140625" style="383"/>
    <col min="15291" max="15291" width="16" style="383" customWidth="1"/>
    <col min="15292" max="15546" width="9.140625" style="383"/>
    <col min="15547" max="15547" width="16" style="383" customWidth="1"/>
    <col min="15548" max="15802" width="9.140625" style="383"/>
    <col min="15803" max="15803" width="16" style="383" customWidth="1"/>
    <col min="15804" max="16058" width="9.140625" style="383"/>
    <col min="16059" max="16059" width="16" style="383" customWidth="1"/>
    <col min="16060" max="16384" width="9.140625" style="383"/>
  </cols>
  <sheetData>
    <row r="1" spans="1:6">
      <c r="A1" s="427" t="s">
        <v>364</v>
      </c>
    </row>
    <row r="2" spans="1:6" ht="18" customHeight="1">
      <c r="B2" s="446"/>
      <c r="C2" s="441"/>
      <c r="E2" s="445"/>
      <c r="F2" s="441"/>
    </row>
    <row r="3" spans="1:6" ht="16.5" thickBot="1">
      <c r="B3" s="25" t="s">
        <v>37</v>
      </c>
      <c r="E3" s="406"/>
    </row>
    <row r="4" spans="1:6" ht="30" customHeight="1" thickBot="1">
      <c r="B4" s="440" t="s">
        <v>36</v>
      </c>
      <c r="C4" s="439">
        <v>2008</v>
      </c>
      <c r="D4" s="398">
        <v>2018</v>
      </c>
      <c r="E4" s="444"/>
      <c r="F4" s="444"/>
    </row>
    <row r="5" spans="1:6">
      <c r="B5" s="438" t="s">
        <v>13</v>
      </c>
      <c r="C5" s="437">
        <v>59.070979154623529</v>
      </c>
      <c r="D5" s="436">
        <v>60.78495203860728</v>
      </c>
      <c r="E5" s="428"/>
      <c r="F5" s="428"/>
    </row>
    <row r="6" spans="1:6">
      <c r="B6" s="434" t="s">
        <v>18</v>
      </c>
      <c r="C6" s="433">
        <v>59.879526405633769</v>
      </c>
      <c r="D6" s="432">
        <v>61.59933106280203</v>
      </c>
      <c r="E6" s="428"/>
      <c r="F6" s="428"/>
    </row>
    <row r="7" spans="1:6">
      <c r="B7" s="434" t="s">
        <v>22</v>
      </c>
      <c r="C7" s="433">
        <v>61.620208413373824</v>
      </c>
      <c r="D7" s="432">
        <v>62.097396878784309</v>
      </c>
      <c r="E7" s="428"/>
      <c r="F7" s="428"/>
    </row>
    <row r="8" spans="1:6">
      <c r="B8" s="434" t="s">
        <v>10</v>
      </c>
      <c r="C8" s="433">
        <v>60.905621100578848</v>
      </c>
      <c r="D8" s="432">
        <v>63.323930168328523</v>
      </c>
      <c r="E8" s="428"/>
      <c r="F8" s="428"/>
    </row>
    <row r="9" spans="1:6">
      <c r="B9" s="434" t="s">
        <v>20</v>
      </c>
      <c r="C9" s="433">
        <v>61.08893927782983</v>
      </c>
      <c r="D9" s="432">
        <v>64.024305216742462</v>
      </c>
      <c r="E9" s="428"/>
      <c r="F9" s="428"/>
    </row>
    <row r="10" spans="1:6">
      <c r="B10" s="434" t="s">
        <v>28</v>
      </c>
      <c r="C10" s="433">
        <v>63.738958620115724</v>
      </c>
      <c r="D10" s="432">
        <v>64.694866996891037</v>
      </c>
      <c r="E10" s="428"/>
      <c r="F10" s="428"/>
    </row>
    <row r="11" spans="1:6">
      <c r="B11" s="434" t="s">
        <v>32</v>
      </c>
      <c r="C11" s="433">
        <v>62.875937023576533</v>
      </c>
      <c r="D11" s="432">
        <v>65.236745437550425</v>
      </c>
      <c r="E11" s="428"/>
      <c r="F11" s="428"/>
    </row>
    <row r="12" spans="1:6">
      <c r="B12" s="434" t="s">
        <v>30</v>
      </c>
      <c r="C12" s="433">
        <v>63.615505960584677</v>
      </c>
      <c r="D12" s="432">
        <v>65.475985938388291</v>
      </c>
      <c r="E12" s="435"/>
      <c r="F12" s="435"/>
    </row>
    <row r="13" spans="1:6">
      <c r="B13" s="434" t="s">
        <v>8</v>
      </c>
      <c r="C13" s="433">
        <v>65.770130629686236</v>
      </c>
      <c r="D13" s="432">
        <v>66.414889750575384</v>
      </c>
      <c r="E13" s="428"/>
      <c r="F13" s="428"/>
    </row>
    <row r="14" spans="1:6">
      <c r="B14" s="434" t="s">
        <v>16</v>
      </c>
      <c r="C14" s="433">
        <v>65.390057253603757</v>
      </c>
      <c r="D14" s="432">
        <v>67.858234375280205</v>
      </c>
      <c r="E14" s="435"/>
      <c r="F14" s="435"/>
    </row>
    <row r="15" spans="1:6" ht="16.5" thickBot="1">
      <c r="B15" s="431" t="s">
        <v>25</v>
      </c>
      <c r="C15" s="430">
        <v>69.594759113071802</v>
      </c>
      <c r="D15" s="429">
        <v>70.772033504523762</v>
      </c>
      <c r="E15" s="428"/>
      <c r="F15" s="428"/>
    </row>
    <row r="22" spans="7:7">
      <c r="G22" s="405" t="s">
        <v>415</v>
      </c>
    </row>
  </sheetData>
  <hyperlinks>
    <hyperlink ref="B3" location="Sommaire!A1" display="Retour au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3" tint="-0.249977111117893"/>
  </sheetPr>
  <dimension ref="A1:O18"/>
  <sheetViews>
    <sheetView workbookViewId="0">
      <selection activeCell="B5" sqref="B5:B13"/>
    </sheetView>
  </sheetViews>
  <sheetFormatPr baseColWidth="10" defaultRowHeight="15.75"/>
  <cols>
    <col min="1" max="1" width="11.42578125" style="9"/>
    <col min="2" max="5" width="13.42578125" style="9" customWidth="1"/>
    <col min="6" max="16384" width="11.42578125" style="9"/>
  </cols>
  <sheetData>
    <row r="1" spans="1:5">
      <c r="A1" s="24" t="s">
        <v>38</v>
      </c>
    </row>
    <row r="2" spans="1:5">
      <c r="A2" s="24"/>
    </row>
    <row r="3" spans="1:5" ht="16.5" thickBot="1">
      <c r="B3" s="25" t="s">
        <v>37</v>
      </c>
    </row>
    <row r="4" spans="1:5" ht="32.25" thickBot="1">
      <c r="B4" s="1404" t="s">
        <v>36</v>
      </c>
      <c r="C4" s="276" t="s">
        <v>49</v>
      </c>
      <c r="D4" s="275" t="s">
        <v>48</v>
      </c>
      <c r="E4" s="274" t="s">
        <v>47</v>
      </c>
    </row>
    <row r="5" spans="1:5">
      <c r="B5" s="1405" t="s">
        <v>46</v>
      </c>
      <c r="C5" s="35">
        <v>9.1999999999999998E-2</v>
      </c>
      <c r="D5" s="34">
        <v>0.23800000000000002</v>
      </c>
      <c r="E5" s="33">
        <v>0.33</v>
      </c>
    </row>
    <row r="6" spans="1:5">
      <c r="B6" s="1406" t="s">
        <v>13</v>
      </c>
      <c r="C6" s="32">
        <v>0.11199999999999999</v>
      </c>
      <c r="D6" s="31">
        <v>0.16300000000000001</v>
      </c>
      <c r="E6" s="30">
        <v>0.27500000000000002</v>
      </c>
    </row>
    <row r="7" spans="1:5">
      <c r="B7" s="1406" t="s">
        <v>45</v>
      </c>
      <c r="C7" s="32">
        <v>0.20600888888888888</v>
      </c>
      <c r="D7" s="31">
        <v>4.9991111111111125E-2</v>
      </c>
      <c r="E7" s="30">
        <v>0.25600000000000001</v>
      </c>
    </row>
    <row r="8" spans="1:5">
      <c r="B8" s="1406" t="s">
        <v>44</v>
      </c>
      <c r="C8" s="32">
        <v>7.0000000000000007E-2</v>
      </c>
      <c r="D8" s="31">
        <v>0.14699999999999999</v>
      </c>
      <c r="E8" s="30">
        <v>0.217</v>
      </c>
    </row>
    <row r="9" spans="1:5">
      <c r="B9" s="1406" t="s">
        <v>43</v>
      </c>
      <c r="C9" s="32">
        <v>9.3000000000000013E-2</v>
      </c>
      <c r="D9" s="31">
        <v>9.3000000000000013E-2</v>
      </c>
      <c r="E9" s="30">
        <v>0.18600000000000003</v>
      </c>
    </row>
    <row r="10" spans="1:5">
      <c r="B10" s="1406" t="s">
        <v>25</v>
      </c>
      <c r="C10" s="32">
        <v>9.1499999999999998E-2</v>
      </c>
      <c r="D10" s="31">
        <v>9.1499999999999998E-2</v>
      </c>
      <c r="E10" s="30">
        <v>0.183</v>
      </c>
    </row>
    <row r="11" spans="1:5">
      <c r="B11" s="1406" t="s">
        <v>18</v>
      </c>
      <c r="C11" s="32">
        <v>7.4999999999999997E-2</v>
      </c>
      <c r="D11" s="31">
        <v>8.900000000000001E-2</v>
      </c>
      <c r="E11" s="30">
        <v>0.16399999999999998</v>
      </c>
    </row>
    <row r="12" spans="1:5">
      <c r="B12" s="1406" t="s">
        <v>42</v>
      </c>
      <c r="C12" s="32">
        <v>6.2E-2</v>
      </c>
      <c r="D12" s="31">
        <v>6.2E-2</v>
      </c>
      <c r="E12" s="30">
        <v>0.124</v>
      </c>
    </row>
    <row r="13" spans="1:5" ht="16.5" thickBot="1">
      <c r="B13" s="1407" t="s">
        <v>30</v>
      </c>
      <c r="C13" s="29">
        <v>0.05</v>
      </c>
      <c r="D13" s="28">
        <v>0.05</v>
      </c>
      <c r="E13" s="27">
        <v>0.1</v>
      </c>
    </row>
    <row r="14" spans="1:5" ht="23.25" customHeight="1"/>
    <row r="17" spans="8:15" ht="15.75" customHeight="1">
      <c r="H17" s="891" t="s">
        <v>41</v>
      </c>
      <c r="I17" s="891"/>
      <c r="J17" s="891"/>
      <c r="K17" s="891"/>
      <c r="L17" s="891"/>
      <c r="M17" s="891"/>
      <c r="N17" s="891"/>
      <c r="O17" s="891"/>
    </row>
    <row r="18" spans="8:15">
      <c r="H18" s="26" t="s">
        <v>40</v>
      </c>
      <c r="I18" s="26"/>
      <c r="J18" s="26"/>
      <c r="K18" s="26"/>
    </row>
  </sheetData>
  <mergeCells count="1">
    <mergeCell ref="H17:O17"/>
  </mergeCells>
  <hyperlinks>
    <hyperlink ref="B3" location="Sommaire!A1" display="Retour au sommair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9">
    <tabColor theme="3" tint="0.39997558519241921"/>
  </sheetPr>
  <dimension ref="A1:N19"/>
  <sheetViews>
    <sheetView workbookViewId="0">
      <selection activeCell="B3" sqref="B3"/>
    </sheetView>
  </sheetViews>
  <sheetFormatPr baseColWidth="10" defaultRowHeight="15" customHeight="1"/>
  <cols>
    <col min="1" max="1" width="11.42578125" style="447"/>
    <col min="2" max="2" width="16.42578125" style="447" customWidth="1"/>
    <col min="3" max="4" width="13.28515625" style="447" customWidth="1"/>
    <col min="5" max="16384" width="11.42578125" style="447"/>
  </cols>
  <sheetData>
    <row r="1" spans="1:5" ht="15" customHeight="1">
      <c r="A1" s="458" t="s">
        <v>363</v>
      </c>
    </row>
    <row r="3" spans="1:5" ht="15" customHeight="1" thickBot="1">
      <c r="B3" s="25" t="s">
        <v>37</v>
      </c>
    </row>
    <row r="4" spans="1:5" ht="15" customHeight="1" thickBot="1">
      <c r="B4" s="440" t="s">
        <v>36</v>
      </c>
      <c r="C4" s="439" t="s">
        <v>413</v>
      </c>
      <c r="D4" s="398" t="s">
        <v>412</v>
      </c>
    </row>
    <row r="5" spans="1:5" ht="15" customHeight="1">
      <c r="B5" s="457" t="s">
        <v>25</v>
      </c>
      <c r="C5" s="456">
        <v>15.5</v>
      </c>
      <c r="D5" s="455">
        <v>21</v>
      </c>
      <c r="E5" s="448"/>
    </row>
    <row r="6" spans="1:5" ht="15" customHeight="1">
      <c r="B6" s="454" t="s">
        <v>16</v>
      </c>
      <c r="C6" s="453">
        <v>16.399999999999999</v>
      </c>
      <c r="D6" s="452">
        <v>19.8</v>
      </c>
      <c r="E6" s="448"/>
    </row>
    <row r="7" spans="1:5" ht="15" customHeight="1">
      <c r="B7" s="454" t="s">
        <v>8</v>
      </c>
      <c r="C7" s="453">
        <v>18</v>
      </c>
      <c r="D7" s="452">
        <v>21.3</v>
      </c>
      <c r="E7" s="448"/>
    </row>
    <row r="8" spans="1:5" ht="15" customHeight="1">
      <c r="B8" s="454" t="s">
        <v>32</v>
      </c>
      <c r="C8" s="453">
        <v>18.600000000000001</v>
      </c>
      <c r="D8" s="452">
        <v>23.4</v>
      </c>
      <c r="E8" s="448"/>
    </row>
    <row r="9" spans="1:5" ht="15" customHeight="1">
      <c r="B9" s="454" t="s">
        <v>30</v>
      </c>
      <c r="C9" s="453">
        <v>18.899999999999999</v>
      </c>
      <c r="D9" s="452">
        <v>23</v>
      </c>
      <c r="E9" s="448"/>
    </row>
    <row r="10" spans="1:5" ht="15" customHeight="1">
      <c r="B10" s="454" t="s">
        <v>28</v>
      </c>
      <c r="C10" s="453">
        <v>18.899999999999999</v>
      </c>
      <c r="D10" s="452">
        <v>22.2</v>
      </c>
      <c r="E10" s="448"/>
    </row>
    <row r="11" spans="1:5" ht="15" customHeight="1">
      <c r="B11" s="454" t="s">
        <v>20</v>
      </c>
      <c r="C11" s="453">
        <v>19.100000000000001</v>
      </c>
      <c r="D11" s="452">
        <v>22.5</v>
      </c>
      <c r="E11" s="448"/>
    </row>
    <row r="12" spans="1:5" ht="15" customHeight="1">
      <c r="B12" s="454" t="s">
        <v>10</v>
      </c>
      <c r="C12" s="453">
        <v>20.7</v>
      </c>
      <c r="D12" s="452">
        <v>25.7</v>
      </c>
      <c r="E12" s="448"/>
    </row>
    <row r="13" spans="1:5" ht="15" customHeight="1">
      <c r="B13" s="454" t="s">
        <v>18</v>
      </c>
      <c r="C13" s="453">
        <v>21.1</v>
      </c>
      <c r="D13" s="452">
        <v>25.5</v>
      </c>
      <c r="E13" s="448"/>
    </row>
    <row r="14" spans="1:5" ht="15" customHeight="1">
      <c r="B14" s="454" t="s">
        <v>22</v>
      </c>
      <c r="C14" s="453">
        <v>21.7</v>
      </c>
      <c r="D14" s="452">
        <v>26.6</v>
      </c>
      <c r="E14" s="448"/>
    </row>
    <row r="15" spans="1:5" ht="15" customHeight="1" thickBot="1">
      <c r="B15" s="451" t="s">
        <v>13</v>
      </c>
      <c r="C15" s="450">
        <v>22.7</v>
      </c>
      <c r="D15" s="449">
        <v>26.9</v>
      </c>
      <c r="E15" s="448"/>
    </row>
    <row r="19" spans="6:14" ht="15" customHeight="1">
      <c r="F19" s="923" t="s">
        <v>416</v>
      </c>
      <c r="G19" s="923"/>
      <c r="H19" s="923"/>
      <c r="I19" s="923"/>
      <c r="J19" s="923"/>
      <c r="K19" s="923"/>
      <c r="L19" s="923"/>
      <c r="M19" s="923"/>
      <c r="N19" s="923"/>
    </row>
  </sheetData>
  <mergeCells count="1">
    <mergeCell ref="F19:N19"/>
  </mergeCells>
  <hyperlinks>
    <hyperlink ref="B11" r:id="rId1" display="http://stats.oecd.org/OECDStat_Metadata/ShowMetadata.ashx?Dataset=GENDER_EMP&amp;Coords=[COU].[DEU]&amp;ShowOnWeb=true&amp;Lang=en"/>
    <hyperlink ref="B3" location="Sommaire!A1" display="Retour au sommaire"/>
  </hyperlinks>
  <pageMargins left="0.78740157499999996" right="0.78740157499999996" top="0.984251969" bottom="0.984251969" header="0.4921259845" footer="0.4921259845"/>
  <pageSetup orientation="portrait" horizontalDpi="0" verticalDpi="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0">
    <tabColor theme="3" tint="0.39997558519241921"/>
  </sheetPr>
  <dimension ref="A1:Q31"/>
  <sheetViews>
    <sheetView topLeftCell="A2" zoomScaleNormal="100" workbookViewId="0">
      <selection activeCell="B3" sqref="B3"/>
    </sheetView>
  </sheetViews>
  <sheetFormatPr baseColWidth="10" defaultRowHeight="15.75"/>
  <cols>
    <col min="1" max="1" width="11.42578125" style="383"/>
    <col min="2" max="2" width="20.5703125" style="383" customWidth="1"/>
    <col min="3" max="16384" width="11.42578125" style="383"/>
  </cols>
  <sheetData>
    <row r="1" spans="1:8">
      <c r="A1" s="56" t="s">
        <v>362</v>
      </c>
    </row>
    <row r="3" spans="1:8" ht="16.5" thickBot="1">
      <c r="B3" s="223" t="s">
        <v>37</v>
      </c>
    </row>
    <row r="4" spans="1:8" s="397" customFormat="1" ht="20.25" customHeight="1">
      <c r="B4" s="927" t="s">
        <v>36</v>
      </c>
      <c r="C4" s="926" t="s">
        <v>413</v>
      </c>
      <c r="D4" s="924"/>
      <c r="E4" s="924"/>
      <c r="F4" s="924" t="s">
        <v>412</v>
      </c>
      <c r="G4" s="924"/>
      <c r="H4" s="925"/>
    </row>
    <row r="5" spans="1:8" s="397" customFormat="1" ht="20.25" customHeight="1" thickBot="1">
      <c r="B5" s="928"/>
      <c r="C5" s="473">
        <v>2017</v>
      </c>
      <c r="D5" s="472">
        <v>2040</v>
      </c>
      <c r="E5" s="472">
        <v>2070</v>
      </c>
      <c r="F5" s="472">
        <v>2017</v>
      </c>
      <c r="G5" s="472">
        <v>2040</v>
      </c>
      <c r="H5" s="471">
        <v>2070</v>
      </c>
    </row>
    <row r="6" spans="1:8">
      <c r="B6" s="470" t="s">
        <v>20</v>
      </c>
      <c r="C6" s="469">
        <v>18.2</v>
      </c>
      <c r="D6" s="468">
        <v>19.7</v>
      </c>
      <c r="E6" s="468">
        <v>22.4</v>
      </c>
      <c r="F6" s="468">
        <v>22.3</v>
      </c>
      <c r="G6" s="468">
        <v>23.7</v>
      </c>
      <c r="H6" s="467">
        <v>26.4</v>
      </c>
    </row>
    <row r="7" spans="1:8">
      <c r="B7" s="466" t="s">
        <v>18</v>
      </c>
      <c r="C7" s="465">
        <v>20.8</v>
      </c>
      <c r="D7" s="464">
        <v>21.6</v>
      </c>
      <c r="E7" s="464">
        <v>24.3</v>
      </c>
      <c r="F7" s="464">
        <v>24.4</v>
      </c>
      <c r="G7" s="464">
        <v>24.9</v>
      </c>
      <c r="H7" s="463">
        <v>27.5</v>
      </c>
    </row>
    <row r="8" spans="1:8">
      <c r="B8" s="466" t="s">
        <v>22</v>
      </c>
      <c r="C8" s="465">
        <v>20.9</v>
      </c>
      <c r="D8" s="464">
        <v>20.6</v>
      </c>
      <c r="E8" s="464">
        <v>23.1</v>
      </c>
      <c r="F8" s="464">
        <v>24.1</v>
      </c>
      <c r="G8" s="464">
        <v>23.3</v>
      </c>
      <c r="H8" s="463">
        <v>25.5</v>
      </c>
    </row>
    <row r="9" spans="1:8">
      <c r="B9" s="466" t="s">
        <v>13</v>
      </c>
      <c r="C9" s="465">
        <v>21.9</v>
      </c>
      <c r="D9" s="464">
        <v>22.5</v>
      </c>
      <c r="E9" s="464">
        <v>24</v>
      </c>
      <c r="F9" s="464">
        <v>26.2</v>
      </c>
      <c r="G9" s="464">
        <v>26.3</v>
      </c>
      <c r="H9" s="463">
        <v>28.4</v>
      </c>
    </row>
    <row r="10" spans="1:8">
      <c r="B10" s="466" t="s">
        <v>10</v>
      </c>
      <c r="C10" s="465">
        <v>20</v>
      </c>
      <c r="D10" s="464">
        <v>20.5</v>
      </c>
      <c r="E10" s="464">
        <v>21.1</v>
      </c>
      <c r="F10" s="464">
        <v>23.5</v>
      </c>
      <c r="G10" s="464">
        <v>22</v>
      </c>
      <c r="H10" s="463">
        <v>23.3</v>
      </c>
    </row>
    <row r="11" spans="1:8">
      <c r="B11" s="466" t="s">
        <v>32</v>
      </c>
      <c r="C11" s="465">
        <v>18.7</v>
      </c>
      <c r="D11" s="464">
        <v>18.399999999999999</v>
      </c>
      <c r="E11" s="464">
        <v>19.899999999999999</v>
      </c>
      <c r="F11" s="464">
        <v>22.3</v>
      </c>
      <c r="G11" s="464">
        <v>22.9</v>
      </c>
      <c r="H11" s="463">
        <v>23.7</v>
      </c>
    </row>
    <row r="12" spans="1:8">
      <c r="B12" s="466" t="s">
        <v>28</v>
      </c>
      <c r="C12" s="465">
        <v>18.899999999999999</v>
      </c>
      <c r="D12" s="464">
        <v>21.1</v>
      </c>
      <c r="E12" s="464">
        <v>22.7</v>
      </c>
      <c r="F12" s="464">
        <v>22.2</v>
      </c>
      <c r="G12" s="464">
        <v>23.8</v>
      </c>
      <c r="H12" s="463">
        <v>25.6</v>
      </c>
    </row>
    <row r="13" spans="1:8">
      <c r="B13" s="466" t="s">
        <v>8</v>
      </c>
      <c r="C13" s="465">
        <v>18.3</v>
      </c>
      <c r="D13" s="464">
        <v>20.3</v>
      </c>
      <c r="E13" s="464">
        <v>22.7</v>
      </c>
      <c r="F13" s="464">
        <v>21.8</v>
      </c>
      <c r="G13" s="464">
        <v>24.9</v>
      </c>
      <c r="H13" s="463">
        <v>27.5</v>
      </c>
    </row>
    <row r="14" spans="1:8" ht="16.5" thickBot="1">
      <c r="B14" s="462" t="s">
        <v>411</v>
      </c>
      <c r="C14" s="461">
        <v>18.600000000000001</v>
      </c>
      <c r="D14" s="460">
        <v>20.100000000000001</v>
      </c>
      <c r="E14" s="460">
        <v>22.6</v>
      </c>
      <c r="F14" s="460">
        <v>23.1</v>
      </c>
      <c r="G14" s="460">
        <v>24</v>
      </c>
      <c r="H14" s="459">
        <v>26.3</v>
      </c>
    </row>
    <row r="15" spans="1:8" ht="15.75" customHeight="1"/>
    <row r="16" spans="1:8" ht="15.75" customHeight="1"/>
    <row r="17" spans="11:17" s="409" customFormat="1"/>
    <row r="18" spans="11:17" s="409" customFormat="1" ht="26.25" customHeight="1">
      <c r="K18" s="918" t="s">
        <v>418</v>
      </c>
      <c r="L18" s="918"/>
      <c r="M18" s="918"/>
      <c r="N18" s="918"/>
      <c r="O18" s="918"/>
      <c r="P18" s="918"/>
      <c r="Q18" s="918"/>
    </row>
    <row r="19" spans="11:17" s="409" customFormat="1">
      <c r="K19" s="445" t="s">
        <v>417</v>
      </c>
      <c r="L19" s="443"/>
      <c r="M19" s="443"/>
      <c r="N19" s="443"/>
      <c r="O19" s="443"/>
      <c r="P19" s="443"/>
      <c r="Q19" s="443"/>
    </row>
    <row r="20" spans="11:17" s="409" customFormat="1"/>
    <row r="21" spans="11:17" s="409" customFormat="1"/>
    <row r="22" spans="11:17" s="409" customFormat="1"/>
    <row r="23" spans="11:17" s="409" customFormat="1"/>
    <row r="24" spans="11:17" s="409" customFormat="1"/>
    <row r="25" spans="11:17" s="409" customFormat="1"/>
    <row r="26" spans="11:17" s="409" customFormat="1"/>
    <row r="27" spans="11:17" s="409" customFormat="1"/>
    <row r="28" spans="11:17" s="409" customFormat="1"/>
    <row r="29" spans="11:17" s="409" customFormat="1"/>
    <row r="30" spans="11:17" s="409" customFormat="1"/>
    <row r="31" spans="11:17" s="409" customFormat="1"/>
  </sheetData>
  <mergeCells count="4">
    <mergeCell ref="K18:Q18"/>
    <mergeCell ref="F4:H4"/>
    <mergeCell ref="C4:E4"/>
    <mergeCell ref="B4:B5"/>
  </mergeCells>
  <hyperlinks>
    <hyperlink ref="B3" location="Sommaire!A1" display="Retour au sommaire"/>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1">
    <tabColor theme="3" tint="0.39997558519241921"/>
  </sheetPr>
  <dimension ref="A1:P110"/>
  <sheetViews>
    <sheetView zoomScaleNormal="100" workbookViewId="0">
      <selection activeCell="B3" sqref="B3"/>
    </sheetView>
  </sheetViews>
  <sheetFormatPr baseColWidth="10" defaultRowHeight="12.75"/>
  <cols>
    <col min="1" max="1" width="11.42578125" style="474"/>
    <col min="2" max="2" width="20.5703125" style="474" customWidth="1"/>
    <col min="3" max="16384" width="11.42578125" style="474"/>
  </cols>
  <sheetData>
    <row r="1" spans="1:8" ht="15.75">
      <c r="A1" s="56" t="s">
        <v>361</v>
      </c>
    </row>
    <row r="3" spans="1:8" ht="16.5" thickBot="1">
      <c r="B3" s="223" t="s">
        <v>37</v>
      </c>
    </row>
    <row r="4" spans="1:8" ht="15.75">
      <c r="B4" s="927"/>
      <c r="C4" s="926" t="s">
        <v>413</v>
      </c>
      <c r="D4" s="924"/>
      <c r="E4" s="924"/>
      <c r="F4" s="924" t="s">
        <v>412</v>
      </c>
      <c r="G4" s="924"/>
      <c r="H4" s="925"/>
    </row>
    <row r="5" spans="1:8" ht="16.5" thickBot="1">
      <c r="B5" s="928"/>
      <c r="C5" s="473">
        <v>2017</v>
      </c>
      <c r="D5" s="472">
        <v>2040</v>
      </c>
      <c r="E5" s="472">
        <v>2070</v>
      </c>
      <c r="F5" s="472">
        <v>2017</v>
      </c>
      <c r="G5" s="472">
        <v>2040</v>
      </c>
      <c r="H5" s="471">
        <v>2070</v>
      </c>
    </row>
    <row r="6" spans="1:8" ht="15.75">
      <c r="B6" s="470" t="s">
        <v>20</v>
      </c>
      <c r="C6" s="469">
        <v>28.1</v>
      </c>
      <c r="D6" s="468">
        <v>29.2</v>
      </c>
      <c r="E6" s="468">
        <v>32</v>
      </c>
      <c r="F6" s="468">
        <v>32.700000000000003</v>
      </c>
      <c r="G6" s="468">
        <v>33.4</v>
      </c>
      <c r="H6" s="467">
        <v>35.799999999999997</v>
      </c>
    </row>
    <row r="7" spans="1:8" ht="15.75">
      <c r="B7" s="466" t="s">
        <v>18</v>
      </c>
      <c r="C7" s="465">
        <v>32.200000000000003</v>
      </c>
      <c r="D7" s="464">
        <v>31.8</v>
      </c>
      <c r="E7" s="464">
        <v>34.4</v>
      </c>
      <c r="F7" s="464">
        <v>35.799999999999997</v>
      </c>
      <c r="G7" s="464">
        <v>35</v>
      </c>
      <c r="H7" s="463">
        <v>37.200000000000003</v>
      </c>
    </row>
    <row r="8" spans="1:8" ht="15.75">
      <c r="B8" s="466" t="s">
        <v>22</v>
      </c>
      <c r="C8" s="465">
        <v>31.5</v>
      </c>
      <c r="D8" s="464">
        <v>30</v>
      </c>
      <c r="E8" s="464">
        <v>32.4</v>
      </c>
      <c r="F8" s="464">
        <v>34.1</v>
      </c>
      <c r="G8" s="464">
        <v>32.4</v>
      </c>
      <c r="H8" s="463">
        <v>34.4</v>
      </c>
    </row>
    <row r="9" spans="1:8" ht="15.75">
      <c r="B9" s="466" t="s">
        <v>13</v>
      </c>
      <c r="C9" s="465">
        <v>33.299999999999997</v>
      </c>
      <c r="D9" s="464">
        <v>32.6</v>
      </c>
      <c r="E9" s="464">
        <v>33.9</v>
      </c>
      <c r="F9" s="464">
        <v>37.4</v>
      </c>
      <c r="G9" s="464">
        <v>36.299999999999997</v>
      </c>
      <c r="H9" s="463">
        <v>38</v>
      </c>
    </row>
    <row r="10" spans="1:8" ht="15.75">
      <c r="B10" s="466" t="s">
        <v>10</v>
      </c>
      <c r="C10" s="465">
        <v>30.3</v>
      </c>
      <c r="D10" s="464">
        <v>29.8</v>
      </c>
      <c r="E10" s="464">
        <v>29.8</v>
      </c>
      <c r="F10" s="464">
        <v>34</v>
      </c>
      <c r="G10" s="464">
        <v>30.7</v>
      </c>
      <c r="H10" s="463">
        <v>31.3</v>
      </c>
    </row>
    <row r="11" spans="1:8" ht="15.75">
      <c r="B11" s="466" t="s">
        <v>32</v>
      </c>
      <c r="C11" s="465">
        <v>28.3</v>
      </c>
      <c r="D11" s="464">
        <v>27</v>
      </c>
      <c r="E11" s="464">
        <v>28.1</v>
      </c>
      <c r="F11" s="464">
        <v>32.799999999999997</v>
      </c>
      <c r="G11" s="464">
        <v>32.4</v>
      </c>
      <c r="H11" s="463">
        <v>32.4</v>
      </c>
    </row>
    <row r="12" spans="1:8" ht="15.75">
      <c r="B12" s="466" t="s">
        <v>28</v>
      </c>
      <c r="C12" s="465">
        <v>28.7</v>
      </c>
      <c r="D12" s="464">
        <v>31</v>
      </c>
      <c r="E12" s="464">
        <v>32.200000000000003</v>
      </c>
      <c r="F12" s="464">
        <v>32.700000000000003</v>
      </c>
      <c r="G12" s="464">
        <v>33.6</v>
      </c>
      <c r="H12" s="463">
        <v>34.9</v>
      </c>
    </row>
    <row r="13" spans="1:8" ht="15.75">
      <c r="B13" s="466" t="s">
        <v>8</v>
      </c>
      <c r="C13" s="465">
        <v>27.6</v>
      </c>
      <c r="D13" s="464">
        <v>29.9</v>
      </c>
      <c r="E13" s="464">
        <v>32.299999999999997</v>
      </c>
      <c r="F13" s="464">
        <v>31.8</v>
      </c>
      <c r="G13" s="464">
        <v>34.9</v>
      </c>
      <c r="H13" s="463">
        <v>37.200000000000003</v>
      </c>
    </row>
    <row r="14" spans="1:8" ht="16.5" thickBot="1">
      <c r="B14" s="462" t="s">
        <v>411</v>
      </c>
      <c r="C14" s="461">
        <v>29</v>
      </c>
      <c r="D14" s="460">
        <v>29.9</v>
      </c>
      <c r="E14" s="460">
        <v>32.200000000000003</v>
      </c>
      <c r="F14" s="460">
        <v>34.1</v>
      </c>
      <c r="G14" s="460">
        <v>34.1</v>
      </c>
      <c r="H14" s="459">
        <v>35.9</v>
      </c>
    </row>
    <row r="15" spans="1:8" ht="15.75" customHeight="1"/>
    <row r="16" spans="1:8" ht="15.75" customHeight="1"/>
    <row r="18" spans="10:16" s="479" customFormat="1" ht="40.5" customHeight="1">
      <c r="J18" s="929" t="s">
        <v>419</v>
      </c>
      <c r="K18" s="929"/>
      <c r="L18" s="929"/>
      <c r="M18" s="929"/>
      <c r="N18" s="929"/>
      <c r="O18" s="929"/>
      <c r="P18" s="929"/>
    </row>
    <row r="19" spans="10:16" s="479" customFormat="1" ht="15.75">
      <c r="J19" s="445" t="s">
        <v>417</v>
      </c>
      <c r="K19" s="443"/>
      <c r="L19" s="443"/>
      <c r="M19" s="443"/>
      <c r="N19" s="443"/>
      <c r="O19" s="443"/>
      <c r="P19" s="443"/>
    </row>
    <row r="20" spans="10:16" s="479" customFormat="1"/>
    <row r="21" spans="10:16" s="479" customFormat="1"/>
    <row r="22" spans="10:16" s="479" customFormat="1"/>
    <row r="23" spans="10:16" s="479" customFormat="1"/>
    <row r="24" spans="10:16" s="479" customFormat="1"/>
    <row r="25" spans="10:16" s="479" customFormat="1"/>
    <row r="26" spans="10:16" s="479" customFormat="1"/>
    <row r="27" spans="10:16" s="479" customFormat="1"/>
    <row r="28" spans="10:16" s="479" customFormat="1"/>
    <row r="29" spans="10:16" s="479" customFormat="1"/>
    <row r="30" spans="10:16" s="479" customFormat="1"/>
    <row r="31" spans="10:16" s="479" customFormat="1"/>
    <row r="32" spans="10:16" s="479" customFormat="1"/>
    <row r="33" s="479" customFormat="1"/>
    <row r="34" s="479" customFormat="1"/>
    <row r="35" s="479" customFormat="1"/>
    <row r="36" s="479" customFormat="1"/>
    <row r="102" spans="2:2">
      <c r="B102" s="476"/>
    </row>
    <row r="103" spans="2:2">
      <c r="B103" s="476"/>
    </row>
    <row r="104" spans="2:2">
      <c r="B104" s="478"/>
    </row>
    <row r="105" spans="2:2">
      <c r="B105" s="476"/>
    </row>
    <row r="106" spans="2:2">
      <c r="B106" s="477"/>
    </row>
    <row r="107" spans="2:2">
      <c r="B107" s="477"/>
    </row>
    <row r="108" spans="2:2">
      <c r="B108" s="476"/>
    </row>
    <row r="109" spans="2:2">
      <c r="B109" s="476"/>
    </row>
    <row r="110" spans="2:2">
      <c r="B110" s="475"/>
    </row>
  </sheetData>
  <mergeCells count="4">
    <mergeCell ref="J18:P18"/>
    <mergeCell ref="C4:E4"/>
    <mergeCell ref="F4:H4"/>
    <mergeCell ref="B4:B5"/>
  </mergeCells>
  <hyperlinks>
    <hyperlink ref="B3" location="Sommaire!A1" display="Retour au sommaire"/>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2">
    <tabColor theme="3" tint="0.39997558519241921"/>
  </sheetPr>
  <dimension ref="A1:S21"/>
  <sheetViews>
    <sheetView zoomScaleNormal="100" workbookViewId="0">
      <selection activeCell="B3" sqref="B3"/>
    </sheetView>
  </sheetViews>
  <sheetFormatPr baseColWidth="10" defaultColWidth="9.140625" defaultRowHeight="15.75"/>
  <cols>
    <col min="1" max="1" width="9.140625" style="480"/>
    <col min="2" max="2" width="16.7109375" style="480" customWidth="1"/>
    <col min="3" max="6" width="13.7109375" style="480" customWidth="1"/>
    <col min="7" max="16384" width="9.140625" style="480"/>
  </cols>
  <sheetData>
    <row r="1" spans="1:7">
      <c r="A1" s="502" t="s">
        <v>360</v>
      </c>
    </row>
    <row r="2" spans="1:7">
      <c r="C2" s="501"/>
      <c r="D2" s="501"/>
      <c r="E2" s="501"/>
      <c r="F2" s="501"/>
      <c r="G2" s="501"/>
    </row>
    <row r="3" spans="1:7" ht="16.5" thickBot="1">
      <c r="B3" s="223" t="s">
        <v>37</v>
      </c>
    </row>
    <row r="4" spans="1:7" ht="34.5" customHeight="1">
      <c r="B4" s="933"/>
      <c r="C4" s="930" t="s">
        <v>425</v>
      </c>
      <c r="D4" s="931"/>
      <c r="E4" s="931" t="s">
        <v>424</v>
      </c>
      <c r="F4" s="932"/>
    </row>
    <row r="5" spans="1:7" ht="19.5" customHeight="1" thickBot="1">
      <c r="B5" s="934"/>
      <c r="C5" s="500" t="s">
        <v>413</v>
      </c>
      <c r="D5" s="499" t="s">
        <v>412</v>
      </c>
      <c r="E5" s="499" t="s">
        <v>413</v>
      </c>
      <c r="F5" s="498" t="s">
        <v>412</v>
      </c>
    </row>
    <row r="6" spans="1:7">
      <c r="B6" s="497" t="s">
        <v>13</v>
      </c>
      <c r="C6" s="496">
        <v>61.700643639520358</v>
      </c>
      <c r="D6" s="495">
        <v>60.931045616300871</v>
      </c>
      <c r="E6" s="495">
        <v>61.941616378845779</v>
      </c>
      <c r="F6" s="494">
        <v>63.690519274864798</v>
      </c>
      <c r="G6" s="482"/>
    </row>
    <row r="7" spans="1:7">
      <c r="B7" s="490" t="s">
        <v>18</v>
      </c>
      <c r="C7" s="493">
        <v>61.972116169962199</v>
      </c>
      <c r="D7" s="492">
        <v>61.950402740170667</v>
      </c>
      <c r="E7" s="492">
        <v>61.793482056052518</v>
      </c>
      <c r="F7" s="491">
        <v>63.965667953562033</v>
      </c>
      <c r="G7" s="482"/>
    </row>
    <row r="8" spans="1:7">
      <c r="B8" s="490" t="s">
        <v>10</v>
      </c>
      <c r="C8" s="493">
        <v>62.736267296239426</v>
      </c>
      <c r="D8" s="492">
        <v>62.320098390694717</v>
      </c>
      <c r="E8" s="492">
        <v>63.929206187712403</v>
      </c>
      <c r="F8" s="491">
        <v>61.838833174638388</v>
      </c>
      <c r="G8" s="482"/>
    </row>
    <row r="9" spans="1:7">
      <c r="B9" s="490" t="s">
        <v>20</v>
      </c>
      <c r="C9" s="493">
        <v>63.878826917247657</v>
      </c>
      <c r="D9" s="492">
        <v>62.768033088633381</v>
      </c>
      <c r="E9" s="492">
        <v>64.638289032913931</v>
      </c>
      <c r="F9" s="491">
        <v>61.798924501430164</v>
      </c>
      <c r="G9" s="482"/>
    </row>
    <row r="10" spans="1:7">
      <c r="B10" s="490" t="s">
        <v>22</v>
      </c>
      <c r="C10" s="493">
        <v>63.900633464493836</v>
      </c>
      <c r="D10" s="492">
        <v>64.250659288400854</v>
      </c>
      <c r="E10" s="492">
        <v>63.399759081057013</v>
      </c>
      <c r="F10" s="491">
        <v>64.490019358712331</v>
      </c>
      <c r="G10" s="482"/>
    </row>
    <row r="11" spans="1:7">
      <c r="B11" s="490" t="s">
        <v>8</v>
      </c>
      <c r="C11" s="493">
        <v>64.521873706208225</v>
      </c>
      <c r="D11" s="492">
        <v>64.563447644245457</v>
      </c>
      <c r="E11" s="492">
        <v>65.924780811440854</v>
      </c>
      <c r="F11" s="491">
        <v>64.749041582874526</v>
      </c>
      <c r="G11" s="482"/>
    </row>
    <row r="12" spans="1:7">
      <c r="B12" s="490" t="s">
        <v>32</v>
      </c>
      <c r="C12" s="493">
        <v>65</v>
      </c>
      <c r="D12" s="492">
        <v>65</v>
      </c>
      <c r="E12" s="492">
        <v>65.432518620863291</v>
      </c>
      <c r="F12" s="491">
        <v>63.692550472530527</v>
      </c>
      <c r="G12" s="482"/>
    </row>
    <row r="13" spans="1:7">
      <c r="B13" s="490" t="s">
        <v>28</v>
      </c>
      <c r="C13" s="493">
        <v>68.862572129542016</v>
      </c>
      <c r="D13" s="492">
        <v>68.51335428938647</v>
      </c>
      <c r="E13" s="492">
        <v>65.039470714599531</v>
      </c>
      <c r="F13" s="491">
        <v>63.78261963464891</v>
      </c>
      <c r="G13" s="482"/>
    </row>
    <row r="14" spans="1:7" ht="3.75" customHeight="1">
      <c r="B14" s="490"/>
      <c r="C14" s="489"/>
      <c r="D14" s="488"/>
      <c r="E14" s="488"/>
      <c r="F14" s="487"/>
    </row>
    <row r="15" spans="1:7" ht="16.5" thickBot="1">
      <c r="B15" s="486" t="s">
        <v>423</v>
      </c>
      <c r="C15" s="485">
        <v>62.986523093769755</v>
      </c>
      <c r="D15" s="484">
        <v>61.986798125822773</v>
      </c>
      <c r="E15" s="484">
        <v>63.32634256737299</v>
      </c>
      <c r="F15" s="483">
        <v>62.438527734667765</v>
      </c>
      <c r="G15" s="482"/>
    </row>
    <row r="16" spans="1:7" ht="15.75" customHeight="1"/>
    <row r="17" spans="9:19" ht="15.75" customHeight="1"/>
    <row r="18" spans="9:19" ht="15.75" customHeight="1"/>
    <row r="19" spans="9:19" ht="15.75" customHeight="1">
      <c r="I19" s="935" t="s">
        <v>422</v>
      </c>
      <c r="J19" s="935"/>
      <c r="K19" s="935"/>
      <c r="L19" s="935"/>
      <c r="M19" s="935"/>
      <c r="N19" s="935"/>
      <c r="O19" s="935"/>
      <c r="P19" s="935"/>
      <c r="Q19" s="935"/>
      <c r="R19" s="935"/>
      <c r="S19" s="935"/>
    </row>
    <row r="20" spans="9:19" ht="25.5" customHeight="1">
      <c r="I20" s="936" t="s">
        <v>421</v>
      </c>
      <c r="J20" s="936"/>
      <c r="K20" s="936"/>
      <c r="L20" s="936"/>
      <c r="M20" s="936"/>
      <c r="N20" s="936"/>
      <c r="O20" s="936"/>
      <c r="P20" s="936"/>
      <c r="Q20" s="936"/>
      <c r="R20" s="936"/>
      <c r="S20" s="936"/>
    </row>
    <row r="21" spans="9:19" ht="15.75" customHeight="1">
      <c r="I21" s="481" t="s">
        <v>420</v>
      </c>
    </row>
  </sheetData>
  <mergeCells count="5">
    <mergeCell ref="C4:D4"/>
    <mergeCell ref="E4:F4"/>
    <mergeCell ref="B4:B5"/>
    <mergeCell ref="I19:S19"/>
    <mergeCell ref="I20:S20"/>
  </mergeCells>
  <hyperlinks>
    <hyperlink ref="B3" location="Sommaire!A1" display="Retour au sommaire"/>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3">
    <tabColor theme="3" tint="0.39997558519241921"/>
  </sheetPr>
  <dimension ref="A1:Y68"/>
  <sheetViews>
    <sheetView zoomScaleNormal="100" workbookViewId="0">
      <selection activeCell="B3" sqref="B3"/>
    </sheetView>
  </sheetViews>
  <sheetFormatPr baseColWidth="10" defaultRowHeight="15.75"/>
  <cols>
    <col min="1" max="1" width="11.42578125" style="503"/>
    <col min="2" max="2" width="11.42578125" style="383"/>
    <col min="3" max="9" width="13.140625" style="383" customWidth="1"/>
    <col min="10" max="16384" width="11.42578125" style="383"/>
  </cols>
  <sheetData>
    <row r="1" spans="1:9">
      <c r="A1" s="427" t="s">
        <v>359</v>
      </c>
    </row>
    <row r="2" spans="1:9">
      <c r="A2" s="383"/>
    </row>
    <row r="3" spans="1:9" ht="16.5" thickBot="1">
      <c r="B3" s="223" t="s">
        <v>37</v>
      </c>
    </row>
    <row r="4" spans="1:9">
      <c r="B4" s="939" t="s">
        <v>36</v>
      </c>
      <c r="C4" s="937" t="s">
        <v>20</v>
      </c>
      <c r="D4" s="924" t="s">
        <v>18</v>
      </c>
      <c r="E4" s="924" t="s">
        <v>22</v>
      </c>
      <c r="F4" s="924" t="s">
        <v>13</v>
      </c>
      <c r="G4" s="924"/>
      <c r="H4" s="924" t="s">
        <v>10</v>
      </c>
      <c r="I4" s="925" t="s">
        <v>8</v>
      </c>
    </row>
    <row r="5" spans="1:9" ht="32.25" thickBot="1">
      <c r="B5" s="940"/>
      <c r="C5" s="938"/>
      <c r="D5" s="942"/>
      <c r="E5" s="942"/>
      <c r="F5" s="532" t="s">
        <v>433</v>
      </c>
      <c r="G5" s="532" t="s">
        <v>432</v>
      </c>
      <c r="H5" s="942"/>
      <c r="I5" s="941"/>
    </row>
    <row r="6" spans="1:9">
      <c r="B6" s="531">
        <v>-54</v>
      </c>
      <c r="C6" s="530"/>
      <c r="D6" s="529">
        <v>1.5038652150748415E-2</v>
      </c>
      <c r="E6" s="529">
        <v>1.7139971482889734E-3</v>
      </c>
      <c r="F6" s="529">
        <v>1.1876484560570071E-2</v>
      </c>
      <c r="G6" s="529">
        <v>0</v>
      </c>
      <c r="H6" s="529">
        <v>1.3858552383821646E-2</v>
      </c>
      <c r="I6" s="528">
        <v>0</v>
      </c>
    </row>
    <row r="7" spans="1:9">
      <c r="B7" s="527" t="s">
        <v>431</v>
      </c>
      <c r="C7" s="526"/>
      <c r="D7" s="525">
        <v>9.7138031906872951E-2</v>
      </c>
      <c r="E7" s="525">
        <v>1.0750356463878327E-2</v>
      </c>
      <c r="F7" s="525">
        <v>6.2775704105870384E-2</v>
      </c>
      <c r="G7" s="525">
        <v>2.3715033410401688E-2</v>
      </c>
      <c r="H7" s="525">
        <v>0.26503943446776917</v>
      </c>
      <c r="I7" s="524">
        <v>0</v>
      </c>
    </row>
    <row r="8" spans="1:9">
      <c r="B8" s="527" t="s">
        <v>430</v>
      </c>
      <c r="C8" s="526">
        <v>0.53659336712847217</v>
      </c>
      <c r="D8" s="525">
        <v>0.49172170451461139</v>
      </c>
      <c r="E8" s="525">
        <v>0.38745544201520915</v>
      </c>
      <c r="F8" s="525">
        <v>0.71903630810994235</v>
      </c>
      <c r="G8" s="525">
        <v>0.72498115636406757</v>
      </c>
      <c r="H8" s="525">
        <v>0.39893639914352425</v>
      </c>
      <c r="I8" s="524">
        <v>0.34213583288269345</v>
      </c>
    </row>
    <row r="9" spans="1:9">
      <c r="B9" s="527" t="s">
        <v>429</v>
      </c>
      <c r="C9" s="526">
        <v>0.44537641983323434</v>
      </c>
      <c r="D9" s="525">
        <v>0.38382741739296522</v>
      </c>
      <c r="E9" s="525">
        <v>0.57915577471482893</v>
      </c>
      <c r="F9" s="525">
        <v>0.20631150322361724</v>
      </c>
      <c r="G9" s="525">
        <v>0.24452010128983628</v>
      </c>
      <c r="H9" s="525">
        <v>0.2912932138284251</v>
      </c>
      <c r="I9" s="524">
        <v>0.64842075747561534</v>
      </c>
    </row>
    <row r="10" spans="1:9" ht="16.5" thickBot="1">
      <c r="B10" s="523" t="s">
        <v>428</v>
      </c>
      <c r="C10" s="522">
        <v>1.8030213038293483E-2</v>
      </c>
      <c r="D10" s="521">
        <v>1.2274194034802014E-2</v>
      </c>
      <c r="E10" s="521">
        <v>2.0924429657794678E-2</v>
      </c>
      <c r="F10" s="521">
        <v>0</v>
      </c>
      <c r="G10" s="521">
        <v>6.7837089356945048E-3</v>
      </c>
      <c r="H10" s="521">
        <v>3.0872400176459827E-2</v>
      </c>
      <c r="I10" s="520">
        <v>9.4434096416912017E-3</v>
      </c>
    </row>
    <row r="13" spans="1:9" s="507" customFormat="1" ht="12.75">
      <c r="A13" s="519"/>
      <c r="D13" s="507" t="s">
        <v>20</v>
      </c>
      <c r="H13" s="507" t="s">
        <v>18</v>
      </c>
    </row>
    <row r="22" spans="1:18">
      <c r="A22" s="383"/>
    </row>
    <row r="25" spans="1:18">
      <c r="A25" s="383"/>
      <c r="R25" s="397"/>
    </row>
    <row r="26" spans="1:18" s="507" customFormat="1" ht="12.75">
      <c r="D26" s="507" t="s">
        <v>22</v>
      </c>
      <c r="H26" s="507" t="s">
        <v>13</v>
      </c>
      <c r="R26" s="518"/>
    </row>
    <row r="27" spans="1:18">
      <c r="A27" s="383"/>
      <c r="R27" s="397"/>
    </row>
    <row r="28" spans="1:18">
      <c r="A28" s="383"/>
      <c r="R28" s="397"/>
    </row>
    <row r="29" spans="1:18">
      <c r="A29" s="383"/>
      <c r="R29" s="397"/>
    </row>
    <row r="30" spans="1:18">
      <c r="R30" s="397"/>
    </row>
    <row r="31" spans="1:18">
      <c r="I31" s="409"/>
      <c r="R31" s="397"/>
    </row>
    <row r="32" spans="1:18">
      <c r="I32" s="409"/>
      <c r="R32" s="397"/>
    </row>
    <row r="33" spans="4:25">
      <c r="I33" s="409"/>
      <c r="Q33" s="512"/>
      <c r="R33" s="517"/>
      <c r="S33" s="512"/>
      <c r="T33" s="512"/>
      <c r="U33" s="512"/>
      <c r="V33" s="512"/>
      <c r="W33" s="512"/>
      <c r="X33" s="512"/>
      <c r="Y33" s="512"/>
    </row>
    <row r="34" spans="4:25">
      <c r="I34" s="409"/>
      <c r="Q34" s="512"/>
      <c r="R34" s="512"/>
      <c r="S34" s="516"/>
      <c r="T34" s="516"/>
      <c r="U34" s="512"/>
      <c r="V34" s="512"/>
      <c r="W34" s="516"/>
      <c r="X34" s="516"/>
      <c r="Y34" s="512"/>
    </row>
    <row r="35" spans="4:25">
      <c r="I35" s="409"/>
      <c r="J35" s="505"/>
      <c r="K35" s="515"/>
      <c r="Q35" s="512"/>
      <c r="R35" s="512"/>
      <c r="S35" s="513"/>
      <c r="T35" s="513"/>
      <c r="U35" s="512"/>
      <c r="V35" s="512"/>
      <c r="W35" s="513"/>
      <c r="X35" s="513"/>
      <c r="Y35" s="512"/>
    </row>
    <row r="36" spans="4:25">
      <c r="I36" s="409"/>
      <c r="J36" s="505"/>
      <c r="K36" s="515"/>
      <c r="Q36" s="512"/>
      <c r="R36" s="514"/>
      <c r="S36" s="513"/>
      <c r="T36" s="513"/>
      <c r="U36" s="512"/>
      <c r="V36" s="514"/>
      <c r="W36" s="513"/>
      <c r="X36" s="513"/>
      <c r="Y36" s="512"/>
    </row>
    <row r="37" spans="4:25">
      <c r="I37" s="409"/>
      <c r="J37" s="505"/>
      <c r="K37" s="515"/>
      <c r="Q37" s="512"/>
      <c r="R37" s="514"/>
      <c r="S37" s="513"/>
      <c r="T37" s="513"/>
      <c r="U37" s="512"/>
      <c r="V37" s="514"/>
      <c r="W37" s="513"/>
      <c r="X37" s="513"/>
      <c r="Y37" s="512"/>
    </row>
    <row r="38" spans="4:25">
      <c r="I38" s="409"/>
      <c r="J38" s="505"/>
      <c r="K38" s="515"/>
      <c r="Q38" s="512"/>
      <c r="R38" s="514"/>
      <c r="S38" s="513"/>
      <c r="T38" s="513"/>
      <c r="U38" s="512"/>
      <c r="V38" s="514"/>
      <c r="W38" s="513"/>
      <c r="X38" s="513"/>
      <c r="Y38" s="512"/>
    </row>
    <row r="39" spans="4:25" s="507" customFormat="1" ht="12.75">
      <c r="D39" s="507" t="s">
        <v>10</v>
      </c>
      <c r="H39" s="511" t="s">
        <v>8</v>
      </c>
      <c r="K39" s="510"/>
      <c r="Q39" s="508"/>
      <c r="R39" s="508"/>
      <c r="S39" s="509"/>
      <c r="T39" s="509"/>
      <c r="U39" s="508"/>
      <c r="V39" s="508"/>
      <c r="W39" s="509"/>
      <c r="X39" s="509"/>
      <c r="Y39" s="508"/>
    </row>
    <row r="40" spans="4:25">
      <c r="I40" s="409"/>
      <c r="J40" s="505"/>
      <c r="K40" s="503"/>
      <c r="L40" s="503"/>
      <c r="S40" s="503"/>
    </row>
    <row r="41" spans="4:25">
      <c r="I41" s="409"/>
      <c r="K41" s="506"/>
      <c r="L41" s="506"/>
      <c r="R41" s="505"/>
      <c r="S41" s="503"/>
    </row>
    <row r="49" spans="1:10">
      <c r="A49" s="383"/>
    </row>
    <row r="50" spans="1:10">
      <c r="A50" s="383"/>
    </row>
    <row r="51" spans="1:10">
      <c r="A51" s="383"/>
    </row>
    <row r="52" spans="1:10">
      <c r="A52" s="383"/>
      <c r="C52" s="892" t="s">
        <v>427</v>
      </c>
      <c r="D52" s="892"/>
      <c r="E52" s="892"/>
      <c r="F52" s="892"/>
      <c r="G52" s="892"/>
      <c r="H52" s="892"/>
      <c r="I52" s="892"/>
    </row>
    <row r="53" spans="1:10">
      <c r="A53" s="383"/>
      <c r="C53" s="892" t="s">
        <v>426</v>
      </c>
      <c r="D53" s="892"/>
      <c r="E53" s="892"/>
      <c r="F53" s="892"/>
      <c r="G53" s="892"/>
      <c r="H53" s="892"/>
      <c r="I53" s="892"/>
    </row>
    <row r="58" spans="1:10">
      <c r="I58" s="504"/>
      <c r="J58" s="504"/>
    </row>
    <row r="64" spans="1:10">
      <c r="A64" s="383"/>
    </row>
    <row r="65" spans="1:1">
      <c r="A65" s="383"/>
    </row>
    <row r="66" spans="1:1">
      <c r="A66" s="383"/>
    </row>
    <row r="67" spans="1:1">
      <c r="A67" s="383"/>
    </row>
    <row r="68" spans="1:1">
      <c r="A68" s="383"/>
    </row>
  </sheetData>
  <mergeCells count="9">
    <mergeCell ref="C53:I53"/>
    <mergeCell ref="C52:I52"/>
    <mergeCell ref="C4:C5"/>
    <mergeCell ref="B4:B5"/>
    <mergeCell ref="I4:I5"/>
    <mergeCell ref="H4:H5"/>
    <mergeCell ref="F4:G4"/>
    <mergeCell ref="E4:E5"/>
    <mergeCell ref="D4:D5"/>
  </mergeCells>
  <hyperlinks>
    <hyperlink ref="B3" location="Sommaire!A1" display="Retour au sommaire"/>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4">
    <tabColor theme="3" tint="0.39997558519241921"/>
  </sheetPr>
  <dimension ref="A1:I73"/>
  <sheetViews>
    <sheetView workbookViewId="0">
      <selection activeCell="B3" sqref="B3"/>
    </sheetView>
  </sheetViews>
  <sheetFormatPr baseColWidth="10" defaultRowHeight="15.75"/>
  <cols>
    <col min="1" max="16384" width="11.42578125" style="67"/>
  </cols>
  <sheetData>
    <row r="1" spans="1:8">
      <c r="A1" s="325" t="s">
        <v>358</v>
      </c>
    </row>
    <row r="3" spans="1:8" ht="16.5" thickBot="1">
      <c r="B3" s="223" t="s">
        <v>37</v>
      </c>
    </row>
    <row r="4" spans="1:8">
      <c r="B4" s="946" t="s">
        <v>457</v>
      </c>
      <c r="C4" s="947"/>
      <c r="D4" s="409"/>
      <c r="F4" s="943" t="s">
        <v>456</v>
      </c>
      <c r="G4" s="944"/>
      <c r="H4" s="945"/>
    </row>
    <row r="5" spans="1:8" ht="32.25" thickBot="1">
      <c r="B5" s="948"/>
      <c r="C5" s="949"/>
      <c r="F5" s="587"/>
      <c r="G5" s="586" t="s">
        <v>439</v>
      </c>
      <c r="H5" s="585" t="s">
        <v>455</v>
      </c>
    </row>
    <row r="6" spans="1:8">
      <c r="B6" s="576">
        <v>-49</v>
      </c>
      <c r="C6" s="575">
        <v>5.1999999999999998E-2</v>
      </c>
      <c r="F6" s="576">
        <v>-60</v>
      </c>
      <c r="G6" s="584">
        <v>0</v>
      </c>
      <c r="H6" s="583">
        <v>0.2167</v>
      </c>
    </row>
    <row r="7" spans="1:8">
      <c r="B7" s="570" t="s">
        <v>454</v>
      </c>
      <c r="C7" s="569">
        <v>3.6999999999999998E-2</v>
      </c>
      <c r="F7" s="570">
        <v>60</v>
      </c>
      <c r="G7" s="582">
        <v>0.12889999999999999</v>
      </c>
      <c r="H7" s="581">
        <v>0.2787</v>
      </c>
    </row>
    <row r="8" spans="1:8">
      <c r="B8" s="570" t="s">
        <v>431</v>
      </c>
      <c r="C8" s="569">
        <v>5.2999999999999999E-2</v>
      </c>
      <c r="F8" s="570">
        <v>61</v>
      </c>
      <c r="G8" s="582">
        <v>0.1154</v>
      </c>
      <c r="H8" s="581">
        <v>0.1885</v>
      </c>
    </row>
    <row r="9" spans="1:8">
      <c r="B9" s="570">
        <v>60</v>
      </c>
      <c r="C9" s="569">
        <v>2.5000000000000001E-2</v>
      </c>
      <c r="F9" s="570">
        <v>62</v>
      </c>
      <c r="G9" s="582">
        <v>8.5500000000000007E-2</v>
      </c>
      <c r="H9" s="581">
        <v>8.2100000000000006E-2</v>
      </c>
    </row>
    <row r="10" spans="1:8">
      <c r="B10" s="570">
        <v>61</v>
      </c>
      <c r="C10" s="569">
        <v>1.7999999999999999E-2</v>
      </c>
      <c r="F10" s="570">
        <v>63</v>
      </c>
      <c r="G10" s="582">
        <v>6.5100000000000005E-2</v>
      </c>
      <c r="H10" s="581">
        <v>4.4400000000000002E-2</v>
      </c>
    </row>
    <row r="11" spans="1:8">
      <c r="B11" s="570">
        <v>62</v>
      </c>
      <c r="C11" s="569">
        <v>1.7999999999999999E-2</v>
      </c>
      <c r="F11" s="570">
        <v>64</v>
      </c>
      <c r="G11" s="582">
        <v>4.4200000000000003E-2</v>
      </c>
      <c r="H11" s="581">
        <v>2.8299999999999999E-2</v>
      </c>
    </row>
    <row r="12" spans="1:8">
      <c r="B12" s="570">
        <v>63</v>
      </c>
      <c r="C12" s="569">
        <v>0.308</v>
      </c>
      <c r="F12" s="570">
        <v>65</v>
      </c>
      <c r="G12" s="582">
        <v>0.53420000000000001</v>
      </c>
      <c r="H12" s="581">
        <v>0.1444</v>
      </c>
    </row>
    <row r="13" spans="1:8" ht="16.5" thickBot="1">
      <c r="B13" s="570">
        <v>64</v>
      </c>
      <c r="C13" s="569">
        <v>5.5E-2</v>
      </c>
      <c r="F13" s="565" t="s">
        <v>453</v>
      </c>
      <c r="G13" s="580">
        <v>2.6599999999999999E-2</v>
      </c>
      <c r="H13" s="579">
        <v>1.6899999999999998E-2</v>
      </c>
    </row>
    <row r="14" spans="1:8">
      <c r="B14" s="570">
        <v>65</v>
      </c>
      <c r="C14" s="569">
        <v>0.40400000000000003</v>
      </c>
      <c r="F14" s="409"/>
      <c r="G14" s="578"/>
      <c r="H14" s="578"/>
    </row>
    <row r="15" spans="1:8" ht="16.5" thickBot="1">
      <c r="B15" s="565" t="s">
        <v>452</v>
      </c>
      <c r="C15" s="577">
        <v>2.9000000000000001E-2</v>
      </c>
    </row>
    <row r="16" spans="1:8" ht="27" customHeight="1">
      <c r="B16" s="950" t="s">
        <v>451</v>
      </c>
      <c r="C16" s="950"/>
      <c r="F16" s="951" t="s">
        <v>450</v>
      </c>
      <c r="G16" s="951"/>
      <c r="H16" s="951"/>
    </row>
    <row r="30" spans="2:9" ht="16.5" thickBot="1"/>
    <row r="31" spans="2:9" ht="16.5" thickBot="1">
      <c r="B31" s="952" t="s">
        <v>449</v>
      </c>
      <c r="C31" s="953"/>
      <c r="F31" s="954" t="s">
        <v>448</v>
      </c>
      <c r="G31" s="955"/>
    </row>
    <row r="32" spans="2:9">
      <c r="B32" s="576">
        <v>62</v>
      </c>
      <c r="C32" s="575">
        <v>0.27260665901653491</v>
      </c>
      <c r="F32" s="574" t="s">
        <v>447</v>
      </c>
      <c r="G32" s="573">
        <v>4.4549768073162556E-2</v>
      </c>
      <c r="I32" s="566"/>
    </row>
    <row r="33" spans="2:9">
      <c r="B33" s="570">
        <v>63</v>
      </c>
      <c r="C33" s="569">
        <v>5.9485811609573648E-2</v>
      </c>
      <c r="F33" s="572">
        <v>60</v>
      </c>
      <c r="G33" s="571">
        <v>0.17229661735538607</v>
      </c>
      <c r="I33" s="566"/>
    </row>
    <row r="34" spans="2:9">
      <c r="B34" s="570">
        <v>64</v>
      </c>
      <c r="C34" s="569">
        <v>6.5173956498826804E-2</v>
      </c>
      <c r="F34" s="572">
        <v>61</v>
      </c>
      <c r="G34" s="571">
        <v>9.2453339487651498E-2</v>
      </c>
      <c r="I34" s="566"/>
    </row>
    <row r="35" spans="2:9">
      <c r="B35" s="570">
        <v>65</v>
      </c>
      <c r="C35" s="569">
        <v>0.10538628702861681</v>
      </c>
      <c r="F35" s="572">
        <v>62</v>
      </c>
      <c r="G35" s="571">
        <v>0.36748344806576067</v>
      </c>
      <c r="I35" s="566"/>
    </row>
    <row r="36" spans="2:9">
      <c r="B36" s="570">
        <v>66</v>
      </c>
      <c r="C36" s="569">
        <v>0.37526038114791666</v>
      </c>
      <c r="F36" s="572">
        <v>63</v>
      </c>
      <c r="G36" s="571">
        <v>0.10288015687296333</v>
      </c>
      <c r="I36" s="566"/>
    </row>
    <row r="37" spans="2:9">
      <c r="B37" s="570">
        <v>67</v>
      </c>
      <c r="C37" s="569">
        <v>2.7937365517645439E-2</v>
      </c>
      <c r="F37" s="572">
        <v>64</v>
      </c>
      <c r="G37" s="571">
        <v>3.8560668527448487E-2</v>
      </c>
      <c r="I37" s="566"/>
    </row>
    <row r="38" spans="2:9">
      <c r="B38" s="570">
        <v>68</v>
      </c>
      <c r="C38" s="569">
        <v>1.6864414067212591E-2</v>
      </c>
      <c r="F38" s="572">
        <v>65</v>
      </c>
      <c r="G38" s="571">
        <v>4.7013151344717535E-2</v>
      </c>
      <c r="I38" s="566"/>
    </row>
    <row r="39" spans="2:9">
      <c r="B39" s="570">
        <v>69</v>
      </c>
      <c r="C39" s="569">
        <v>1.514171695793551E-2</v>
      </c>
      <c r="F39" s="572">
        <v>66</v>
      </c>
      <c r="G39" s="571">
        <v>0.10772520189969713</v>
      </c>
      <c r="I39" s="566"/>
    </row>
    <row r="40" spans="2:9" ht="16.5" thickBot="1">
      <c r="B40" s="570" t="s">
        <v>428</v>
      </c>
      <c r="C40" s="569">
        <v>6.0427640894038535E-2</v>
      </c>
      <c r="F40" s="568" t="s">
        <v>446</v>
      </c>
      <c r="G40" s="567">
        <v>2.7037648373212774E-2</v>
      </c>
      <c r="I40" s="566"/>
    </row>
    <row r="41" spans="2:9" ht="16.5" thickBot="1">
      <c r="B41" s="565" t="s">
        <v>445</v>
      </c>
      <c r="C41" s="564">
        <v>1.7157672616990788E-3</v>
      </c>
      <c r="G41" s="563"/>
      <c r="H41" s="562"/>
      <c r="I41" s="561"/>
    </row>
    <row r="42" spans="2:9" ht="40.5" customHeight="1">
      <c r="B42" s="950" t="s">
        <v>444</v>
      </c>
      <c r="C42" s="950"/>
      <c r="F42" s="956" t="s">
        <v>443</v>
      </c>
      <c r="G42" s="956"/>
    </row>
    <row r="57" spans="2:9" ht="16.5" thickBot="1"/>
    <row r="58" spans="2:9" ht="16.5" thickBot="1">
      <c r="B58" s="960" t="s">
        <v>442</v>
      </c>
      <c r="C58" s="961"/>
      <c r="D58" s="961"/>
      <c r="E58" s="962"/>
      <c r="G58" s="957" t="s">
        <v>441</v>
      </c>
      <c r="H58" s="958"/>
      <c r="I58" s="959"/>
    </row>
    <row r="59" spans="2:9" ht="32.25" thickBot="1">
      <c r="B59" s="560"/>
      <c r="C59" s="559" t="s">
        <v>440</v>
      </c>
      <c r="D59" s="559" t="s">
        <v>439</v>
      </c>
      <c r="E59" s="558" t="s">
        <v>438</v>
      </c>
      <c r="G59" s="557" t="s">
        <v>437</v>
      </c>
      <c r="H59" s="556">
        <v>1938</v>
      </c>
      <c r="I59" s="555">
        <v>1950</v>
      </c>
    </row>
    <row r="60" spans="2:9">
      <c r="B60" s="554">
        <v>-59</v>
      </c>
      <c r="C60" s="553">
        <v>1.3418195481782764E-2</v>
      </c>
      <c r="D60" s="552">
        <v>4.5180378371371269E-3</v>
      </c>
      <c r="E60" s="551">
        <v>2.4326165223314197E-4</v>
      </c>
      <c r="G60" s="550">
        <v>61</v>
      </c>
      <c r="H60" s="549">
        <v>3.5999999999999997E-2</v>
      </c>
      <c r="I60" s="548">
        <v>5.8000000000000003E-2</v>
      </c>
    </row>
    <row r="61" spans="2:9">
      <c r="B61" s="541">
        <v>60</v>
      </c>
      <c r="C61" s="540">
        <v>9.0179766244553282E-3</v>
      </c>
      <c r="D61" s="539">
        <v>2.6040673778604706E-3</v>
      </c>
      <c r="E61" s="538">
        <v>1.7839187830430412E-4</v>
      </c>
      <c r="G61" s="547">
        <v>62</v>
      </c>
      <c r="H61" s="546">
        <v>2.3E-2</v>
      </c>
      <c r="I61" s="545">
        <v>5.3999999999999999E-2</v>
      </c>
    </row>
    <row r="62" spans="2:9">
      <c r="B62" s="541">
        <v>61</v>
      </c>
      <c r="C62" s="540">
        <v>0.12092856154043917</v>
      </c>
      <c r="D62" s="539">
        <v>0.22017523123965807</v>
      </c>
      <c r="E62" s="538">
        <v>2.5623560701890954E-3</v>
      </c>
      <c r="G62" s="547">
        <v>63</v>
      </c>
      <c r="H62" s="546">
        <v>2.3E-2</v>
      </c>
      <c r="I62" s="545">
        <v>7.6999999999999999E-2</v>
      </c>
    </row>
    <row r="63" spans="2:9">
      <c r="B63" s="541">
        <v>62</v>
      </c>
      <c r="C63" s="540">
        <v>3.3876741135289427E-2</v>
      </c>
      <c r="D63" s="539">
        <v>4.2786008952196489E-2</v>
      </c>
      <c r="E63" s="538">
        <v>1.2649605916123382E-3</v>
      </c>
      <c r="G63" s="547">
        <v>64</v>
      </c>
      <c r="H63" s="546">
        <v>2.1000000000000001E-2</v>
      </c>
      <c r="I63" s="545">
        <v>9.0999999999999998E-2</v>
      </c>
    </row>
    <row r="64" spans="2:9">
      <c r="B64" s="541">
        <v>63</v>
      </c>
      <c r="C64" s="540">
        <v>0.14723428940585509</v>
      </c>
      <c r="D64" s="539">
        <v>0.14608703609092505</v>
      </c>
      <c r="E64" s="538">
        <v>9.8910187797995527E-2</v>
      </c>
      <c r="G64" s="547">
        <v>65</v>
      </c>
      <c r="H64" s="546">
        <v>0.77</v>
      </c>
      <c r="I64" s="545">
        <v>0.499</v>
      </c>
    </row>
    <row r="65" spans="2:9">
      <c r="B65" s="541">
        <v>64</v>
      </c>
      <c r="C65" s="540">
        <v>7.1085782843431311E-2</v>
      </c>
      <c r="D65" s="539">
        <v>7.3729802273888409E-2</v>
      </c>
      <c r="E65" s="538">
        <v>4.5133145210988941E-2</v>
      </c>
      <c r="G65" s="547">
        <v>66</v>
      </c>
      <c r="H65" s="546">
        <v>4.1000000000000002E-2</v>
      </c>
      <c r="I65" s="545">
        <v>8.5999999999999993E-2</v>
      </c>
    </row>
    <row r="66" spans="2:9">
      <c r="B66" s="541">
        <v>65</v>
      </c>
      <c r="C66" s="540">
        <v>0.51398181902081119</v>
      </c>
      <c r="D66" s="539">
        <v>0.45793077679749278</v>
      </c>
      <c r="E66" s="538">
        <v>0.6603256462651228</v>
      </c>
      <c r="G66" s="547">
        <v>67</v>
      </c>
      <c r="H66" s="546">
        <v>3.2000000000000001E-2</v>
      </c>
      <c r="I66" s="545">
        <v>5.3999999999999999E-2</v>
      </c>
    </row>
    <row r="67" spans="2:9">
      <c r="B67" s="541">
        <v>66</v>
      </c>
      <c r="C67" s="540">
        <v>3.4664495672294113E-2</v>
      </c>
      <c r="D67" s="539">
        <v>2.084016440319961E-2</v>
      </c>
      <c r="E67" s="538">
        <v>5.9972105997210597E-2</v>
      </c>
      <c r="G67" s="547">
        <v>68</v>
      </c>
      <c r="H67" s="546">
        <v>8.0000000000000002E-3</v>
      </c>
      <c r="I67" s="545">
        <v>1.6E-2</v>
      </c>
    </row>
    <row r="68" spans="2:9">
      <c r="B68" s="541">
        <v>67</v>
      </c>
      <c r="C68" s="540">
        <v>1.806561764570163E-2</v>
      </c>
      <c r="D68" s="539">
        <v>1.1914656743505083E-2</v>
      </c>
      <c r="E68" s="538">
        <v>3.4218805747461972E-2</v>
      </c>
      <c r="G68" s="547">
        <v>69</v>
      </c>
      <c r="H68" s="546">
        <v>3.0000000000000001E-3</v>
      </c>
      <c r="I68" s="545">
        <v>7.0000000000000001E-3</v>
      </c>
    </row>
    <row r="69" spans="2:9">
      <c r="B69" s="541">
        <v>68</v>
      </c>
      <c r="C69" s="540">
        <v>1.0336394259609617E-2</v>
      </c>
      <c r="D69" s="539">
        <v>6.1613072952013482E-3</v>
      </c>
      <c r="E69" s="538">
        <v>2.2136810353215918E-2</v>
      </c>
      <c r="G69" s="547">
        <v>70</v>
      </c>
      <c r="H69" s="546">
        <v>3.0000000000000001E-3</v>
      </c>
      <c r="I69" s="545">
        <v>6.0000000000000001E-3</v>
      </c>
    </row>
    <row r="70" spans="2:9" ht="16.5" thickBot="1">
      <c r="B70" s="541">
        <v>69</v>
      </c>
      <c r="C70" s="540">
        <v>6.8887321436811536E-3</v>
      </c>
      <c r="D70" s="539">
        <v>4.0719530886602967E-3</v>
      </c>
      <c r="E70" s="538">
        <v>1.6574227238818073E-2</v>
      </c>
      <c r="G70" s="544" t="s">
        <v>436</v>
      </c>
      <c r="H70" s="543">
        <v>6.0000000000000001E-3</v>
      </c>
      <c r="I70" s="542">
        <v>1.0999999999999999E-2</v>
      </c>
    </row>
    <row r="71" spans="2:9">
      <c r="B71" s="541">
        <v>70</v>
      </c>
      <c r="C71" s="540">
        <v>6.5887921316835534E-3</v>
      </c>
      <c r="D71" s="539">
        <v>4.1291434410291213E-3</v>
      </c>
      <c r="E71" s="538">
        <v>1.3784826959878045E-2</v>
      </c>
    </row>
    <row r="72" spans="2:9" ht="16.5" thickBot="1">
      <c r="B72" s="537" t="s">
        <v>436</v>
      </c>
      <c r="C72" s="536">
        <v>1.3912602094965622E-2</v>
      </c>
      <c r="D72" s="535">
        <v>5.051814459246155E-3</v>
      </c>
      <c r="E72" s="534">
        <v>4.4695274236969285E-2</v>
      </c>
    </row>
    <row r="73" spans="2:9" ht="29.25" customHeight="1">
      <c r="B73" s="951" t="s">
        <v>435</v>
      </c>
      <c r="C73" s="951"/>
      <c r="D73" s="951"/>
      <c r="E73" s="951"/>
      <c r="F73" s="533"/>
      <c r="G73" s="951" t="s">
        <v>434</v>
      </c>
      <c r="H73" s="951"/>
      <c r="I73" s="951"/>
    </row>
  </sheetData>
  <mergeCells count="12">
    <mergeCell ref="B42:C42"/>
    <mergeCell ref="F42:G42"/>
    <mergeCell ref="B73:E73"/>
    <mergeCell ref="G73:I73"/>
    <mergeCell ref="G58:I58"/>
    <mergeCell ref="B58:E58"/>
    <mergeCell ref="F4:H4"/>
    <mergeCell ref="B4:C5"/>
    <mergeCell ref="B16:C16"/>
    <mergeCell ref="F16:H16"/>
    <mergeCell ref="B31:C31"/>
    <mergeCell ref="F31:G31"/>
  </mergeCells>
  <hyperlinks>
    <hyperlink ref="B3" location="Sommaire!A1" display="Retour au sommaire"/>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5">
    <tabColor theme="3" tint="-0.249977111117893"/>
  </sheetPr>
  <dimension ref="A1:G21"/>
  <sheetViews>
    <sheetView workbookViewId="0">
      <selection activeCell="L25" sqref="L25"/>
    </sheetView>
  </sheetViews>
  <sheetFormatPr baseColWidth="10" defaultRowHeight="15"/>
  <cols>
    <col min="1" max="1" width="11.42578125" style="126"/>
    <col min="2" max="2" width="17" style="126" customWidth="1"/>
    <col min="3" max="16384" width="11.42578125" style="126"/>
  </cols>
  <sheetData>
    <row r="1" spans="1:5" s="606" customFormat="1" ht="14.25">
      <c r="A1" s="606" t="s">
        <v>459</v>
      </c>
    </row>
    <row r="3" spans="1:5" ht="15.75" thickBot="1">
      <c r="B3" s="605" t="s">
        <v>37</v>
      </c>
    </row>
    <row r="4" spans="1:5" ht="15.75" thickBot="1">
      <c r="B4" s="605"/>
      <c r="C4" s="963" t="s">
        <v>463</v>
      </c>
      <c r="D4" s="964"/>
      <c r="E4" s="965"/>
    </row>
    <row r="5" spans="1:5" ht="16.5" thickBot="1">
      <c r="B5" s="604"/>
      <c r="C5" s="603">
        <v>0.5</v>
      </c>
      <c r="D5" s="602">
        <v>1</v>
      </c>
      <c r="E5" s="601">
        <v>1.5</v>
      </c>
    </row>
    <row r="6" spans="1:5" ht="15.75">
      <c r="B6" s="600" t="s">
        <v>10</v>
      </c>
      <c r="C6" s="599">
        <v>0.92</v>
      </c>
      <c r="D6" s="598">
        <v>0.91799999999999993</v>
      </c>
      <c r="E6" s="597">
        <v>0.94400000000000006</v>
      </c>
    </row>
    <row r="7" spans="1:5" ht="15.75">
      <c r="B7" s="596" t="s">
        <v>22</v>
      </c>
      <c r="C7" s="595">
        <v>0.78599999999999992</v>
      </c>
      <c r="D7" s="594">
        <v>0.83400000000000007</v>
      </c>
      <c r="E7" s="593">
        <v>0.82799999999999996</v>
      </c>
    </row>
    <row r="8" spans="1:5" ht="15.75">
      <c r="B8" s="596" t="s">
        <v>32</v>
      </c>
      <c r="C8" s="595">
        <v>0.78</v>
      </c>
      <c r="D8" s="594">
        <v>0.80200000000000005</v>
      </c>
      <c r="E8" s="593">
        <v>0.78500000000000003</v>
      </c>
    </row>
    <row r="9" spans="1:5" ht="15.75">
      <c r="B9" s="596" t="s">
        <v>13</v>
      </c>
      <c r="C9" s="595">
        <v>0.71400000000000008</v>
      </c>
      <c r="D9" s="594">
        <v>0.73599999999999999</v>
      </c>
      <c r="E9" s="593">
        <v>0.69</v>
      </c>
    </row>
    <row r="10" spans="1:5" ht="15.75">
      <c r="B10" s="596" t="s">
        <v>18</v>
      </c>
      <c r="C10" s="595">
        <v>0.70700000000000007</v>
      </c>
      <c r="D10" s="594">
        <v>0.66200000000000003</v>
      </c>
      <c r="E10" s="593">
        <v>0.48299999999999998</v>
      </c>
    </row>
    <row r="11" spans="1:5" ht="15.75">
      <c r="B11" s="596" t="s">
        <v>8</v>
      </c>
      <c r="C11" s="595">
        <v>0.60699999999999998</v>
      </c>
      <c r="D11" s="594">
        <v>0.53400000000000003</v>
      </c>
      <c r="E11" s="593">
        <v>0.68900000000000006</v>
      </c>
    </row>
    <row r="12" spans="1:5" ht="15.75">
      <c r="B12" s="596" t="s">
        <v>20</v>
      </c>
      <c r="C12" s="595">
        <v>0.56100000000000005</v>
      </c>
      <c r="D12" s="594">
        <v>0.51900000000000002</v>
      </c>
      <c r="E12" s="593">
        <v>0.51400000000000001</v>
      </c>
    </row>
    <row r="13" spans="1:5" ht="15.75">
      <c r="B13" s="596" t="s">
        <v>30</v>
      </c>
      <c r="C13" s="595">
        <v>0.58299999999999996</v>
      </c>
      <c r="D13" s="594">
        <v>0.50700000000000001</v>
      </c>
      <c r="E13" s="593">
        <v>0.39700000000000002</v>
      </c>
    </row>
    <row r="14" spans="1:5" ht="15.75">
      <c r="B14" s="596" t="s">
        <v>16</v>
      </c>
      <c r="C14" s="595">
        <v>0.61199999999999999</v>
      </c>
      <c r="D14" s="594">
        <v>0.49399999999999999</v>
      </c>
      <c r="E14" s="593">
        <v>0.42700000000000005</v>
      </c>
    </row>
    <row r="15" spans="1:5" ht="15.75">
      <c r="B15" s="596" t="s">
        <v>25</v>
      </c>
      <c r="C15" s="595">
        <v>0.45899999999999996</v>
      </c>
      <c r="D15" s="594">
        <v>0.36799999999999999</v>
      </c>
      <c r="E15" s="593">
        <v>0.33299999999999996</v>
      </c>
    </row>
    <row r="16" spans="1:5" ht="16.5" thickBot="1">
      <c r="B16" s="592" t="s">
        <v>28</v>
      </c>
      <c r="C16" s="591">
        <v>0.51</v>
      </c>
      <c r="D16" s="590">
        <v>0.28399999999999997</v>
      </c>
      <c r="E16" s="589">
        <v>0.20199999999999999</v>
      </c>
    </row>
    <row r="20" spans="7:7">
      <c r="G20" s="26" t="s">
        <v>462</v>
      </c>
    </row>
    <row r="21" spans="7:7">
      <c r="G21" s="26" t="s">
        <v>461</v>
      </c>
    </row>
  </sheetData>
  <mergeCells count="1">
    <mergeCell ref="C4:E4"/>
  </mergeCells>
  <hyperlinks>
    <hyperlink ref="B3" location="Sommaire!A1" display="Retour au sommair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6">
    <tabColor theme="3" tint="-0.249977111117893"/>
  </sheetPr>
  <dimension ref="A1:G17"/>
  <sheetViews>
    <sheetView workbookViewId="0">
      <selection activeCell="L25" sqref="L25"/>
    </sheetView>
  </sheetViews>
  <sheetFormatPr baseColWidth="10" defaultColWidth="9.140625" defaultRowHeight="15.75"/>
  <cols>
    <col min="1" max="1" width="9.140625" style="9"/>
    <col min="2" max="2" width="16.85546875" style="9" customWidth="1"/>
    <col min="3" max="5" width="10.85546875" style="9" customWidth="1"/>
    <col min="6" max="16384" width="9.140625" style="9"/>
  </cols>
  <sheetData>
    <row r="1" spans="1:7" s="24" customFormat="1">
      <c r="A1" s="56" t="s">
        <v>458</v>
      </c>
    </row>
    <row r="3" spans="1:7" ht="16.5" thickBot="1">
      <c r="B3" s="25" t="s">
        <v>37</v>
      </c>
    </row>
    <row r="4" spans="1:7" ht="16.5" thickBot="1">
      <c r="B4" s="25"/>
      <c r="C4" s="966" t="s">
        <v>463</v>
      </c>
      <c r="D4" s="967"/>
      <c r="E4" s="968"/>
    </row>
    <row r="5" spans="1:7" ht="16.5" thickBot="1">
      <c r="B5" s="604"/>
      <c r="C5" s="603">
        <v>0.5</v>
      </c>
      <c r="D5" s="602">
        <v>1</v>
      </c>
      <c r="E5" s="601">
        <v>1.5</v>
      </c>
    </row>
    <row r="6" spans="1:7">
      <c r="B6" s="600" t="s">
        <v>16</v>
      </c>
      <c r="C6" s="615">
        <v>0.94099999999999995</v>
      </c>
      <c r="D6" s="614">
        <v>0.83700000000000008</v>
      </c>
      <c r="E6" s="613">
        <v>0.79</v>
      </c>
    </row>
    <row r="7" spans="1:7">
      <c r="B7" s="596" t="s">
        <v>30</v>
      </c>
      <c r="C7" s="612">
        <v>0.82400000000000007</v>
      </c>
      <c r="D7" s="611">
        <v>0.83299999999999996</v>
      </c>
      <c r="E7" s="610">
        <v>0.7340000000000001</v>
      </c>
    </row>
    <row r="8" spans="1:7">
      <c r="B8" s="596" t="s">
        <v>18</v>
      </c>
      <c r="C8" s="612">
        <v>0.879</v>
      </c>
      <c r="D8" s="611">
        <v>0.72400000000000009</v>
      </c>
      <c r="E8" s="610">
        <v>0.57799999999999996</v>
      </c>
    </row>
    <row r="9" spans="1:7">
      <c r="B9" s="596" t="s">
        <v>20</v>
      </c>
      <c r="C9" s="612">
        <v>0.68599999999999994</v>
      </c>
      <c r="D9" s="611">
        <v>0.68</v>
      </c>
      <c r="E9" s="610">
        <v>0.67500000000000004</v>
      </c>
    </row>
    <row r="10" spans="1:7">
      <c r="B10" s="596" t="s">
        <v>25</v>
      </c>
      <c r="C10" s="612">
        <v>0.74</v>
      </c>
      <c r="D10" s="611">
        <v>0.61499999999999999</v>
      </c>
      <c r="E10" s="610">
        <v>0.59499999999999997</v>
      </c>
    </row>
    <row r="11" spans="1:7" ht="16.5" thickBot="1">
      <c r="B11" s="592" t="s">
        <v>28</v>
      </c>
      <c r="C11" s="609">
        <v>0.82299999999999995</v>
      </c>
      <c r="D11" s="608">
        <v>0.61</v>
      </c>
      <c r="E11" s="607">
        <v>0.47399999999999998</v>
      </c>
    </row>
    <row r="16" spans="1:7">
      <c r="G16" s="26" t="s">
        <v>462</v>
      </c>
    </row>
    <row r="17" spans="7:7">
      <c r="G17" s="26" t="s">
        <v>461</v>
      </c>
    </row>
  </sheetData>
  <mergeCells count="1">
    <mergeCell ref="C4:E4"/>
  </mergeCells>
  <hyperlinks>
    <hyperlink ref="B3" location="Sommaire!A1" display="Retour au sommaire"/>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7">
    <tabColor theme="3" tint="0.39997558519241921"/>
  </sheetPr>
  <dimension ref="A1:N21"/>
  <sheetViews>
    <sheetView workbookViewId="0">
      <selection activeCell="G20" sqref="G20:N20"/>
    </sheetView>
  </sheetViews>
  <sheetFormatPr baseColWidth="10" defaultRowHeight="15.75"/>
  <cols>
    <col min="1" max="1" width="11.42578125" style="616"/>
    <col min="2" max="2" width="16.85546875" style="616" customWidth="1"/>
    <col min="3" max="3" width="14.85546875" style="616" customWidth="1"/>
    <col min="4" max="5" width="15.140625" style="616" customWidth="1"/>
    <col min="6" max="16384" width="11.42578125" style="616"/>
  </cols>
  <sheetData>
    <row r="1" spans="1:6">
      <c r="A1" s="358" t="s">
        <v>468</v>
      </c>
    </row>
    <row r="3" spans="1:6" ht="16.5" thickBot="1">
      <c r="B3" s="25" t="s">
        <v>37</v>
      </c>
    </row>
    <row r="4" spans="1:6" ht="15" customHeight="1">
      <c r="B4" s="970" t="s">
        <v>475</v>
      </c>
      <c r="C4" s="973" t="s">
        <v>474</v>
      </c>
      <c r="D4" s="976" t="s">
        <v>473</v>
      </c>
      <c r="E4" s="979" t="s">
        <v>472</v>
      </c>
      <c r="F4" s="969"/>
    </row>
    <row r="5" spans="1:6">
      <c r="B5" s="971"/>
      <c r="C5" s="974"/>
      <c r="D5" s="977"/>
      <c r="E5" s="980"/>
      <c r="F5" s="969"/>
    </row>
    <row r="6" spans="1:6" ht="27.75" customHeight="1" thickBot="1">
      <c r="B6" s="631" t="s">
        <v>36</v>
      </c>
      <c r="C6" s="975"/>
      <c r="D6" s="978"/>
      <c r="E6" s="981"/>
      <c r="F6" s="969"/>
    </row>
    <row r="7" spans="1:6" ht="15" customHeight="1">
      <c r="B7" s="630" t="s">
        <v>22</v>
      </c>
      <c r="C7" s="629"/>
      <c r="D7" s="628"/>
      <c r="E7" s="627">
        <v>0.34200000000000003</v>
      </c>
      <c r="F7" s="618"/>
    </row>
    <row r="8" spans="1:6" ht="15" customHeight="1">
      <c r="B8" s="626" t="s">
        <v>18</v>
      </c>
      <c r="C8" s="625"/>
      <c r="D8" s="624"/>
      <c r="E8" s="623">
        <v>0.308</v>
      </c>
      <c r="F8" s="618"/>
    </row>
    <row r="9" spans="1:6" ht="15" customHeight="1">
      <c r="B9" s="626" t="s">
        <v>32</v>
      </c>
      <c r="C9" s="625">
        <v>0.28999999999999998</v>
      </c>
      <c r="D9" s="624"/>
      <c r="E9" s="623"/>
      <c r="F9" s="618"/>
    </row>
    <row r="10" spans="1:6" ht="15" customHeight="1">
      <c r="B10" s="626" t="s">
        <v>13</v>
      </c>
      <c r="C10" s="625"/>
      <c r="D10" s="624"/>
      <c r="E10" s="623">
        <v>0.223</v>
      </c>
      <c r="F10" s="618"/>
    </row>
    <row r="11" spans="1:6" ht="15" customHeight="1">
      <c r="B11" s="626" t="s">
        <v>10</v>
      </c>
      <c r="C11" s="625"/>
      <c r="D11" s="624"/>
      <c r="E11" s="623">
        <v>0.21100000000000002</v>
      </c>
      <c r="F11" s="618"/>
    </row>
    <row r="12" spans="1:6" ht="15" customHeight="1">
      <c r="B12" s="626" t="s">
        <v>8</v>
      </c>
      <c r="C12" s="625">
        <v>0.214</v>
      </c>
      <c r="D12" s="624"/>
      <c r="E12" s="623"/>
      <c r="F12" s="618"/>
    </row>
    <row r="13" spans="1:6" ht="15" customHeight="1">
      <c r="B13" s="626" t="s">
        <v>28</v>
      </c>
      <c r="C13" s="625"/>
      <c r="D13" s="624">
        <v>0.16699999999999998</v>
      </c>
      <c r="E13" s="623"/>
      <c r="F13" s="618"/>
    </row>
    <row r="14" spans="1:6" ht="15" customHeight="1">
      <c r="B14" s="626" t="s">
        <v>25</v>
      </c>
      <c r="C14" s="625"/>
      <c r="D14" s="624">
        <v>0.15</v>
      </c>
      <c r="E14" s="623"/>
      <c r="F14" s="618"/>
    </row>
    <row r="15" spans="1:6" ht="15" customHeight="1">
      <c r="B15" s="626" t="s">
        <v>30</v>
      </c>
      <c r="C15" s="625">
        <v>0.13300000000000001</v>
      </c>
      <c r="D15" s="624"/>
      <c r="E15" s="623"/>
      <c r="F15" s="618"/>
    </row>
    <row r="16" spans="1:6" ht="15" customHeight="1">
      <c r="B16" s="626" t="s">
        <v>20</v>
      </c>
      <c r="C16" s="625"/>
      <c r="D16" s="624"/>
      <c r="E16" s="623"/>
      <c r="F16" s="618"/>
    </row>
    <row r="17" spans="2:14" ht="15" customHeight="1" thickBot="1">
      <c r="B17" s="622" t="s">
        <v>16</v>
      </c>
      <c r="C17" s="621"/>
      <c r="D17" s="620"/>
      <c r="E17" s="619"/>
      <c r="F17" s="618"/>
    </row>
    <row r="18" spans="2:14" ht="15.75" customHeight="1">
      <c r="F18" s="618"/>
    </row>
    <row r="19" spans="2:14" ht="15.75" customHeight="1"/>
    <row r="20" spans="2:14" ht="15.75" customHeight="1">
      <c r="G20" s="972" t="s">
        <v>471</v>
      </c>
      <c r="H20" s="972"/>
      <c r="I20" s="972"/>
      <c r="J20" s="972"/>
      <c r="K20" s="972"/>
      <c r="L20" s="972"/>
      <c r="M20" s="972"/>
      <c r="N20" s="972"/>
    </row>
    <row r="21" spans="2:14" ht="15" customHeight="1">
      <c r="G21" s="617" t="s">
        <v>470</v>
      </c>
    </row>
  </sheetData>
  <mergeCells count="6">
    <mergeCell ref="F4:F6"/>
    <mergeCell ref="B4:B5"/>
    <mergeCell ref="G20:N20"/>
    <mergeCell ref="C4:C6"/>
    <mergeCell ref="D4:D6"/>
    <mergeCell ref="E4:E6"/>
  </mergeCells>
  <hyperlinks>
    <hyperlink ref="B3" location="Sommaire!A1" display="Retour au sommair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8">
    <tabColor theme="3" tint="0.39997558519241921"/>
  </sheetPr>
  <dimension ref="A1:Q20"/>
  <sheetViews>
    <sheetView zoomScaleNormal="100" workbookViewId="0">
      <selection activeCell="E23" sqref="E23"/>
    </sheetView>
  </sheetViews>
  <sheetFormatPr baseColWidth="10" defaultColWidth="9.140625" defaultRowHeight="15.75"/>
  <cols>
    <col min="1" max="1" width="9.140625" style="632"/>
    <col min="2" max="2" width="17.5703125" style="632" customWidth="1"/>
    <col min="3" max="5" width="10.140625" style="632" customWidth="1"/>
    <col min="6" max="16384" width="9.140625" style="632"/>
  </cols>
  <sheetData>
    <row r="1" spans="1:5">
      <c r="A1" s="651" t="s">
        <v>467</v>
      </c>
    </row>
    <row r="3" spans="1:5" ht="16.5" thickBot="1">
      <c r="B3" s="650" t="s">
        <v>37</v>
      </c>
    </row>
    <row r="4" spans="1:5" ht="24" customHeight="1" thickBot="1">
      <c r="B4" s="649" t="s">
        <v>36</v>
      </c>
      <c r="C4" s="648" t="s">
        <v>265</v>
      </c>
      <c r="D4" s="647" t="s">
        <v>264</v>
      </c>
      <c r="E4" s="646" t="s">
        <v>263</v>
      </c>
    </row>
    <row r="5" spans="1:5">
      <c r="B5" s="645" t="s">
        <v>28</v>
      </c>
      <c r="C5" s="644">
        <v>2.48227888731953E-3</v>
      </c>
      <c r="D5" s="643">
        <v>0</v>
      </c>
      <c r="E5" s="642">
        <v>2.48227888731953E-3</v>
      </c>
    </row>
    <row r="6" spans="1:5">
      <c r="B6" s="641" t="s">
        <v>8</v>
      </c>
      <c r="C6" s="640">
        <v>3.2098689003919201E-3</v>
      </c>
      <c r="D6" s="639">
        <v>0</v>
      </c>
      <c r="E6" s="638">
        <v>3.2098689003919201E-3</v>
      </c>
    </row>
    <row r="7" spans="1:5">
      <c r="B7" s="641" t="s">
        <v>30</v>
      </c>
      <c r="C7" s="640">
        <v>3.4691734248817304E-3</v>
      </c>
      <c r="D7" s="639">
        <v>0</v>
      </c>
      <c r="E7" s="638">
        <v>3.4691734248817304E-3</v>
      </c>
    </row>
    <row r="8" spans="1:5">
      <c r="B8" s="641" t="s">
        <v>42</v>
      </c>
      <c r="C8" s="640">
        <v>6.1716004577148402E-3</v>
      </c>
      <c r="D8" s="639">
        <v>0</v>
      </c>
      <c r="E8" s="638">
        <v>6.1716004577148402E-3</v>
      </c>
    </row>
    <row r="9" spans="1:5">
      <c r="B9" s="641" t="s">
        <v>478</v>
      </c>
      <c r="C9" s="640">
        <v>9.1744548727811705E-3</v>
      </c>
      <c r="D9" s="639">
        <v>1.2872281931912799E-3</v>
      </c>
      <c r="E9" s="638">
        <v>1.0461683065972499E-2</v>
      </c>
    </row>
    <row r="10" spans="1:5">
      <c r="B10" s="641" t="s">
        <v>32</v>
      </c>
      <c r="C10" s="640">
        <v>9.0422660094197592E-4</v>
      </c>
      <c r="D10" s="639">
        <v>1.06034468883924E-2</v>
      </c>
      <c r="E10" s="638">
        <v>1.1507673489334401E-2</v>
      </c>
    </row>
    <row r="11" spans="1:5">
      <c r="B11" s="641" t="s">
        <v>25</v>
      </c>
      <c r="C11" s="640">
        <v>1.2390331873565398E-2</v>
      </c>
      <c r="D11" s="639">
        <v>4.3553158091217302E-6</v>
      </c>
      <c r="E11" s="638">
        <v>1.23946871893745E-2</v>
      </c>
    </row>
    <row r="12" spans="1:5">
      <c r="B12" s="641" t="s">
        <v>13</v>
      </c>
      <c r="C12" s="640">
        <v>1.65587858774074E-2</v>
      </c>
      <c r="D12" s="639">
        <v>1.5631814707851399E-4</v>
      </c>
      <c r="E12" s="638">
        <v>1.6715104024485901E-2</v>
      </c>
    </row>
    <row r="13" spans="1:5">
      <c r="B13" s="641" t="s">
        <v>20</v>
      </c>
      <c r="C13" s="640">
        <v>1.8266127839929001E-2</v>
      </c>
      <c r="D13" s="639">
        <v>0</v>
      </c>
      <c r="E13" s="638">
        <v>1.8266127839929001E-2</v>
      </c>
    </row>
    <row r="14" spans="1:5">
      <c r="B14" s="641" t="s">
        <v>18</v>
      </c>
      <c r="C14" s="640">
        <v>1.8384534860056499E-2</v>
      </c>
      <c r="D14" s="639">
        <v>0</v>
      </c>
      <c r="E14" s="638">
        <v>1.8384534860056499E-2</v>
      </c>
    </row>
    <row r="15" spans="1:5">
      <c r="B15" s="641" t="s">
        <v>22</v>
      </c>
      <c r="C15" s="640">
        <v>2.3362358078440903E-2</v>
      </c>
      <c r="D15" s="639">
        <v>0</v>
      </c>
      <c r="E15" s="638">
        <v>2.3362358078440903E-2</v>
      </c>
    </row>
    <row r="16" spans="1:5" ht="16.5" thickBot="1">
      <c r="B16" s="637" t="s">
        <v>10</v>
      </c>
      <c r="C16" s="636">
        <v>2.6386549425116698E-2</v>
      </c>
      <c r="D16" s="635">
        <v>0</v>
      </c>
      <c r="E16" s="634">
        <v>2.6386549425116698E-2</v>
      </c>
    </row>
    <row r="17" spans="8:17" ht="15.75" customHeight="1"/>
    <row r="18" spans="8:17" ht="15.75" customHeight="1"/>
    <row r="19" spans="8:17" s="633" customFormat="1" ht="27" customHeight="1">
      <c r="H19" s="982" t="s">
        <v>477</v>
      </c>
      <c r="I19" s="982"/>
      <c r="J19" s="982"/>
      <c r="K19" s="982"/>
      <c r="L19" s="982"/>
      <c r="M19" s="982"/>
      <c r="N19" s="982"/>
      <c r="O19" s="982"/>
      <c r="P19" s="982"/>
      <c r="Q19" s="982"/>
    </row>
    <row r="20" spans="8:17" s="633" customFormat="1" ht="15.75" customHeight="1">
      <c r="H20" s="982" t="s">
        <v>476</v>
      </c>
      <c r="I20" s="982"/>
      <c r="J20" s="982"/>
      <c r="K20" s="982"/>
      <c r="L20" s="982"/>
      <c r="M20" s="982"/>
      <c r="N20" s="982"/>
      <c r="O20" s="982"/>
      <c r="P20" s="982"/>
      <c r="Q20" s="982"/>
    </row>
  </sheetData>
  <mergeCells count="2">
    <mergeCell ref="H20:Q20"/>
    <mergeCell ref="H19:Q19"/>
  </mergeCells>
  <hyperlinks>
    <hyperlink ref="B3" location="Sommaire!A1" display="Retour au sommaire"/>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3" tint="0.39997558519241921"/>
    <pageSetUpPr fitToPage="1"/>
  </sheetPr>
  <dimension ref="A1:Q77"/>
  <sheetViews>
    <sheetView zoomScaleNormal="100" workbookViewId="0">
      <selection activeCell="B19" sqref="B19"/>
    </sheetView>
  </sheetViews>
  <sheetFormatPr baseColWidth="10" defaultColWidth="8.7109375" defaultRowHeight="15.75" customHeight="1"/>
  <cols>
    <col min="1" max="1" width="8.7109375" style="9"/>
    <col min="2" max="2" width="18.140625" style="9" customWidth="1"/>
    <col min="3" max="5" width="15.5703125" style="9" customWidth="1"/>
    <col min="6" max="16384" width="8.7109375" style="9"/>
  </cols>
  <sheetData>
    <row r="1" spans="1:5" ht="15.75" customHeight="1">
      <c r="A1" s="56" t="s">
        <v>65</v>
      </c>
    </row>
    <row r="3" spans="1:5" ht="15.75" customHeight="1" thickBot="1">
      <c r="B3" s="23" t="s">
        <v>37</v>
      </c>
    </row>
    <row r="4" spans="1:5" ht="45" customHeight="1" thickBot="1">
      <c r="B4" s="55" t="s">
        <v>36</v>
      </c>
      <c r="C4" s="54" t="s">
        <v>64</v>
      </c>
      <c r="D4" s="22" t="s">
        <v>63</v>
      </c>
      <c r="E4" s="21" t="s">
        <v>62</v>
      </c>
    </row>
    <row r="5" spans="1:5" ht="15.75" customHeight="1">
      <c r="B5" s="53" t="s">
        <v>61</v>
      </c>
      <c r="C5" s="52">
        <v>0.60139516941397142</v>
      </c>
      <c r="D5" s="51">
        <v>3.693352232314303E-2</v>
      </c>
      <c r="E5" s="50">
        <v>0.36167130836027506</v>
      </c>
    </row>
    <row r="6" spans="1:5" ht="15.75" customHeight="1">
      <c r="B6" s="49" t="s">
        <v>22</v>
      </c>
      <c r="C6" s="48">
        <v>0.37497264253863394</v>
      </c>
      <c r="D6" s="47">
        <v>6.4964587176946656E-2</v>
      </c>
      <c r="E6" s="46">
        <v>0.56006277028441942</v>
      </c>
    </row>
    <row r="7" spans="1:5" ht="15.75" customHeight="1">
      <c r="B7" s="49" t="s">
        <v>42</v>
      </c>
      <c r="C7" s="48">
        <v>0.30645881934607344</v>
      </c>
      <c r="D7" s="47">
        <v>0.26421573019292061</v>
      </c>
      <c r="E7" s="46">
        <v>0.42932545046100606</v>
      </c>
    </row>
    <row r="8" spans="1:5" ht="15.75" customHeight="1">
      <c r="B8" s="49" t="s">
        <v>60</v>
      </c>
      <c r="C8" s="48">
        <v>0.2260418346535123</v>
      </c>
      <c r="D8" s="47">
        <v>0.6716430299293269</v>
      </c>
      <c r="E8" s="46">
        <v>0.10231526750225299</v>
      </c>
    </row>
    <row r="9" spans="1:5" ht="15.75" customHeight="1" thickBot="1">
      <c r="B9" s="45" t="s">
        <v>10</v>
      </c>
      <c r="C9" s="44">
        <v>3.4945006350365342E-2</v>
      </c>
      <c r="D9" s="43">
        <v>0.63359427027103465</v>
      </c>
      <c r="E9" s="42">
        <v>0.33146072337860005</v>
      </c>
    </row>
    <row r="10" spans="1:5" ht="15.75" customHeight="1">
      <c r="C10" s="38"/>
      <c r="D10" s="38"/>
      <c r="E10" s="38"/>
    </row>
    <row r="11" spans="1:5" ht="15.75" customHeight="1">
      <c r="B11" s="41"/>
      <c r="C11" s="40"/>
      <c r="D11" s="40"/>
      <c r="E11" s="40"/>
    </row>
    <row r="12" spans="1:5" ht="15.75" customHeight="1">
      <c r="B12" s="41"/>
      <c r="C12" s="40"/>
      <c r="D12" s="40"/>
      <c r="E12" s="40"/>
    </row>
    <row r="13" spans="1:5" ht="15.75" customHeight="1">
      <c r="B13" s="41"/>
      <c r="C13" s="40"/>
      <c r="D13" s="40"/>
      <c r="E13" s="40"/>
    </row>
    <row r="14" spans="1:5" ht="15.75" customHeight="1">
      <c r="B14" s="41"/>
      <c r="C14" s="40"/>
      <c r="D14" s="40"/>
      <c r="E14" s="40"/>
    </row>
    <row r="15" spans="1:5" ht="15.75" customHeight="1">
      <c r="B15" s="41"/>
      <c r="C15" s="40"/>
      <c r="D15" s="40"/>
      <c r="E15" s="40"/>
    </row>
    <row r="16" spans="1:5" ht="15.75" customHeight="1">
      <c r="C16" s="38"/>
      <c r="D16" s="38"/>
      <c r="E16" s="38"/>
    </row>
    <row r="17" spans="2:17" ht="15.75" customHeight="1">
      <c r="C17" s="38"/>
      <c r="D17" s="38"/>
      <c r="E17" s="38"/>
      <c r="H17" s="892" t="s">
        <v>59</v>
      </c>
      <c r="I17" s="892"/>
      <c r="J17" s="892"/>
      <c r="K17" s="892"/>
      <c r="L17" s="892"/>
      <c r="M17" s="892"/>
      <c r="N17" s="892"/>
      <c r="O17" s="892"/>
      <c r="P17" s="892"/>
      <c r="Q17" s="892"/>
    </row>
    <row r="18" spans="2:17" ht="15.75" customHeight="1">
      <c r="C18" s="38"/>
      <c r="D18" s="38"/>
      <c r="E18" s="38"/>
    </row>
    <row r="19" spans="2:17" ht="15.75" customHeight="1">
      <c r="B19" s="39"/>
      <c r="C19" s="39"/>
      <c r="D19" s="39"/>
      <c r="E19" s="39"/>
    </row>
    <row r="20" spans="2:17" ht="15.75" customHeight="1">
      <c r="B20" s="39"/>
      <c r="C20" s="39"/>
      <c r="D20" s="39"/>
      <c r="E20" s="39"/>
    </row>
    <row r="21" spans="2:17" ht="15.75" customHeight="1">
      <c r="B21" s="39"/>
      <c r="C21" s="39"/>
      <c r="D21" s="39"/>
      <c r="E21" s="39"/>
    </row>
    <row r="22" spans="2:17" ht="15.75" customHeight="1">
      <c r="B22" s="39"/>
      <c r="C22" s="39"/>
      <c r="D22" s="39"/>
      <c r="E22" s="39"/>
    </row>
    <row r="23" spans="2:17" ht="15.75" customHeight="1">
      <c r="B23" s="39"/>
      <c r="C23" s="39"/>
      <c r="D23" s="39"/>
      <c r="E23" s="39"/>
    </row>
    <row r="24" spans="2:17" ht="15.75" customHeight="1">
      <c r="B24" s="39"/>
      <c r="C24" s="39"/>
      <c r="D24" s="39"/>
      <c r="E24" s="39"/>
    </row>
    <row r="25" spans="2:17" ht="15.75" customHeight="1">
      <c r="B25" s="39"/>
      <c r="C25" s="39"/>
      <c r="D25" s="39"/>
      <c r="E25" s="39"/>
    </row>
    <row r="26" spans="2:17" ht="15.75" customHeight="1">
      <c r="B26" s="39"/>
      <c r="C26" s="39"/>
      <c r="D26" s="39"/>
      <c r="E26" s="39"/>
    </row>
    <row r="27" spans="2:17" ht="15.75" customHeight="1">
      <c r="B27" s="39"/>
      <c r="C27" s="39"/>
      <c r="D27" s="39"/>
      <c r="E27" s="39"/>
    </row>
    <row r="28" spans="2:17" ht="15.75" customHeight="1">
      <c r="B28" s="39"/>
      <c r="C28" s="39"/>
      <c r="D28" s="39"/>
      <c r="E28" s="39"/>
    </row>
    <row r="29" spans="2:17" ht="15.75" customHeight="1">
      <c r="B29" s="39"/>
      <c r="C29" s="39"/>
      <c r="D29" s="39"/>
      <c r="E29" s="39"/>
    </row>
    <row r="30" spans="2:17" ht="15.75" customHeight="1">
      <c r="B30" s="39"/>
      <c r="C30" s="39"/>
      <c r="D30" s="39"/>
      <c r="E30" s="39"/>
    </row>
    <row r="31" spans="2:17" ht="15.75" customHeight="1">
      <c r="B31" s="39"/>
      <c r="C31" s="39"/>
      <c r="D31" s="39"/>
      <c r="E31" s="39"/>
    </row>
    <row r="32" spans="2:17" ht="15.75" customHeight="1">
      <c r="B32" s="39"/>
      <c r="C32" s="39"/>
      <c r="D32" s="39"/>
      <c r="E32" s="39"/>
    </row>
    <row r="33" spans="3:5" ht="15.75" customHeight="1">
      <c r="C33" s="38"/>
      <c r="D33" s="38"/>
      <c r="E33" s="38"/>
    </row>
    <row r="34" spans="3:5" ht="15.75" customHeight="1">
      <c r="C34" s="38"/>
      <c r="D34" s="38"/>
      <c r="E34" s="38"/>
    </row>
    <row r="35" spans="3:5" ht="15.75" customHeight="1">
      <c r="C35" s="38"/>
      <c r="D35" s="38"/>
      <c r="E35" s="38"/>
    </row>
    <row r="36" spans="3:5" ht="15.75" customHeight="1">
      <c r="C36" s="38"/>
      <c r="D36" s="38"/>
      <c r="E36" s="38"/>
    </row>
    <row r="37" spans="3:5" ht="15.75" customHeight="1">
      <c r="C37" s="38"/>
      <c r="D37" s="38"/>
      <c r="E37" s="38"/>
    </row>
    <row r="38" spans="3:5" ht="15.75" customHeight="1">
      <c r="C38" s="38"/>
      <c r="D38" s="38"/>
      <c r="E38" s="38"/>
    </row>
    <row r="39" spans="3:5" ht="15.75" customHeight="1">
      <c r="C39" s="38"/>
      <c r="D39" s="38"/>
      <c r="E39" s="38"/>
    </row>
    <row r="40" spans="3:5" ht="15.75" customHeight="1">
      <c r="C40" s="38"/>
      <c r="D40" s="38"/>
      <c r="E40" s="38"/>
    </row>
    <row r="41" spans="3:5" ht="15.75" customHeight="1">
      <c r="C41" s="38"/>
      <c r="D41" s="38"/>
      <c r="E41" s="38"/>
    </row>
    <row r="42" spans="3:5" ht="15.75" customHeight="1">
      <c r="C42" s="38"/>
      <c r="D42" s="38"/>
      <c r="E42" s="38"/>
    </row>
    <row r="43" spans="3:5" ht="15.75" customHeight="1">
      <c r="C43" s="38"/>
      <c r="D43" s="38"/>
      <c r="E43" s="38"/>
    </row>
    <row r="44" spans="3:5" ht="15.75" customHeight="1">
      <c r="C44" s="38"/>
      <c r="D44" s="38"/>
      <c r="E44" s="38"/>
    </row>
    <row r="45" spans="3:5" ht="15.75" customHeight="1">
      <c r="C45" s="38"/>
      <c r="D45" s="38"/>
      <c r="E45" s="38"/>
    </row>
    <row r="46" spans="3:5" ht="15.75" customHeight="1">
      <c r="C46" s="38"/>
      <c r="D46" s="38"/>
      <c r="E46" s="38"/>
    </row>
    <row r="47" spans="3:5" ht="15.75" customHeight="1">
      <c r="C47" s="38"/>
      <c r="D47" s="38"/>
      <c r="E47" s="38"/>
    </row>
    <row r="48" spans="3:5" ht="15.75" customHeight="1">
      <c r="C48" s="38"/>
      <c r="D48" s="38"/>
      <c r="E48" s="38"/>
    </row>
    <row r="49" spans="3:5" ht="15.75" customHeight="1">
      <c r="C49" s="38"/>
      <c r="D49" s="38"/>
      <c r="E49" s="38"/>
    </row>
    <row r="50" spans="3:5" ht="15.75" customHeight="1">
      <c r="C50" s="38"/>
      <c r="D50" s="38"/>
      <c r="E50" s="38"/>
    </row>
    <row r="51" spans="3:5" ht="15.75" customHeight="1">
      <c r="C51" s="38"/>
      <c r="D51" s="38"/>
      <c r="E51" s="38"/>
    </row>
    <row r="52" spans="3:5" ht="15.75" customHeight="1">
      <c r="C52" s="38"/>
      <c r="D52" s="38"/>
      <c r="E52" s="38"/>
    </row>
    <row r="53" spans="3:5" ht="15.75" customHeight="1">
      <c r="C53" s="38"/>
      <c r="D53" s="38"/>
      <c r="E53" s="38"/>
    </row>
    <row r="54" spans="3:5" ht="15.75" customHeight="1">
      <c r="C54" s="38"/>
      <c r="D54" s="38"/>
      <c r="E54" s="38"/>
    </row>
    <row r="55" spans="3:5" ht="15.75" customHeight="1">
      <c r="C55" s="38"/>
      <c r="D55" s="38"/>
      <c r="E55" s="38"/>
    </row>
    <row r="56" spans="3:5" ht="15.75" customHeight="1">
      <c r="C56" s="38"/>
      <c r="D56" s="38"/>
      <c r="E56" s="38"/>
    </row>
    <row r="57" spans="3:5" ht="15.75" customHeight="1">
      <c r="C57" s="38"/>
      <c r="D57" s="38"/>
      <c r="E57" s="38"/>
    </row>
    <row r="58" spans="3:5" ht="15.75" customHeight="1">
      <c r="C58" s="38"/>
      <c r="D58" s="38"/>
      <c r="E58" s="38"/>
    </row>
    <row r="59" spans="3:5" ht="15.75" customHeight="1">
      <c r="C59" s="38"/>
      <c r="D59" s="38"/>
      <c r="E59" s="38"/>
    </row>
    <row r="60" spans="3:5" ht="15.75" customHeight="1">
      <c r="C60" s="38"/>
      <c r="D60" s="38"/>
      <c r="E60" s="38"/>
    </row>
    <row r="61" spans="3:5" ht="15.75" customHeight="1">
      <c r="C61" s="38"/>
      <c r="D61" s="38"/>
      <c r="E61" s="38"/>
    </row>
    <row r="62" spans="3:5" ht="15.75" customHeight="1">
      <c r="C62" s="38"/>
      <c r="D62" s="38"/>
      <c r="E62" s="38"/>
    </row>
    <row r="63" spans="3:5" ht="15.75" customHeight="1">
      <c r="C63" s="38"/>
      <c r="D63" s="38"/>
      <c r="E63" s="38"/>
    </row>
    <row r="64" spans="3:5" ht="15.75" customHeight="1">
      <c r="C64" s="38"/>
      <c r="D64" s="38"/>
      <c r="E64" s="38"/>
    </row>
    <row r="65" spans="3:5" ht="15.75" customHeight="1">
      <c r="C65" s="38"/>
      <c r="D65" s="38"/>
      <c r="E65" s="38"/>
    </row>
    <row r="66" spans="3:5" ht="15.75" customHeight="1">
      <c r="C66" s="38"/>
      <c r="D66" s="38"/>
      <c r="E66" s="38"/>
    </row>
    <row r="67" spans="3:5" ht="15.75" customHeight="1">
      <c r="C67" s="38"/>
      <c r="D67" s="38"/>
      <c r="E67" s="38"/>
    </row>
    <row r="68" spans="3:5" ht="15.75" customHeight="1">
      <c r="C68" s="38"/>
      <c r="D68" s="38"/>
      <c r="E68" s="38"/>
    </row>
    <row r="69" spans="3:5" ht="15.75" customHeight="1">
      <c r="C69" s="38"/>
      <c r="D69" s="38"/>
      <c r="E69" s="38"/>
    </row>
    <row r="70" spans="3:5" ht="15.75" customHeight="1">
      <c r="C70" s="38"/>
      <c r="D70" s="38"/>
      <c r="E70" s="38"/>
    </row>
    <row r="71" spans="3:5" ht="15.75" customHeight="1">
      <c r="C71" s="38"/>
      <c r="D71" s="38"/>
      <c r="E71" s="38"/>
    </row>
    <row r="72" spans="3:5" ht="15.75" customHeight="1">
      <c r="C72" s="38"/>
      <c r="D72" s="38"/>
      <c r="E72" s="38"/>
    </row>
    <row r="73" spans="3:5" ht="15.75" customHeight="1">
      <c r="C73" s="38"/>
      <c r="D73" s="38"/>
      <c r="E73" s="38"/>
    </row>
    <row r="74" spans="3:5" ht="15.75" customHeight="1">
      <c r="C74" s="38"/>
      <c r="D74" s="38"/>
      <c r="E74" s="38"/>
    </row>
    <row r="75" spans="3:5" ht="15.75" customHeight="1">
      <c r="C75" s="38"/>
      <c r="D75" s="38"/>
      <c r="E75" s="38"/>
    </row>
    <row r="76" spans="3:5" ht="15.75" customHeight="1">
      <c r="C76" s="38"/>
      <c r="D76" s="38"/>
      <c r="E76" s="38"/>
    </row>
    <row r="77" spans="3:5" ht="15.75" customHeight="1">
      <c r="C77" s="38"/>
      <c r="D77" s="38"/>
      <c r="E77" s="38"/>
    </row>
  </sheetData>
  <mergeCells count="1">
    <mergeCell ref="H17:Q17"/>
  </mergeCells>
  <hyperlinks>
    <hyperlink ref="B3" location="Sommaire!A1" display="Retour au sommaire"/>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9">
    <tabColor theme="3" tint="0.39997558519241921"/>
  </sheetPr>
  <dimension ref="A1:P21"/>
  <sheetViews>
    <sheetView zoomScaleNormal="100" workbookViewId="0">
      <selection activeCell="E23" sqref="E23"/>
    </sheetView>
  </sheetViews>
  <sheetFormatPr baseColWidth="10" defaultColWidth="9.140625" defaultRowHeight="15.75"/>
  <cols>
    <col min="1" max="1" width="9.140625" style="632"/>
    <col min="2" max="2" width="14.5703125" style="632" customWidth="1"/>
    <col min="3" max="16384" width="9.140625" style="632"/>
  </cols>
  <sheetData>
    <row r="1" spans="1:12">
      <c r="A1" s="651" t="s">
        <v>466</v>
      </c>
    </row>
    <row r="3" spans="1:12" ht="16.5" thickBot="1">
      <c r="B3" s="650" t="s">
        <v>37</v>
      </c>
    </row>
    <row r="4" spans="1:12">
      <c r="B4" s="658" t="s">
        <v>8</v>
      </c>
      <c r="C4" s="657">
        <v>4.6878042673936603E-2</v>
      </c>
      <c r="D4" s="656"/>
      <c r="E4" s="656"/>
      <c r="F4" s="656"/>
      <c r="G4" s="656"/>
      <c r="H4" s="656"/>
      <c r="I4" s="656"/>
      <c r="J4" s="656"/>
    </row>
    <row r="5" spans="1:12">
      <c r="B5" s="655" t="s">
        <v>28</v>
      </c>
      <c r="C5" s="654">
        <v>5.4646399564234303E-2</v>
      </c>
      <c r="D5" s="656"/>
      <c r="E5" s="656"/>
      <c r="F5" s="656"/>
      <c r="G5" s="656"/>
      <c r="H5" s="656"/>
      <c r="I5" s="656"/>
      <c r="J5" s="656"/>
      <c r="K5" s="656"/>
      <c r="L5" s="656"/>
    </row>
    <row r="6" spans="1:12">
      <c r="B6" s="655" t="s">
        <v>30</v>
      </c>
      <c r="C6" s="654">
        <v>7.9729996148696997E-2</v>
      </c>
      <c r="D6" s="656"/>
      <c r="E6" s="656"/>
      <c r="F6" s="656"/>
      <c r="G6" s="656"/>
      <c r="H6" s="656"/>
      <c r="I6" s="656"/>
      <c r="J6" s="656"/>
      <c r="K6" s="656"/>
      <c r="L6" s="656"/>
    </row>
    <row r="7" spans="1:12">
      <c r="B7" s="655" t="s">
        <v>42</v>
      </c>
      <c r="C7" s="654">
        <v>9.5846896051873798E-2</v>
      </c>
      <c r="D7" s="656"/>
      <c r="E7" s="656"/>
      <c r="F7" s="656"/>
      <c r="G7" s="656"/>
      <c r="H7" s="656"/>
      <c r="I7" s="656"/>
      <c r="J7" s="656"/>
      <c r="K7" s="656"/>
      <c r="L7" s="656"/>
    </row>
    <row r="8" spans="1:12">
      <c r="B8" s="655" t="s">
        <v>32</v>
      </c>
      <c r="C8" s="654">
        <v>0.11463844797178099</v>
      </c>
      <c r="D8" s="656"/>
      <c r="E8" s="656"/>
      <c r="F8" s="656"/>
      <c r="G8" s="656"/>
      <c r="H8" s="656"/>
      <c r="I8" s="656"/>
      <c r="J8" s="656"/>
      <c r="K8" s="656"/>
      <c r="L8" s="656"/>
    </row>
    <row r="9" spans="1:12">
      <c r="B9" s="655" t="s">
        <v>478</v>
      </c>
      <c r="C9" s="654">
        <v>0.12941445192005199</v>
      </c>
      <c r="D9" s="656"/>
      <c r="E9" s="656"/>
      <c r="F9" s="656"/>
      <c r="G9" s="656"/>
      <c r="H9" s="656"/>
      <c r="I9" s="656"/>
      <c r="J9" s="656"/>
      <c r="K9" s="656"/>
      <c r="L9" s="656"/>
    </row>
    <row r="10" spans="1:12">
      <c r="B10" s="655" t="s">
        <v>13</v>
      </c>
      <c r="C10" s="654">
        <v>0.13605237777283199</v>
      </c>
      <c r="D10" s="656"/>
      <c r="E10" s="656"/>
      <c r="F10" s="656"/>
      <c r="G10" s="656"/>
      <c r="H10" s="656"/>
      <c r="I10" s="656"/>
      <c r="J10" s="656"/>
      <c r="K10" s="656"/>
      <c r="L10" s="656"/>
    </row>
    <row r="11" spans="1:12">
      <c r="B11" s="655" t="s">
        <v>25</v>
      </c>
      <c r="C11" s="654">
        <v>0.14404775270834899</v>
      </c>
      <c r="D11" s="656"/>
      <c r="E11" s="656"/>
      <c r="F11" s="656"/>
      <c r="G11" s="656"/>
      <c r="H11" s="656"/>
      <c r="I11" s="656"/>
      <c r="J11" s="656"/>
      <c r="K11" s="656"/>
      <c r="L11" s="656"/>
    </row>
    <row r="12" spans="1:12">
      <c r="B12" s="655" t="s">
        <v>10</v>
      </c>
      <c r="C12" s="654">
        <v>0.183449302920414</v>
      </c>
      <c r="D12" s="656"/>
      <c r="E12" s="656"/>
      <c r="F12" s="656"/>
      <c r="G12" s="656"/>
      <c r="H12" s="656"/>
      <c r="I12" s="656"/>
      <c r="J12" s="656"/>
      <c r="K12" s="656"/>
      <c r="L12" s="656"/>
    </row>
    <row r="13" spans="1:12">
      <c r="B13" s="655" t="s">
        <v>18</v>
      </c>
      <c r="C13" s="654">
        <v>0.20724235513916001</v>
      </c>
    </row>
    <row r="14" spans="1:12">
      <c r="B14" s="655" t="s">
        <v>20</v>
      </c>
      <c r="C14" s="654">
        <v>0.22121117712149399</v>
      </c>
    </row>
    <row r="15" spans="1:12" ht="16.5" thickBot="1">
      <c r="B15" s="653" t="s">
        <v>22</v>
      </c>
      <c r="C15" s="652">
        <v>0.26917664780855799</v>
      </c>
    </row>
    <row r="16" spans="1:12" ht="15.75" customHeight="1"/>
    <row r="17" spans="6:16" ht="15.75" customHeight="1"/>
    <row r="21" spans="6:16" ht="15.75" customHeight="1">
      <c r="F21" s="982" t="s">
        <v>479</v>
      </c>
      <c r="G21" s="982"/>
      <c r="H21" s="982"/>
      <c r="I21" s="982"/>
      <c r="J21" s="982"/>
      <c r="K21" s="982"/>
      <c r="L21" s="982"/>
      <c r="M21" s="982"/>
      <c r="N21" s="982"/>
      <c r="O21" s="982"/>
      <c r="P21" s="982"/>
    </row>
  </sheetData>
  <mergeCells count="1">
    <mergeCell ref="F21:P21"/>
  </mergeCells>
  <hyperlinks>
    <hyperlink ref="B3" location="Sommaire!A1" display="Retour au sommaire"/>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0">
    <tabColor theme="3" tint="0.39997558519241921"/>
  </sheetPr>
  <dimension ref="A1:S25"/>
  <sheetViews>
    <sheetView workbookViewId="0">
      <selection activeCell="E23" sqref="E23"/>
    </sheetView>
  </sheetViews>
  <sheetFormatPr baseColWidth="10" defaultColWidth="8.85546875" defaultRowHeight="15.75"/>
  <cols>
    <col min="1" max="1" width="8.85546875" style="9"/>
    <col min="2" max="2" width="20.7109375" style="9" customWidth="1"/>
    <col min="3" max="3" width="9.5703125" style="9" bestFit="1" customWidth="1"/>
    <col min="4" max="16384" width="8.85546875" style="9"/>
  </cols>
  <sheetData>
    <row r="1" spans="1:19">
      <c r="A1" s="66" t="s">
        <v>465</v>
      </c>
    </row>
    <row r="3" spans="1:19" s="67" customFormat="1" ht="16.5" thickBot="1">
      <c r="B3" s="223" t="s">
        <v>37</v>
      </c>
      <c r="C3" s="667"/>
      <c r="D3" s="667"/>
      <c r="E3" s="667"/>
      <c r="F3" s="667"/>
      <c r="G3" s="667"/>
      <c r="H3" s="667"/>
      <c r="I3" s="667"/>
      <c r="J3" s="667"/>
      <c r="K3" s="667"/>
      <c r="L3" s="667"/>
      <c r="M3" s="667"/>
      <c r="N3" s="667"/>
      <c r="O3" s="667"/>
      <c r="P3" s="667"/>
      <c r="Q3" s="667"/>
      <c r="R3" s="667"/>
      <c r="S3" s="667"/>
    </row>
    <row r="4" spans="1:19">
      <c r="B4" s="666" t="s">
        <v>8</v>
      </c>
      <c r="C4" s="665">
        <v>0.283163368254369</v>
      </c>
      <c r="D4" s="659"/>
      <c r="E4" s="659"/>
      <c r="F4" s="659"/>
      <c r="G4" s="659"/>
      <c r="H4" s="659"/>
      <c r="I4" s="659"/>
      <c r="J4" s="659"/>
      <c r="K4" s="659"/>
      <c r="L4" s="659"/>
      <c r="M4" s="659"/>
      <c r="N4" s="659"/>
      <c r="O4" s="659"/>
      <c r="P4" s="659"/>
      <c r="Q4" s="659"/>
      <c r="R4" s="659"/>
      <c r="S4" s="659"/>
    </row>
    <row r="5" spans="1:19">
      <c r="B5" s="664" t="s">
        <v>13</v>
      </c>
      <c r="C5" s="663">
        <v>0.48587074059165503</v>
      </c>
      <c r="D5" s="659"/>
      <c r="E5" s="659"/>
      <c r="F5" s="659"/>
      <c r="G5" s="659"/>
      <c r="H5" s="659"/>
      <c r="I5" s="659"/>
      <c r="J5" s="659"/>
      <c r="K5" s="659"/>
      <c r="L5" s="659"/>
      <c r="M5" s="659"/>
      <c r="N5" s="659"/>
      <c r="O5" s="659"/>
      <c r="P5" s="659"/>
      <c r="Q5" s="659"/>
      <c r="R5" s="659"/>
      <c r="S5" s="659"/>
    </row>
    <row r="6" spans="1:19">
      <c r="B6" s="664" t="s">
        <v>22</v>
      </c>
      <c r="C6" s="663">
        <v>0.53632081651556496</v>
      </c>
      <c r="D6" s="659"/>
      <c r="E6" s="659"/>
      <c r="F6" s="659"/>
      <c r="G6" s="659"/>
      <c r="H6" s="659"/>
      <c r="I6" s="659"/>
      <c r="J6" s="659"/>
      <c r="K6" s="659"/>
      <c r="L6" s="659"/>
      <c r="M6" s="659"/>
      <c r="N6" s="659"/>
      <c r="O6" s="659"/>
      <c r="P6" s="659"/>
      <c r="Q6" s="659"/>
      <c r="R6" s="659"/>
      <c r="S6" s="659"/>
    </row>
    <row r="7" spans="1:19">
      <c r="B7" s="664" t="s">
        <v>10</v>
      </c>
      <c r="C7" s="663">
        <v>0.53781641437927596</v>
      </c>
      <c r="D7" s="659"/>
      <c r="E7" s="659"/>
      <c r="F7" s="659"/>
      <c r="G7" s="659"/>
      <c r="H7" s="659"/>
      <c r="I7" s="659"/>
      <c r="J7" s="659"/>
      <c r="K7" s="659"/>
      <c r="L7" s="659"/>
      <c r="M7" s="659"/>
      <c r="N7" s="659"/>
      <c r="O7" s="659"/>
      <c r="P7" s="659"/>
      <c r="Q7" s="659"/>
      <c r="R7" s="659"/>
      <c r="S7" s="659"/>
    </row>
    <row r="8" spans="1:19">
      <c r="B8" s="664" t="s">
        <v>482</v>
      </c>
      <c r="C8" s="663">
        <v>0.55929025075810301</v>
      </c>
      <c r="D8" s="659"/>
      <c r="E8" s="659"/>
      <c r="F8" s="659"/>
      <c r="G8" s="659"/>
      <c r="H8" s="659"/>
      <c r="I8" s="659"/>
      <c r="J8" s="659"/>
      <c r="K8" s="659"/>
      <c r="L8" s="659"/>
      <c r="M8" s="659"/>
      <c r="N8" s="659"/>
      <c r="O8" s="659"/>
      <c r="P8" s="659"/>
      <c r="Q8" s="659"/>
      <c r="R8" s="659"/>
      <c r="S8" s="659"/>
    </row>
    <row r="9" spans="1:19">
      <c r="B9" s="664" t="s">
        <v>30</v>
      </c>
      <c r="C9" s="663">
        <v>0.59798695329826901</v>
      </c>
      <c r="D9" s="659"/>
      <c r="E9" s="659"/>
      <c r="F9" s="659"/>
      <c r="G9" s="659"/>
      <c r="H9" s="659"/>
      <c r="I9" s="659"/>
      <c r="J9" s="659"/>
      <c r="K9" s="659"/>
      <c r="L9" s="659"/>
      <c r="M9" s="659"/>
      <c r="N9" s="659"/>
      <c r="O9" s="659"/>
      <c r="P9" s="659"/>
      <c r="Q9" s="659"/>
      <c r="R9" s="659"/>
      <c r="S9" s="659"/>
    </row>
    <row r="10" spans="1:19">
      <c r="B10" s="664" t="s">
        <v>25</v>
      </c>
      <c r="C10" s="663">
        <v>0.62398327764854</v>
      </c>
      <c r="D10" s="659"/>
      <c r="E10" s="659"/>
      <c r="F10" s="659"/>
      <c r="G10" s="659"/>
      <c r="H10" s="659"/>
      <c r="I10" s="659"/>
      <c r="J10" s="659"/>
      <c r="K10" s="659"/>
      <c r="L10" s="659"/>
      <c r="M10" s="659"/>
      <c r="N10" s="659"/>
      <c r="O10" s="659"/>
      <c r="P10" s="659"/>
      <c r="Q10" s="659"/>
      <c r="R10" s="659"/>
      <c r="S10" s="659"/>
    </row>
    <row r="11" spans="1:19">
      <c r="B11" s="664" t="s">
        <v>20</v>
      </c>
      <c r="C11" s="663">
        <v>0.68662156092517601</v>
      </c>
      <c r="D11" s="659"/>
      <c r="E11" s="659"/>
      <c r="F11" s="659"/>
      <c r="G11" s="659"/>
      <c r="H11" s="659"/>
      <c r="I11" s="659"/>
      <c r="J11" s="659"/>
      <c r="K11" s="659"/>
      <c r="L11" s="659"/>
      <c r="M11" s="659"/>
      <c r="N11" s="659"/>
      <c r="O11" s="659"/>
      <c r="P11" s="659"/>
      <c r="Q11" s="659"/>
      <c r="R11" s="659"/>
      <c r="S11" s="659"/>
    </row>
    <row r="12" spans="1:19">
      <c r="B12" s="664" t="s">
        <v>42</v>
      </c>
      <c r="C12" s="663">
        <v>0.8552992590512829</v>
      </c>
      <c r="D12" s="659"/>
      <c r="E12" s="659"/>
      <c r="F12" s="659"/>
      <c r="G12" s="659"/>
      <c r="H12" s="659"/>
      <c r="I12" s="659"/>
      <c r="J12" s="659"/>
      <c r="K12" s="659"/>
      <c r="L12" s="659"/>
      <c r="M12" s="659"/>
      <c r="N12" s="659"/>
      <c r="O12" s="659"/>
      <c r="P12" s="659"/>
      <c r="Q12" s="659"/>
      <c r="R12" s="659"/>
      <c r="S12" s="659"/>
    </row>
    <row r="13" spans="1:19" ht="16.5" thickBot="1">
      <c r="B13" s="662" t="s">
        <v>18</v>
      </c>
      <c r="C13" s="661">
        <v>0.88597569006203003</v>
      </c>
      <c r="D13" s="659"/>
      <c r="E13" s="659"/>
      <c r="F13" s="659"/>
      <c r="G13" s="659"/>
      <c r="H13" s="659"/>
      <c r="I13" s="659"/>
      <c r="J13" s="659"/>
      <c r="K13" s="659"/>
      <c r="L13" s="659"/>
      <c r="M13" s="659"/>
      <c r="N13" s="659"/>
      <c r="O13" s="659"/>
      <c r="P13" s="659"/>
      <c r="Q13" s="659"/>
      <c r="R13" s="659"/>
      <c r="S13" s="659"/>
    </row>
    <row r="14" spans="1:19" s="278" customFormat="1" ht="15.75" customHeight="1">
      <c r="D14" s="660"/>
      <c r="E14" s="660"/>
      <c r="F14" s="660"/>
      <c r="G14" s="660"/>
      <c r="H14" s="660"/>
      <c r="I14" s="660"/>
      <c r="J14" s="660"/>
      <c r="K14" s="660"/>
      <c r="L14" s="660"/>
      <c r="M14" s="660"/>
      <c r="N14" s="660"/>
      <c r="O14" s="660"/>
      <c r="P14" s="660"/>
      <c r="Q14" s="660"/>
      <c r="R14" s="660"/>
      <c r="S14" s="660"/>
    </row>
    <row r="15" spans="1:19" s="278" customFormat="1" ht="15.75" customHeight="1">
      <c r="D15" s="660"/>
      <c r="E15" s="660"/>
      <c r="F15" s="660"/>
      <c r="G15" s="660"/>
      <c r="H15" s="660"/>
      <c r="I15" s="660"/>
      <c r="J15" s="660"/>
      <c r="K15" s="660"/>
      <c r="L15" s="660"/>
      <c r="M15" s="660"/>
      <c r="N15" s="660"/>
      <c r="O15" s="660"/>
      <c r="P15" s="660"/>
      <c r="Q15" s="660"/>
      <c r="R15" s="660"/>
      <c r="S15" s="660"/>
    </row>
    <row r="16" spans="1:19" s="278" customFormat="1" ht="15.75" customHeight="1">
      <c r="B16" s="660"/>
      <c r="C16" s="660"/>
      <c r="D16" s="660"/>
      <c r="E16" s="660"/>
      <c r="F16" s="660"/>
      <c r="G16" s="660"/>
      <c r="H16" s="660"/>
      <c r="I16" s="660"/>
      <c r="J16" s="660"/>
      <c r="K16" s="660"/>
      <c r="L16" s="660"/>
      <c r="M16" s="660"/>
      <c r="N16" s="660"/>
      <c r="O16" s="660"/>
      <c r="P16" s="660"/>
      <c r="Q16" s="660"/>
      <c r="R16" s="660"/>
      <c r="S16" s="660"/>
    </row>
    <row r="17" spans="2:19" s="278" customFormat="1">
      <c r="B17" s="660"/>
      <c r="C17" s="660"/>
      <c r="D17" s="660"/>
      <c r="E17" s="660"/>
      <c r="F17" s="660"/>
      <c r="G17" s="660"/>
      <c r="H17" s="660"/>
      <c r="I17" s="660"/>
      <c r="J17" s="660"/>
      <c r="K17" s="660"/>
      <c r="L17" s="660"/>
      <c r="M17" s="660"/>
      <c r="N17" s="660"/>
      <c r="O17" s="660"/>
      <c r="P17" s="660"/>
      <c r="Q17" s="660"/>
      <c r="R17" s="660"/>
      <c r="S17" s="660"/>
    </row>
    <row r="18" spans="2:19" s="278" customFormat="1">
      <c r="B18" s="660"/>
      <c r="C18" s="660"/>
      <c r="D18" s="660"/>
      <c r="E18" s="660"/>
      <c r="F18" s="660"/>
      <c r="G18" s="660"/>
      <c r="H18" s="660"/>
      <c r="I18" s="660"/>
      <c r="J18" s="660"/>
      <c r="K18" s="660"/>
      <c r="L18" s="660"/>
      <c r="M18" s="660"/>
      <c r="N18" s="660"/>
      <c r="O18" s="660"/>
      <c r="P18" s="660"/>
      <c r="Q18" s="660"/>
      <c r="R18" s="660"/>
      <c r="S18" s="660"/>
    </row>
    <row r="19" spans="2:19" s="278" customFormat="1" ht="15.75" customHeight="1">
      <c r="B19" s="660"/>
      <c r="C19" s="660"/>
      <c r="D19" s="660"/>
      <c r="E19" s="983" t="s">
        <v>481</v>
      </c>
      <c r="F19" s="983"/>
      <c r="G19" s="983"/>
      <c r="H19" s="983"/>
      <c r="I19" s="983"/>
      <c r="J19" s="983"/>
      <c r="K19" s="983"/>
      <c r="L19" s="983"/>
      <c r="M19" s="983"/>
      <c r="N19" s="983"/>
      <c r="O19" s="983"/>
      <c r="P19" s="660"/>
      <c r="Q19" s="660"/>
      <c r="R19" s="660"/>
      <c r="S19" s="660"/>
    </row>
    <row r="20" spans="2:19" s="278" customFormat="1" ht="15.75" customHeight="1">
      <c r="B20" s="660"/>
      <c r="C20" s="660"/>
      <c r="D20" s="660"/>
      <c r="E20" s="983" t="s">
        <v>480</v>
      </c>
      <c r="F20" s="983"/>
      <c r="G20" s="983"/>
      <c r="H20" s="983"/>
      <c r="I20" s="983"/>
      <c r="J20" s="983"/>
      <c r="K20" s="983"/>
      <c r="L20" s="983"/>
      <c r="M20" s="983"/>
      <c r="N20" s="983"/>
      <c r="O20" s="983"/>
      <c r="P20" s="660"/>
      <c r="Q20" s="660"/>
      <c r="R20" s="660"/>
      <c r="S20" s="660"/>
    </row>
    <row r="21" spans="2:19" s="278" customFormat="1">
      <c r="B21" s="660"/>
      <c r="C21" s="660"/>
      <c r="D21" s="660"/>
      <c r="E21" s="660"/>
      <c r="F21" s="660"/>
      <c r="G21" s="660"/>
      <c r="H21" s="660"/>
      <c r="I21" s="660"/>
      <c r="J21" s="660"/>
      <c r="K21" s="660"/>
      <c r="L21" s="660"/>
      <c r="M21" s="660"/>
      <c r="N21" s="660"/>
      <c r="O21" s="660"/>
      <c r="P21" s="660"/>
      <c r="Q21" s="660"/>
      <c r="R21" s="660"/>
      <c r="S21" s="660"/>
    </row>
    <row r="22" spans="2:19" s="278" customFormat="1">
      <c r="B22" s="660"/>
      <c r="C22" s="660"/>
      <c r="D22" s="660"/>
      <c r="E22" s="660"/>
      <c r="F22" s="660"/>
      <c r="G22" s="660"/>
      <c r="H22" s="660"/>
      <c r="I22" s="660"/>
      <c r="J22" s="660"/>
      <c r="K22" s="660"/>
      <c r="L22" s="660"/>
      <c r="M22" s="660"/>
      <c r="N22" s="660"/>
      <c r="O22" s="660"/>
      <c r="P22" s="660"/>
      <c r="Q22" s="660"/>
      <c r="R22" s="660"/>
      <c r="S22" s="660"/>
    </row>
    <row r="23" spans="2:19" s="278" customFormat="1">
      <c r="B23" s="660"/>
      <c r="C23" s="660"/>
      <c r="D23" s="660"/>
      <c r="E23" s="660"/>
      <c r="F23" s="660"/>
      <c r="G23" s="660"/>
      <c r="H23" s="660"/>
      <c r="I23" s="660"/>
      <c r="J23" s="660"/>
      <c r="K23" s="660"/>
      <c r="L23" s="660"/>
      <c r="M23" s="660"/>
      <c r="N23" s="660"/>
      <c r="O23" s="660"/>
      <c r="P23" s="660"/>
      <c r="Q23" s="660"/>
      <c r="R23" s="660"/>
      <c r="S23" s="660"/>
    </row>
    <row r="24" spans="2:19">
      <c r="B24" s="659"/>
      <c r="C24" s="659"/>
      <c r="D24" s="659"/>
      <c r="E24" s="659"/>
      <c r="H24" s="659"/>
      <c r="I24" s="659"/>
      <c r="J24" s="659"/>
      <c r="K24" s="659"/>
      <c r="L24" s="659"/>
      <c r="M24" s="659"/>
      <c r="N24" s="659"/>
      <c r="O24" s="659"/>
      <c r="P24" s="659"/>
      <c r="Q24" s="659"/>
      <c r="R24" s="659"/>
      <c r="S24" s="659"/>
    </row>
    <row r="25" spans="2:19">
      <c r="B25" s="659"/>
      <c r="C25" s="659"/>
      <c r="D25" s="659"/>
      <c r="E25" s="659"/>
      <c r="H25" s="659"/>
      <c r="I25" s="659"/>
      <c r="J25" s="659"/>
      <c r="K25" s="659"/>
      <c r="L25" s="659"/>
      <c r="M25" s="659"/>
      <c r="N25" s="659"/>
      <c r="O25" s="659"/>
      <c r="P25" s="659"/>
      <c r="Q25" s="659"/>
      <c r="R25" s="659"/>
      <c r="S25" s="659"/>
    </row>
  </sheetData>
  <mergeCells count="2">
    <mergeCell ref="E20:O20"/>
    <mergeCell ref="E19:O19"/>
  </mergeCells>
  <hyperlinks>
    <hyperlink ref="B3" location="Sommaire!A1" display="Retour au sommaire"/>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1">
    <tabColor theme="3" tint="0.39997558519241921"/>
  </sheetPr>
  <dimension ref="A1:Q26"/>
  <sheetViews>
    <sheetView workbookViewId="0">
      <selection activeCell="E23" sqref="E23"/>
    </sheetView>
  </sheetViews>
  <sheetFormatPr baseColWidth="10" defaultRowHeight="15.75"/>
  <cols>
    <col min="1" max="1" width="11.42578125" style="9"/>
    <col min="2" max="2" width="14" style="9" customWidth="1"/>
    <col min="3" max="3" width="14.7109375" style="9" customWidth="1"/>
    <col min="4" max="5" width="13.7109375" style="9" customWidth="1"/>
    <col min="6" max="16384" width="11.42578125" style="9"/>
  </cols>
  <sheetData>
    <row r="1" spans="1:17">
      <c r="A1" s="66" t="s">
        <v>464</v>
      </c>
    </row>
    <row r="3" spans="1:17" ht="16.5" thickBot="1">
      <c r="B3" s="25" t="s">
        <v>37</v>
      </c>
    </row>
    <row r="4" spans="1:17">
      <c r="B4" s="984" t="s">
        <v>487</v>
      </c>
      <c r="C4" s="680" t="s">
        <v>32</v>
      </c>
      <c r="D4" s="679">
        <v>0</v>
      </c>
      <c r="E4" s="678"/>
      <c r="F4" s="659"/>
      <c r="G4" s="659"/>
      <c r="H4" s="659"/>
      <c r="I4" s="659"/>
      <c r="J4" s="659"/>
      <c r="K4" s="659"/>
      <c r="L4" s="659"/>
      <c r="M4" s="659"/>
      <c r="N4" s="659"/>
      <c r="O4" s="659"/>
      <c r="P4" s="659"/>
      <c r="Q4" s="659"/>
    </row>
    <row r="5" spans="1:17">
      <c r="B5" s="985"/>
      <c r="C5" s="674" t="s">
        <v>8</v>
      </c>
      <c r="D5" s="673">
        <v>0</v>
      </c>
      <c r="E5" s="672"/>
      <c r="F5" s="659"/>
      <c r="G5" s="659"/>
      <c r="H5" s="659"/>
      <c r="I5" s="659"/>
      <c r="J5" s="659"/>
      <c r="K5" s="659"/>
      <c r="L5" s="659"/>
      <c r="M5" s="659"/>
      <c r="N5" s="659"/>
      <c r="O5" s="659"/>
      <c r="P5" s="659"/>
      <c r="Q5" s="659"/>
    </row>
    <row r="6" spans="1:17">
      <c r="B6" s="985"/>
      <c r="C6" s="674" t="s">
        <v>28</v>
      </c>
      <c r="D6" s="673">
        <v>0</v>
      </c>
      <c r="E6" s="672"/>
      <c r="F6" s="659"/>
      <c r="G6" s="659"/>
      <c r="H6" s="659"/>
      <c r="I6" s="659"/>
      <c r="J6" s="659"/>
      <c r="K6" s="659"/>
      <c r="L6" s="659"/>
      <c r="M6" s="659"/>
      <c r="N6" s="659"/>
      <c r="O6" s="659"/>
      <c r="P6" s="659"/>
      <c r="Q6" s="659"/>
    </row>
    <row r="7" spans="1:17">
      <c r="B7" s="985"/>
      <c r="C7" s="674" t="s">
        <v>485</v>
      </c>
      <c r="D7" s="673">
        <v>0.504</v>
      </c>
      <c r="E7" s="672"/>
      <c r="F7" s="659"/>
      <c r="G7" s="659"/>
      <c r="H7" s="659"/>
      <c r="I7" s="659"/>
      <c r="J7" s="659"/>
      <c r="K7" s="659"/>
      <c r="L7" s="659"/>
      <c r="M7" s="659"/>
      <c r="N7" s="659"/>
      <c r="O7" s="659"/>
      <c r="P7" s="659"/>
      <c r="Q7" s="659"/>
    </row>
    <row r="8" spans="1:17">
      <c r="B8" s="985"/>
      <c r="C8" s="674" t="s">
        <v>20</v>
      </c>
      <c r="D8" s="673">
        <v>0.55000000000000004</v>
      </c>
      <c r="E8" s="672"/>
      <c r="F8" s="659"/>
      <c r="G8" s="659"/>
      <c r="H8" s="659"/>
      <c r="I8" s="659"/>
      <c r="J8" s="659"/>
      <c r="K8" s="659"/>
      <c r="L8" s="659"/>
      <c r="M8" s="659"/>
      <c r="N8" s="659"/>
      <c r="O8" s="659"/>
      <c r="P8" s="659"/>
      <c r="Q8" s="659"/>
    </row>
    <row r="9" spans="1:17">
      <c r="B9" s="985"/>
      <c r="C9" s="674" t="s">
        <v>13</v>
      </c>
      <c r="D9" s="673">
        <v>0.55646280991735497</v>
      </c>
      <c r="E9" s="672"/>
      <c r="F9" s="659"/>
      <c r="G9" s="659"/>
      <c r="H9" s="659"/>
      <c r="I9" s="659"/>
      <c r="J9" s="659"/>
      <c r="K9" s="659"/>
      <c r="L9" s="659"/>
      <c r="M9" s="659"/>
      <c r="N9" s="659"/>
      <c r="O9" s="659"/>
      <c r="P9" s="659"/>
      <c r="Q9" s="659"/>
    </row>
    <row r="10" spans="1:17">
      <c r="B10" s="985"/>
      <c r="C10" s="674" t="s">
        <v>30</v>
      </c>
      <c r="D10" s="673">
        <v>0.6</v>
      </c>
      <c r="E10" s="672"/>
      <c r="F10" s="659"/>
      <c r="G10" s="659"/>
      <c r="H10" s="659"/>
      <c r="I10" s="659"/>
      <c r="J10" s="659"/>
      <c r="K10" s="659"/>
      <c r="L10" s="659"/>
      <c r="M10" s="659"/>
      <c r="N10" s="659"/>
      <c r="O10" s="659"/>
      <c r="P10" s="659"/>
      <c r="Q10" s="659"/>
    </row>
    <row r="11" spans="1:17">
      <c r="B11" s="985"/>
      <c r="C11" s="674" t="s">
        <v>10</v>
      </c>
      <c r="D11" s="673">
        <v>0.6</v>
      </c>
      <c r="E11" s="672"/>
      <c r="F11" s="659"/>
      <c r="G11" s="659"/>
      <c r="H11" s="659"/>
      <c r="I11" s="659"/>
      <c r="J11" s="659"/>
      <c r="K11" s="659"/>
      <c r="L11" s="659"/>
      <c r="M11" s="659"/>
      <c r="N11" s="659"/>
      <c r="O11" s="659"/>
      <c r="P11" s="659"/>
      <c r="Q11" s="659"/>
    </row>
    <row r="12" spans="1:17">
      <c r="B12" s="985"/>
      <c r="C12" s="674" t="s">
        <v>22</v>
      </c>
      <c r="D12" s="673">
        <v>0.6</v>
      </c>
      <c r="E12" s="672"/>
      <c r="F12" s="659"/>
      <c r="G12" s="659"/>
      <c r="H12" s="659"/>
      <c r="I12" s="659"/>
      <c r="J12" s="659"/>
      <c r="K12" s="659"/>
      <c r="L12" s="659"/>
      <c r="M12" s="659"/>
      <c r="N12" s="659"/>
      <c r="O12" s="659"/>
      <c r="P12" s="659"/>
      <c r="Q12" s="659"/>
    </row>
    <row r="13" spans="1:17">
      <c r="B13" s="985"/>
      <c r="C13" s="674" t="s">
        <v>25</v>
      </c>
      <c r="D13" s="673">
        <v>0.75</v>
      </c>
      <c r="E13" s="672"/>
      <c r="F13" s="659"/>
      <c r="G13" s="659"/>
      <c r="H13" s="659"/>
      <c r="I13" s="659"/>
      <c r="J13" s="659"/>
      <c r="K13" s="659"/>
      <c r="L13" s="659"/>
      <c r="M13" s="659"/>
      <c r="N13" s="659"/>
      <c r="O13" s="659"/>
      <c r="P13" s="659"/>
      <c r="Q13" s="659"/>
    </row>
    <row r="14" spans="1:17">
      <c r="B14" s="985"/>
      <c r="C14" s="674" t="s">
        <v>18</v>
      </c>
      <c r="D14" s="673">
        <v>1</v>
      </c>
      <c r="E14" s="672"/>
      <c r="F14" s="659"/>
      <c r="G14" s="659"/>
      <c r="H14" s="659"/>
      <c r="I14" s="659"/>
      <c r="J14" s="659"/>
      <c r="K14" s="659"/>
      <c r="L14" s="659"/>
      <c r="M14" s="659"/>
      <c r="N14" s="659"/>
      <c r="O14" s="659"/>
      <c r="P14" s="659"/>
      <c r="Q14" s="659"/>
    </row>
    <row r="15" spans="1:17">
      <c r="B15" s="985"/>
      <c r="C15" s="677" t="s">
        <v>42</v>
      </c>
      <c r="D15" s="673">
        <v>1</v>
      </c>
      <c r="E15" s="672"/>
      <c r="F15" s="659"/>
      <c r="G15" s="659"/>
      <c r="H15" s="659"/>
      <c r="I15" s="659"/>
      <c r="J15" s="659"/>
      <c r="K15" s="659"/>
      <c r="L15" s="659"/>
      <c r="M15" s="659"/>
      <c r="N15" s="659"/>
      <c r="O15" s="659"/>
      <c r="P15" s="659"/>
      <c r="Q15" s="659"/>
    </row>
    <row r="16" spans="1:17" ht="6" customHeight="1">
      <c r="B16" s="676"/>
      <c r="C16" s="675"/>
      <c r="D16" s="673"/>
      <c r="E16" s="672"/>
      <c r="F16" s="659"/>
      <c r="G16" s="659"/>
      <c r="H16" s="659"/>
      <c r="I16" s="659"/>
      <c r="J16" s="659"/>
      <c r="K16" s="659"/>
      <c r="L16" s="659"/>
      <c r="M16" s="659"/>
      <c r="N16" s="659"/>
      <c r="O16" s="659"/>
      <c r="P16" s="659"/>
      <c r="Q16" s="659"/>
    </row>
    <row r="17" spans="2:17">
      <c r="B17" s="985" t="s">
        <v>486</v>
      </c>
      <c r="C17" s="675" t="s">
        <v>8</v>
      </c>
      <c r="D17" s="673">
        <v>0</v>
      </c>
      <c r="E17" s="672">
        <v>0.19408502772643299</v>
      </c>
      <c r="F17" s="659"/>
      <c r="G17" s="659"/>
      <c r="H17" s="659"/>
      <c r="I17" s="659"/>
      <c r="J17" s="659"/>
      <c r="K17" s="659"/>
      <c r="L17" s="659"/>
      <c r="M17" s="659"/>
      <c r="N17" s="659"/>
      <c r="O17" s="659"/>
      <c r="P17" s="659"/>
      <c r="Q17" s="659"/>
    </row>
    <row r="18" spans="2:17">
      <c r="B18" s="985"/>
      <c r="C18" s="674" t="s">
        <v>485</v>
      </c>
      <c r="D18" s="673">
        <v>0.49804999592607202</v>
      </c>
      <c r="E18" s="672">
        <v>7.8016535568526807E-2</v>
      </c>
      <c r="F18" s="659"/>
      <c r="G18" s="659"/>
      <c r="H18" s="659"/>
      <c r="I18" s="659"/>
      <c r="J18" s="659"/>
      <c r="K18" s="659"/>
      <c r="L18" s="659"/>
      <c r="M18" s="659"/>
      <c r="N18" s="659"/>
      <c r="O18" s="659"/>
      <c r="P18" s="659"/>
      <c r="Q18" s="659"/>
    </row>
    <row r="19" spans="2:17" ht="16.5" thickBot="1">
      <c r="B19" s="986"/>
      <c r="C19" s="671" t="s">
        <v>32</v>
      </c>
      <c r="D19" s="670">
        <v>0</v>
      </c>
      <c r="E19" s="669">
        <v>0.6</v>
      </c>
      <c r="F19" s="659"/>
      <c r="G19" s="659"/>
      <c r="H19" s="659"/>
      <c r="I19" s="659"/>
      <c r="J19" s="659"/>
      <c r="K19" s="659"/>
      <c r="L19" s="659"/>
      <c r="M19" s="659"/>
      <c r="N19" s="659"/>
      <c r="O19" s="659"/>
      <c r="P19" s="659"/>
      <c r="Q19" s="659"/>
    </row>
    <row r="20" spans="2:17" ht="15.75" customHeight="1">
      <c r="F20" s="659"/>
      <c r="G20" s="659"/>
      <c r="H20" s="659"/>
      <c r="I20" s="659"/>
      <c r="J20" s="659"/>
      <c r="K20" s="659"/>
      <c r="L20" s="659"/>
      <c r="M20" s="659"/>
      <c r="N20" s="659"/>
      <c r="O20" s="659"/>
      <c r="P20" s="659"/>
      <c r="Q20" s="659"/>
    </row>
    <row r="21" spans="2:17" ht="15.75" customHeight="1">
      <c r="F21" s="659"/>
      <c r="G21" s="659"/>
      <c r="L21" s="659"/>
      <c r="M21" s="659"/>
      <c r="N21" s="659"/>
      <c r="O21" s="659"/>
      <c r="P21" s="659"/>
      <c r="Q21" s="659"/>
    </row>
    <row r="22" spans="2:17" ht="15.75" customHeight="1">
      <c r="C22" s="668"/>
      <c r="D22" s="668"/>
      <c r="E22" s="668"/>
    </row>
    <row r="23" spans="2:17" ht="75" customHeight="1">
      <c r="B23" s="668"/>
      <c r="C23" s="668"/>
      <c r="D23" s="668"/>
      <c r="E23" s="668"/>
      <c r="G23" s="983" t="s">
        <v>484</v>
      </c>
      <c r="H23" s="983"/>
      <c r="I23" s="983"/>
      <c r="J23" s="983"/>
      <c r="K23" s="983"/>
      <c r="L23" s="983"/>
      <c r="M23" s="983"/>
      <c r="N23" s="983"/>
    </row>
    <row r="24" spans="2:17" ht="15.75" customHeight="1">
      <c r="B24" s="668"/>
      <c r="C24" s="668"/>
      <c r="D24" s="668"/>
      <c r="E24" s="668"/>
      <c r="G24" s="987" t="s">
        <v>483</v>
      </c>
      <c r="H24" s="987"/>
      <c r="I24" s="987"/>
      <c r="J24" s="987"/>
    </row>
    <row r="25" spans="2:17">
      <c r="B25" s="668"/>
      <c r="C25" s="668"/>
      <c r="D25" s="668"/>
      <c r="E25" s="668"/>
    </row>
    <row r="26" spans="2:17">
      <c r="B26" s="668"/>
      <c r="C26" s="668"/>
      <c r="D26" s="668"/>
      <c r="E26" s="668"/>
    </row>
  </sheetData>
  <mergeCells count="4">
    <mergeCell ref="B4:B15"/>
    <mergeCell ref="B17:B19"/>
    <mergeCell ref="G24:J24"/>
    <mergeCell ref="G23:N23"/>
  </mergeCells>
  <hyperlinks>
    <hyperlink ref="B3" location="Sommaire!A1" display="Retour au sommaire"/>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2">
    <tabColor theme="3" tint="-0.249977111117893"/>
  </sheetPr>
  <dimension ref="A1:L18"/>
  <sheetViews>
    <sheetView zoomScaleNormal="100" workbookViewId="0">
      <selection activeCell="I23" sqref="I23"/>
    </sheetView>
  </sheetViews>
  <sheetFormatPr baseColWidth="10" defaultRowHeight="15"/>
  <cols>
    <col min="1" max="1" width="11.42578125" style="684"/>
    <col min="2" max="2" width="14.42578125" style="684" customWidth="1"/>
    <col min="3" max="6" width="18.7109375" style="684" customWidth="1"/>
    <col min="7" max="16384" width="11.42578125" style="684"/>
  </cols>
  <sheetData>
    <row r="1" spans="1:6" s="702" customFormat="1" ht="15.75">
      <c r="A1" s="358" t="s">
        <v>502</v>
      </c>
      <c r="B1" s="685"/>
      <c r="C1" s="685"/>
      <c r="D1" s="685"/>
      <c r="E1" s="685"/>
      <c r="F1" s="685"/>
    </row>
    <row r="2" spans="1:6" s="702" customFormat="1" ht="15.75">
      <c r="A2" s="685"/>
      <c r="B2" s="685"/>
      <c r="C2" s="685"/>
      <c r="D2" s="685"/>
      <c r="E2" s="685"/>
      <c r="F2" s="685"/>
    </row>
    <row r="3" spans="1:6" s="702" customFormat="1" ht="16.5" thickBot="1">
      <c r="A3" s="9"/>
      <c r="B3" s="25" t="s">
        <v>37</v>
      </c>
      <c r="C3" s="685"/>
      <c r="D3" s="685"/>
      <c r="E3" s="685"/>
      <c r="F3" s="685"/>
    </row>
    <row r="4" spans="1:6" ht="32.25" thickBot="1">
      <c r="A4" s="685"/>
      <c r="B4" s="701" t="s">
        <v>36</v>
      </c>
      <c r="C4" s="700" t="s">
        <v>509</v>
      </c>
      <c r="D4" s="699" t="s">
        <v>508</v>
      </c>
      <c r="E4" s="699" t="s">
        <v>507</v>
      </c>
      <c r="F4" s="698" t="s">
        <v>506</v>
      </c>
    </row>
    <row r="5" spans="1:6" ht="15.75">
      <c r="A5" s="685"/>
      <c r="B5" s="697" t="s">
        <v>18</v>
      </c>
      <c r="C5" s="696">
        <v>0.85</v>
      </c>
      <c r="D5" s="695">
        <v>0</v>
      </c>
      <c r="E5" s="695">
        <v>0.06</v>
      </c>
      <c r="F5" s="694">
        <v>8.900000000000001E-2</v>
      </c>
    </row>
    <row r="6" spans="1:6" ht="15.75">
      <c r="A6" s="685"/>
      <c r="B6" s="693" t="s">
        <v>13</v>
      </c>
      <c r="C6" s="692">
        <v>0.78099999999999992</v>
      </c>
      <c r="D6" s="691">
        <v>0</v>
      </c>
      <c r="E6" s="691">
        <v>0.16</v>
      </c>
      <c r="F6" s="690">
        <v>0.06</v>
      </c>
    </row>
    <row r="7" spans="1:6" ht="15.75">
      <c r="A7" s="685"/>
      <c r="B7" s="693" t="s">
        <v>10</v>
      </c>
      <c r="C7" s="692">
        <v>0.75099999999999989</v>
      </c>
      <c r="D7" s="691">
        <v>0</v>
      </c>
      <c r="E7" s="691">
        <v>5.9000000000000004E-2</v>
      </c>
      <c r="F7" s="690">
        <v>0.19</v>
      </c>
    </row>
    <row r="8" spans="1:6" ht="15.75">
      <c r="A8" s="685"/>
      <c r="B8" s="693" t="s">
        <v>22</v>
      </c>
      <c r="C8" s="692">
        <v>0.71400000000000008</v>
      </c>
      <c r="D8" s="691">
        <v>0</v>
      </c>
      <c r="E8" s="691">
        <v>8.3000000000000004E-2</v>
      </c>
      <c r="F8" s="690">
        <v>0.20300000000000001</v>
      </c>
    </row>
    <row r="9" spans="1:6" ht="15.75">
      <c r="A9" s="685"/>
      <c r="B9" s="693" t="s">
        <v>20</v>
      </c>
      <c r="C9" s="692">
        <v>0.70599999999999996</v>
      </c>
      <c r="D9" s="691">
        <v>4.8000000000000001E-2</v>
      </c>
      <c r="E9" s="691">
        <v>0.1</v>
      </c>
      <c r="F9" s="690">
        <v>0.14599999999999999</v>
      </c>
    </row>
    <row r="10" spans="1:6" ht="15.75">
      <c r="A10" s="685"/>
      <c r="B10" s="693" t="s">
        <v>8</v>
      </c>
      <c r="C10" s="692">
        <v>0.52400000000000002</v>
      </c>
      <c r="D10" s="691">
        <v>0.17800000000000002</v>
      </c>
      <c r="E10" s="691">
        <v>0.129</v>
      </c>
      <c r="F10" s="690">
        <v>0.16899999999999998</v>
      </c>
    </row>
    <row r="11" spans="1:6" ht="15.75">
      <c r="A11" s="685"/>
      <c r="B11" s="693" t="s">
        <v>25</v>
      </c>
      <c r="C11" s="692">
        <v>0.49200000000000005</v>
      </c>
      <c r="D11" s="691">
        <v>0</v>
      </c>
      <c r="E11" s="691">
        <v>0.106</v>
      </c>
      <c r="F11" s="690">
        <v>0.40200000000000002</v>
      </c>
    </row>
    <row r="12" spans="1:6" ht="15.75">
      <c r="A12" s="685"/>
      <c r="B12" s="693" t="s">
        <v>32</v>
      </c>
      <c r="C12" s="692">
        <v>0.45200000000000001</v>
      </c>
      <c r="D12" s="691">
        <v>0.39100000000000001</v>
      </c>
      <c r="E12" s="691">
        <v>5.7999999999999996E-2</v>
      </c>
      <c r="F12" s="690">
        <v>9.9000000000000005E-2</v>
      </c>
    </row>
    <row r="13" spans="1:6" ht="15.75">
      <c r="A13" s="685"/>
      <c r="B13" s="693" t="s">
        <v>28</v>
      </c>
      <c r="C13" s="692">
        <v>0.42599999999999999</v>
      </c>
      <c r="D13" s="691">
        <v>0.28600000000000003</v>
      </c>
      <c r="E13" s="691">
        <v>0.113</v>
      </c>
      <c r="F13" s="690">
        <v>0.17499999999999999</v>
      </c>
    </row>
    <row r="14" spans="1:6" ht="15.75">
      <c r="A14" s="685"/>
      <c r="B14" s="693" t="s">
        <v>16</v>
      </c>
      <c r="C14" s="692">
        <v>0.41299999999999998</v>
      </c>
      <c r="D14" s="691">
        <v>7.5999999999999998E-2</v>
      </c>
      <c r="E14" s="691">
        <v>0.159</v>
      </c>
      <c r="F14" s="690">
        <v>0.35299999999999998</v>
      </c>
    </row>
    <row r="15" spans="1:6" ht="16.5" thickBot="1">
      <c r="A15" s="685"/>
      <c r="B15" s="689" t="s">
        <v>30</v>
      </c>
      <c r="C15" s="688">
        <v>0.35100000000000003</v>
      </c>
      <c r="D15" s="687">
        <v>0</v>
      </c>
      <c r="E15" s="687">
        <v>0.42399999999999999</v>
      </c>
      <c r="F15" s="686">
        <v>0.22500000000000001</v>
      </c>
    </row>
    <row r="16" spans="1:6" ht="15.75">
      <c r="A16" s="685"/>
    </row>
    <row r="17" spans="8:12">
      <c r="H17" s="890" t="s">
        <v>505</v>
      </c>
      <c r="I17" s="890"/>
      <c r="J17" s="890"/>
      <c r="K17" s="890"/>
      <c r="L17" s="890"/>
    </row>
    <row r="18" spans="8:12">
      <c r="H18" s="892" t="s">
        <v>504</v>
      </c>
      <c r="I18" s="892"/>
      <c r="J18" s="892"/>
      <c r="K18" s="892"/>
      <c r="L18" s="892"/>
    </row>
  </sheetData>
  <mergeCells count="2">
    <mergeCell ref="H17:L17"/>
    <mergeCell ref="H18:L18"/>
  </mergeCells>
  <hyperlinks>
    <hyperlink ref="B3" location="Sommaire!A1" display="Retour au sommaire"/>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3">
    <tabColor theme="3" tint="-0.249977111117893"/>
  </sheetPr>
  <dimension ref="A1:N20"/>
  <sheetViews>
    <sheetView workbookViewId="0">
      <selection activeCell="I23" sqref="I23"/>
    </sheetView>
  </sheetViews>
  <sheetFormatPr baseColWidth="10" defaultRowHeight="15.75"/>
  <cols>
    <col min="1" max="1" width="11.42578125" style="703"/>
    <col min="2" max="2" width="17.140625" style="703" customWidth="1"/>
    <col min="3" max="4" width="14.42578125" style="703" customWidth="1"/>
    <col min="5" max="16384" width="11.42578125" style="703"/>
  </cols>
  <sheetData>
    <row r="1" spans="1:4">
      <c r="A1" s="715" t="s">
        <v>501</v>
      </c>
    </row>
    <row r="3" spans="1:4" ht="16.5" thickBot="1">
      <c r="B3" s="25" t="s">
        <v>37</v>
      </c>
    </row>
    <row r="4" spans="1:4" ht="48" thickBot="1">
      <c r="B4" s="701" t="s">
        <v>36</v>
      </c>
      <c r="C4" s="714" t="s">
        <v>513</v>
      </c>
      <c r="D4" s="713" t="s">
        <v>512</v>
      </c>
    </row>
    <row r="5" spans="1:4">
      <c r="B5" s="712" t="s">
        <v>511</v>
      </c>
      <c r="C5" s="711">
        <v>28157.132362026081</v>
      </c>
      <c r="D5" s="710">
        <v>24714.911019967902</v>
      </c>
    </row>
    <row r="6" spans="1:4">
      <c r="B6" s="709" t="s">
        <v>28</v>
      </c>
      <c r="C6" s="708">
        <v>32009.432647181824</v>
      </c>
      <c r="D6" s="707">
        <v>26825.542493378562</v>
      </c>
    </row>
    <row r="7" spans="1:4">
      <c r="B7" s="709" t="s">
        <v>22</v>
      </c>
      <c r="C7" s="708">
        <v>28502.790531951476</v>
      </c>
      <c r="D7" s="707">
        <v>27172.483970194909</v>
      </c>
    </row>
    <row r="8" spans="1:4">
      <c r="B8" s="709" t="s">
        <v>18</v>
      </c>
      <c r="C8" s="708">
        <v>35118.872345056268</v>
      </c>
      <c r="D8" s="707">
        <v>27995.493477064105</v>
      </c>
    </row>
    <row r="9" spans="1:4">
      <c r="B9" s="709" t="s">
        <v>10</v>
      </c>
      <c r="C9" s="708">
        <v>29862.335234044374</v>
      </c>
      <c r="D9" s="707">
        <v>29749.577157211879</v>
      </c>
    </row>
    <row r="10" spans="1:4">
      <c r="B10" s="709" t="s">
        <v>20</v>
      </c>
      <c r="C10" s="708">
        <v>34258.732748404378</v>
      </c>
      <c r="D10" s="707">
        <v>30460.325980092573</v>
      </c>
    </row>
    <row r="11" spans="1:4">
      <c r="B11" s="709" t="s">
        <v>8</v>
      </c>
      <c r="C11" s="708">
        <v>35721.854806007337</v>
      </c>
      <c r="D11" s="707">
        <v>30560.398065252728</v>
      </c>
    </row>
    <row r="12" spans="1:4">
      <c r="B12" s="709" t="s">
        <v>32</v>
      </c>
      <c r="C12" s="708">
        <v>36956.587323136329</v>
      </c>
      <c r="D12" s="707">
        <v>31677.074848402572</v>
      </c>
    </row>
    <row r="13" spans="1:4">
      <c r="B13" s="709" t="s">
        <v>13</v>
      </c>
      <c r="C13" s="708">
        <v>32879.430551336132</v>
      </c>
      <c r="D13" s="707">
        <v>33917.728358220433</v>
      </c>
    </row>
    <row r="14" spans="1:4">
      <c r="B14" s="709" t="s">
        <v>30</v>
      </c>
      <c r="C14" s="708">
        <v>40094.163737514857</v>
      </c>
      <c r="D14" s="707">
        <v>36825.280030227856</v>
      </c>
    </row>
    <row r="15" spans="1:4" ht="16.5" thickBot="1">
      <c r="B15" s="706" t="s">
        <v>16</v>
      </c>
      <c r="C15" s="705">
        <v>42635</v>
      </c>
      <c r="D15" s="704">
        <v>39915</v>
      </c>
    </row>
    <row r="16" spans="1:4" ht="15.75" customHeight="1"/>
    <row r="17" spans="7:14" ht="15.75" customHeight="1"/>
    <row r="18" spans="7:14" ht="15.75" customHeight="1"/>
    <row r="19" spans="7:14" ht="27.75" customHeight="1">
      <c r="G19" s="893" t="s">
        <v>510</v>
      </c>
      <c r="H19" s="893"/>
      <c r="I19" s="893"/>
      <c r="J19" s="893"/>
      <c r="K19" s="893"/>
      <c r="L19" s="893"/>
      <c r="M19" s="893"/>
      <c r="N19" s="893"/>
    </row>
    <row r="20" spans="7:14" ht="15.75" customHeight="1">
      <c r="G20" s="893" t="s">
        <v>504</v>
      </c>
      <c r="H20" s="893"/>
      <c r="I20" s="893"/>
      <c r="J20" s="893"/>
      <c r="K20" s="893"/>
      <c r="L20" s="893"/>
      <c r="M20" s="893"/>
      <c r="N20" s="893"/>
    </row>
  </sheetData>
  <mergeCells count="2">
    <mergeCell ref="G20:N20"/>
    <mergeCell ref="G19:N19"/>
  </mergeCells>
  <hyperlinks>
    <hyperlink ref="B3" location="Sommaire!A1" display="Retour au sommaire"/>
  </hyperlinks>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4">
    <tabColor theme="3" tint="-0.249977111117893"/>
  </sheetPr>
  <dimension ref="A1:N21"/>
  <sheetViews>
    <sheetView workbookViewId="0">
      <selection activeCell="I23" sqref="I23"/>
    </sheetView>
  </sheetViews>
  <sheetFormatPr baseColWidth="10" defaultRowHeight="15.75"/>
  <cols>
    <col min="1" max="1" width="11.42578125" style="716"/>
    <col min="2" max="2" width="16.42578125" style="716" customWidth="1"/>
    <col min="3" max="16384" width="11.42578125" style="716"/>
  </cols>
  <sheetData>
    <row r="1" spans="1:5">
      <c r="A1" s="56" t="s">
        <v>500</v>
      </c>
    </row>
    <row r="3" spans="1:5" ht="16.5" thickBot="1">
      <c r="B3" s="25" t="s">
        <v>37</v>
      </c>
    </row>
    <row r="4" spans="1:5" ht="32.25" thickBot="1">
      <c r="B4" s="701" t="s">
        <v>36</v>
      </c>
      <c r="C4" s="723" t="s">
        <v>519</v>
      </c>
      <c r="D4" s="722" t="s">
        <v>518</v>
      </c>
      <c r="E4" s="721" t="s">
        <v>517</v>
      </c>
    </row>
    <row r="5" spans="1:5">
      <c r="B5" s="720" t="s">
        <v>18</v>
      </c>
      <c r="C5" s="61">
        <v>0.79700000000000004</v>
      </c>
      <c r="D5" s="19">
        <v>0.84099999999999997</v>
      </c>
      <c r="E5" s="18">
        <v>0.74900000000000011</v>
      </c>
    </row>
    <row r="6" spans="1:5">
      <c r="B6" s="719" t="s">
        <v>28</v>
      </c>
      <c r="C6" s="59">
        <v>0.83599999999999997</v>
      </c>
      <c r="D6" s="16">
        <v>0.90599999999999992</v>
      </c>
      <c r="E6" s="15">
        <v>0.7390000000000001</v>
      </c>
    </row>
    <row r="7" spans="1:5">
      <c r="B7" s="719" t="s">
        <v>8</v>
      </c>
      <c r="C7" s="59">
        <v>0.85499999999999998</v>
      </c>
      <c r="D7" s="16">
        <v>0.97</v>
      </c>
      <c r="E7" s="15">
        <v>0.68099999999999994</v>
      </c>
    </row>
    <row r="8" spans="1:5">
      <c r="B8" s="719" t="s">
        <v>32</v>
      </c>
      <c r="C8" s="59">
        <v>0.85599999999999998</v>
      </c>
      <c r="D8" s="16">
        <v>0.91200000000000003</v>
      </c>
      <c r="E8" s="15">
        <v>0.76900000000000002</v>
      </c>
    </row>
    <row r="9" spans="1:5">
      <c r="B9" s="719" t="s">
        <v>511</v>
      </c>
      <c r="C9" s="59">
        <v>0.878</v>
      </c>
      <c r="D9" s="16">
        <v>0.89700000000000002</v>
      </c>
      <c r="E9" s="15">
        <v>0.85499999999999998</v>
      </c>
    </row>
    <row r="10" spans="1:5">
      <c r="B10" s="719" t="s">
        <v>20</v>
      </c>
      <c r="C10" s="59">
        <v>0.8859999999999999</v>
      </c>
      <c r="D10" s="16">
        <v>0.92500000000000004</v>
      </c>
      <c r="E10" s="15">
        <v>0.85099999999999998</v>
      </c>
    </row>
    <row r="11" spans="1:5">
      <c r="B11" s="719" t="s">
        <v>30</v>
      </c>
      <c r="C11" s="59">
        <v>0.90500000000000003</v>
      </c>
      <c r="D11" s="16">
        <v>0.94099999999999995</v>
      </c>
      <c r="E11" s="15">
        <v>0.84900000000000009</v>
      </c>
    </row>
    <row r="12" spans="1:5">
      <c r="B12" s="719" t="s">
        <v>16</v>
      </c>
      <c r="C12" s="59">
        <v>0.93799999999999994</v>
      </c>
      <c r="D12" s="16">
        <v>1.0209999999999999</v>
      </c>
      <c r="E12" s="15">
        <v>0.80900000000000005</v>
      </c>
    </row>
    <row r="13" spans="1:5">
      <c r="B13" s="719" t="s">
        <v>22</v>
      </c>
      <c r="C13" s="59">
        <v>0.95299999999999996</v>
      </c>
      <c r="D13" s="16">
        <v>1.0290000000000001</v>
      </c>
      <c r="E13" s="15">
        <v>0.86900000000000011</v>
      </c>
    </row>
    <row r="14" spans="1:5" ht="12.75" customHeight="1">
      <c r="B14" s="719" t="s">
        <v>10</v>
      </c>
      <c r="C14" s="59">
        <v>0.996</v>
      </c>
      <c r="D14" s="16">
        <v>1.0780000000000001</v>
      </c>
      <c r="E14" s="15">
        <v>0.91400000000000003</v>
      </c>
    </row>
    <row r="15" spans="1:5" ht="16.5" thickBot="1">
      <c r="B15" s="718" t="s">
        <v>13</v>
      </c>
      <c r="C15" s="57">
        <v>1.032</v>
      </c>
      <c r="D15" s="13">
        <v>1.0759999999999998</v>
      </c>
      <c r="E15" s="12">
        <v>0.97699999999999998</v>
      </c>
    </row>
    <row r="16" spans="1:5" ht="15.75" customHeight="1"/>
    <row r="17" spans="8:14" ht="15.75" customHeight="1"/>
    <row r="19" spans="8:14" s="717" customFormat="1" ht="29.25" customHeight="1">
      <c r="H19" s="894" t="s">
        <v>516</v>
      </c>
      <c r="I19" s="894"/>
      <c r="J19" s="894"/>
      <c r="K19" s="894"/>
      <c r="L19" s="894"/>
      <c r="M19" s="894"/>
      <c r="N19" s="894"/>
    </row>
    <row r="20" spans="8:14" ht="15.75" customHeight="1">
      <c r="H20" s="893" t="s">
        <v>515</v>
      </c>
      <c r="I20" s="893"/>
      <c r="J20" s="893"/>
      <c r="K20" s="893"/>
      <c r="L20" s="893"/>
      <c r="M20" s="893"/>
      <c r="N20" s="893"/>
    </row>
    <row r="21" spans="8:14">
      <c r="H21" s="892" t="s">
        <v>514</v>
      </c>
      <c r="I21" s="892"/>
      <c r="J21" s="892"/>
      <c r="K21" s="892"/>
    </row>
  </sheetData>
  <mergeCells count="3">
    <mergeCell ref="H21:K21"/>
    <mergeCell ref="H20:N20"/>
    <mergeCell ref="H19:N19"/>
  </mergeCells>
  <hyperlinks>
    <hyperlink ref="B3" location="Sommaire!A1" display="Retour au sommaire"/>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5">
    <tabColor theme="3" tint="-0.249977111117893"/>
  </sheetPr>
  <dimension ref="A1:M22"/>
  <sheetViews>
    <sheetView workbookViewId="0">
      <selection activeCell="I23" sqref="I23"/>
    </sheetView>
  </sheetViews>
  <sheetFormatPr baseColWidth="10" defaultRowHeight="15.75"/>
  <cols>
    <col min="1" max="1" width="11.42578125" style="724"/>
    <col min="2" max="2" width="27.42578125" style="724" customWidth="1"/>
    <col min="3" max="4" width="14" style="724" customWidth="1"/>
    <col min="5" max="16384" width="11.42578125" style="724"/>
  </cols>
  <sheetData>
    <row r="1" spans="1:4">
      <c r="A1" s="101" t="s">
        <v>499</v>
      </c>
    </row>
    <row r="2" spans="1:4">
      <c r="B2" s="67"/>
    </row>
    <row r="3" spans="1:4" ht="16.5" thickBot="1">
      <c r="B3" s="223" t="s">
        <v>37</v>
      </c>
    </row>
    <row r="4" spans="1:4" ht="31.5" customHeight="1" thickBot="1">
      <c r="B4" s="701" t="s">
        <v>36</v>
      </c>
      <c r="C4" s="735" t="s">
        <v>522</v>
      </c>
      <c r="D4" s="734" t="s">
        <v>519</v>
      </c>
    </row>
    <row r="5" spans="1:4">
      <c r="B5" s="733" t="s">
        <v>521</v>
      </c>
      <c r="C5" s="732">
        <v>3.4</v>
      </c>
      <c r="D5" s="731">
        <v>2.4</v>
      </c>
    </row>
    <row r="6" spans="1:4">
      <c r="B6" s="730" t="s">
        <v>18</v>
      </c>
      <c r="C6" s="729">
        <v>3.4</v>
      </c>
      <c r="D6" s="728">
        <v>2.6</v>
      </c>
    </row>
    <row r="7" spans="1:4">
      <c r="B7" s="730" t="s">
        <v>13</v>
      </c>
      <c r="C7" s="729">
        <v>3.4</v>
      </c>
      <c r="D7" s="728">
        <v>3</v>
      </c>
    </row>
    <row r="8" spans="1:4">
      <c r="B8" s="730" t="s">
        <v>8</v>
      </c>
      <c r="C8" s="729">
        <v>3.3</v>
      </c>
      <c r="D8" s="728">
        <v>3.1</v>
      </c>
    </row>
    <row r="9" spans="1:4">
      <c r="B9" s="730" t="s">
        <v>20</v>
      </c>
      <c r="C9" s="729">
        <v>3.7</v>
      </c>
      <c r="D9" s="728">
        <v>3.2</v>
      </c>
    </row>
    <row r="10" spans="1:4">
      <c r="B10" s="730" t="s">
        <v>30</v>
      </c>
      <c r="C10" s="729">
        <v>4.0999999999999996</v>
      </c>
      <c r="D10" s="728">
        <v>3.5</v>
      </c>
    </row>
    <row r="11" spans="1:4">
      <c r="B11" s="730" t="s">
        <v>10</v>
      </c>
      <c r="C11" s="729">
        <v>4.7</v>
      </c>
      <c r="D11" s="728">
        <v>3.7</v>
      </c>
    </row>
    <row r="12" spans="1:4">
      <c r="B12" s="730" t="s">
        <v>22</v>
      </c>
      <c r="C12" s="729">
        <v>4.8</v>
      </c>
      <c r="D12" s="728">
        <v>3.8</v>
      </c>
    </row>
    <row r="13" spans="1:4">
      <c r="B13" s="730" t="s">
        <v>28</v>
      </c>
      <c r="C13" s="729">
        <v>4.3</v>
      </c>
      <c r="D13" s="728">
        <v>3.9</v>
      </c>
    </row>
    <row r="14" spans="1:4">
      <c r="B14" s="730" t="s">
        <v>511</v>
      </c>
      <c r="C14" s="729">
        <v>5.2</v>
      </c>
      <c r="D14" s="728">
        <v>5</v>
      </c>
    </row>
    <row r="15" spans="1:4" ht="16.5" thickBot="1">
      <c r="B15" s="727" t="s">
        <v>16</v>
      </c>
      <c r="C15" s="726">
        <v>6.2</v>
      </c>
      <c r="D15" s="725">
        <v>6.9</v>
      </c>
    </row>
    <row r="16" spans="1:4" ht="15.75" customHeight="1"/>
    <row r="17" spans="6:13" ht="15.75" customHeight="1"/>
    <row r="21" spans="6:13" ht="24.75" customHeight="1">
      <c r="F21" s="890" t="s">
        <v>520</v>
      </c>
      <c r="G21" s="890"/>
      <c r="H21" s="890"/>
      <c r="I21" s="890"/>
      <c r="J21" s="890"/>
      <c r="K21" s="890"/>
      <c r="L21" s="890"/>
      <c r="M21" s="890"/>
    </row>
    <row r="22" spans="6:13" ht="15.75" customHeight="1">
      <c r="F22" s="893" t="s">
        <v>514</v>
      </c>
      <c r="G22" s="893"/>
      <c r="H22" s="893"/>
      <c r="I22" s="893"/>
      <c r="J22" s="893"/>
      <c r="K22" s="893"/>
      <c r="L22" s="893"/>
      <c r="M22" s="893"/>
    </row>
  </sheetData>
  <mergeCells count="2">
    <mergeCell ref="F22:M22"/>
    <mergeCell ref="F21:M21"/>
  </mergeCells>
  <hyperlinks>
    <hyperlink ref="B3" location="Sommaire!A1" display="Retour au sommaire"/>
  </hyperlinks>
  <pageMargins left="0.78740157499999996" right="0.78740157499999996" top="0.984251969" bottom="0.984251969" header="0.4921259845" footer="0.4921259845"/>
  <pageSetup orientation="portrait" horizontalDpi="0" verticalDpi="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6">
    <tabColor theme="3" tint="-0.249977111117893"/>
  </sheetPr>
  <dimension ref="A1:J19"/>
  <sheetViews>
    <sheetView zoomScaleNormal="100" workbookViewId="0">
      <selection activeCell="I23" sqref="I23"/>
    </sheetView>
  </sheetViews>
  <sheetFormatPr baseColWidth="10" defaultColWidth="10.28515625" defaultRowHeight="15.75" customHeight="1"/>
  <cols>
    <col min="1" max="1" width="10.28515625" style="736"/>
    <col min="2" max="2" width="17.7109375" style="736" customWidth="1"/>
    <col min="3" max="8" width="14.5703125" style="737" customWidth="1"/>
    <col min="9" max="16384" width="10.28515625" style="736"/>
  </cols>
  <sheetData>
    <row r="1" spans="1:8" ht="15.75" customHeight="1">
      <c r="A1" s="66" t="s">
        <v>498</v>
      </c>
    </row>
    <row r="3" spans="1:8" ht="15.75" customHeight="1" thickBot="1">
      <c r="A3" s="9"/>
      <c r="B3" s="25" t="s">
        <v>37</v>
      </c>
    </row>
    <row r="4" spans="1:8" ht="37.5" customHeight="1" thickBot="1">
      <c r="B4" s="701" t="s">
        <v>36</v>
      </c>
      <c r="C4" s="753" t="s">
        <v>47</v>
      </c>
      <c r="D4" s="752" t="s">
        <v>530</v>
      </c>
      <c r="E4" s="752" t="s">
        <v>529</v>
      </c>
      <c r="F4" s="752" t="s">
        <v>528</v>
      </c>
      <c r="G4" s="752" t="s">
        <v>527</v>
      </c>
      <c r="H4" s="751" t="s">
        <v>526</v>
      </c>
    </row>
    <row r="5" spans="1:8" ht="15.75" customHeight="1">
      <c r="B5" s="750" t="s">
        <v>28</v>
      </c>
      <c r="C5" s="749">
        <v>0.156</v>
      </c>
      <c r="D5" s="748">
        <v>0.17</v>
      </c>
      <c r="E5" s="748">
        <v>0.15</v>
      </c>
      <c r="F5" s="748">
        <v>0.13900000000000001</v>
      </c>
      <c r="G5" s="748">
        <v>0.18899999999999997</v>
      </c>
      <c r="H5" s="747">
        <v>0.16899999999999998</v>
      </c>
    </row>
    <row r="6" spans="1:8" ht="15.75" customHeight="1">
      <c r="B6" s="746" t="s">
        <v>32</v>
      </c>
      <c r="C6" s="745">
        <v>0.158</v>
      </c>
      <c r="D6" s="744">
        <v>0.29199999999999998</v>
      </c>
      <c r="E6" s="744">
        <v>0.23600000000000002</v>
      </c>
      <c r="F6" s="744">
        <v>0.2</v>
      </c>
      <c r="G6" s="744">
        <v>0.10199999999999999</v>
      </c>
      <c r="H6" s="743">
        <v>5.5E-2</v>
      </c>
    </row>
    <row r="7" spans="1:8" ht="15.75" customHeight="1">
      <c r="B7" s="746" t="s">
        <v>18</v>
      </c>
      <c r="C7" s="745">
        <v>0.17600000000000002</v>
      </c>
      <c r="D7" s="744">
        <v>0.23800000000000002</v>
      </c>
      <c r="E7" s="744">
        <v>0.23899999999999999</v>
      </c>
      <c r="F7" s="744">
        <v>0.20499999999999999</v>
      </c>
      <c r="G7" s="744">
        <v>0.107</v>
      </c>
      <c r="H7" s="743">
        <v>5.2000000000000005E-2</v>
      </c>
    </row>
    <row r="8" spans="1:8" ht="15.75" customHeight="1">
      <c r="B8" s="746" t="s">
        <v>22</v>
      </c>
      <c r="C8" s="745">
        <v>0.183</v>
      </c>
      <c r="D8" s="744">
        <v>0.159</v>
      </c>
      <c r="E8" s="744">
        <v>0.109</v>
      </c>
      <c r="F8" s="744">
        <v>0.17699999999999999</v>
      </c>
      <c r="G8" s="744">
        <v>0.28199999999999997</v>
      </c>
      <c r="H8" s="743">
        <v>0.27800000000000002</v>
      </c>
    </row>
    <row r="9" spans="1:8" ht="15.75" customHeight="1">
      <c r="B9" s="746" t="s">
        <v>525</v>
      </c>
      <c r="C9" s="745">
        <v>0.19600000000000001</v>
      </c>
      <c r="D9" s="744">
        <v>0.25700000000000001</v>
      </c>
      <c r="E9" s="744">
        <v>0.25700000000000001</v>
      </c>
      <c r="F9" s="744">
        <v>0.19899999999999998</v>
      </c>
      <c r="G9" s="744">
        <v>0.129</v>
      </c>
      <c r="H9" s="743">
        <v>0.13900000000000001</v>
      </c>
    </row>
    <row r="10" spans="1:8" ht="15.75" customHeight="1">
      <c r="B10" s="746" t="s">
        <v>8</v>
      </c>
      <c r="C10" s="745">
        <v>0.24600000000000002</v>
      </c>
      <c r="D10" s="744">
        <v>0.30299999999999999</v>
      </c>
      <c r="E10" s="744">
        <v>0.32400000000000001</v>
      </c>
      <c r="F10" s="744">
        <v>0.314</v>
      </c>
      <c r="G10" s="744">
        <v>0.25700000000000001</v>
      </c>
      <c r="H10" s="743">
        <v>0.156</v>
      </c>
    </row>
    <row r="11" spans="1:8" ht="15.75" customHeight="1" thickBot="1">
      <c r="B11" s="742" t="s">
        <v>13</v>
      </c>
      <c r="C11" s="741">
        <v>0.33600000000000002</v>
      </c>
      <c r="D11" s="740">
        <v>0.29499999999999998</v>
      </c>
      <c r="E11" s="740">
        <v>0.32200000000000001</v>
      </c>
      <c r="F11" s="740">
        <v>0.38500000000000001</v>
      </c>
      <c r="G11" s="740">
        <v>0.39500000000000002</v>
      </c>
      <c r="H11" s="739">
        <v>0.40200000000000002</v>
      </c>
    </row>
    <row r="18" spans="10:10" ht="15.75" customHeight="1">
      <c r="J18" s="738" t="s">
        <v>524</v>
      </c>
    </row>
    <row r="19" spans="10:10" ht="15.75" customHeight="1">
      <c r="J19" s="738" t="s">
        <v>523</v>
      </c>
    </row>
  </sheetData>
  <hyperlinks>
    <hyperlink ref="B3" location="Sommaire!A1" display="Retour au sommaire"/>
  </hyperlink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7">
    <tabColor theme="3" tint="-0.249977111117893"/>
  </sheetPr>
  <dimension ref="A1:F18"/>
  <sheetViews>
    <sheetView zoomScaleNormal="100" workbookViewId="0">
      <selection activeCell="I23" sqref="I23"/>
    </sheetView>
  </sheetViews>
  <sheetFormatPr baseColWidth="10" defaultColWidth="10.28515625" defaultRowHeight="15.75" customHeight="1"/>
  <cols>
    <col min="1" max="1" width="10.28515625" style="736" customWidth="1"/>
    <col min="2" max="2" width="21.7109375" style="736" customWidth="1"/>
    <col min="3" max="4" width="21.140625" style="736" customWidth="1"/>
    <col min="5" max="16384" width="10.28515625" style="736"/>
  </cols>
  <sheetData>
    <row r="1" spans="1:4" ht="15.75" customHeight="1">
      <c r="A1" s="66" t="s">
        <v>535</v>
      </c>
    </row>
    <row r="3" spans="1:4" ht="15.75" customHeight="1" thickBot="1">
      <c r="B3" s="25" t="s">
        <v>37</v>
      </c>
    </row>
    <row r="4" spans="1:4" ht="33" customHeight="1" thickBot="1">
      <c r="B4" s="701" t="s">
        <v>36</v>
      </c>
      <c r="C4" s="764" t="s">
        <v>534</v>
      </c>
      <c r="D4" s="763" t="s">
        <v>533</v>
      </c>
    </row>
    <row r="5" spans="1:4" ht="15.75" customHeight="1">
      <c r="B5" s="762" t="s">
        <v>28</v>
      </c>
      <c r="C5" s="761">
        <v>0.18899999999999997</v>
      </c>
      <c r="D5" s="760">
        <v>0.90599999999999992</v>
      </c>
    </row>
    <row r="6" spans="1:4" ht="15.75" customHeight="1">
      <c r="B6" s="759" t="s">
        <v>32</v>
      </c>
      <c r="C6" s="758">
        <v>0.10199999999999999</v>
      </c>
      <c r="D6" s="757">
        <v>0.91200000000000003</v>
      </c>
    </row>
    <row r="7" spans="1:4" ht="15.75" customHeight="1">
      <c r="B7" s="759" t="s">
        <v>18</v>
      </c>
      <c r="C7" s="758">
        <v>0.107</v>
      </c>
      <c r="D7" s="757">
        <v>0.84099999999999997</v>
      </c>
    </row>
    <row r="8" spans="1:4" ht="15.75" customHeight="1">
      <c r="B8" s="759" t="s">
        <v>22</v>
      </c>
      <c r="C8" s="758">
        <v>0.28199999999999997</v>
      </c>
      <c r="D8" s="757">
        <v>1.0290000000000001</v>
      </c>
    </row>
    <row r="9" spans="1:4" ht="15.75" customHeight="1">
      <c r="B9" s="759" t="s">
        <v>525</v>
      </c>
      <c r="C9" s="758">
        <v>0.129</v>
      </c>
      <c r="D9" s="757">
        <v>0.92500000000000004</v>
      </c>
    </row>
    <row r="10" spans="1:4" ht="15.75" customHeight="1">
      <c r="B10" s="759" t="s">
        <v>8</v>
      </c>
      <c r="C10" s="758">
        <v>0.25700000000000001</v>
      </c>
      <c r="D10" s="757">
        <v>0.97</v>
      </c>
    </row>
    <row r="11" spans="1:4" ht="15.75" customHeight="1" thickBot="1">
      <c r="B11" s="756" t="s">
        <v>13</v>
      </c>
      <c r="C11" s="755">
        <v>0.39500000000000002</v>
      </c>
      <c r="D11" s="754">
        <v>1.0759999999999998</v>
      </c>
    </row>
    <row r="17" spans="6:6" ht="15.75" customHeight="1">
      <c r="F17" s="738" t="s">
        <v>532</v>
      </c>
    </row>
    <row r="18" spans="6:6" ht="15.75" customHeight="1">
      <c r="F18" s="738" t="s">
        <v>531</v>
      </c>
    </row>
  </sheetData>
  <hyperlinks>
    <hyperlink ref="B3" location="Sommaire!A1" display="Retour au sommaire"/>
  </hyperlink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8">
    <tabColor theme="3" tint="-0.249977111117893"/>
  </sheetPr>
  <dimension ref="A1:K15"/>
  <sheetViews>
    <sheetView zoomScaleNormal="100" workbookViewId="0">
      <selection activeCell="B12" sqref="B12"/>
    </sheetView>
  </sheetViews>
  <sheetFormatPr baseColWidth="10" defaultColWidth="9.85546875" defaultRowHeight="15.75" customHeight="1"/>
  <cols>
    <col min="1" max="1" width="10" style="765" customWidth="1"/>
    <col min="2" max="2" width="13.7109375" style="765" customWidth="1"/>
    <col min="3" max="9" width="9.140625" style="765" customWidth="1"/>
    <col min="10" max="16384" width="9.85546875" style="765"/>
  </cols>
  <sheetData>
    <row r="1" spans="1:11" ht="15.75" customHeight="1">
      <c r="A1" s="787" t="s">
        <v>496</v>
      </c>
      <c r="B1" s="786"/>
      <c r="C1" s="786"/>
      <c r="D1" s="786"/>
      <c r="E1" s="786"/>
      <c r="F1" s="786"/>
      <c r="G1" s="786"/>
      <c r="H1" s="786"/>
      <c r="I1" s="786"/>
    </row>
    <row r="2" spans="1:11" ht="15.75" customHeight="1">
      <c r="B2" s="785"/>
      <c r="C2" s="785"/>
      <c r="D2" s="785"/>
      <c r="E2" s="785"/>
      <c r="F2" s="785"/>
      <c r="G2" s="785"/>
      <c r="H2" s="785"/>
      <c r="I2" s="785"/>
    </row>
    <row r="3" spans="1:11" ht="15.75" customHeight="1" thickBot="1">
      <c r="A3" s="784"/>
      <c r="B3" s="223" t="s">
        <v>37</v>
      </c>
    </row>
    <row r="4" spans="1:11" ht="15.75" customHeight="1" thickBot="1">
      <c r="B4" s="783" t="s">
        <v>36</v>
      </c>
      <c r="C4" s="782" t="s">
        <v>543</v>
      </c>
      <c r="D4" s="781" t="s">
        <v>17</v>
      </c>
      <c r="E4" s="781" t="s">
        <v>19</v>
      </c>
      <c r="F4" s="781" t="s">
        <v>21</v>
      </c>
      <c r="G4" s="781" t="s">
        <v>12</v>
      </c>
      <c r="H4" s="781" t="s">
        <v>9</v>
      </c>
      <c r="I4" s="780" t="s">
        <v>31</v>
      </c>
    </row>
    <row r="5" spans="1:11" ht="15.75" customHeight="1">
      <c r="B5" s="779" t="s">
        <v>542</v>
      </c>
      <c r="C5" s="778">
        <v>66.7</v>
      </c>
      <c r="D5" s="777">
        <v>128.4</v>
      </c>
      <c r="E5" s="777">
        <v>53.5</v>
      </c>
      <c r="F5" s="777">
        <v>67.400000000000006</v>
      </c>
      <c r="G5" s="777">
        <v>64.7</v>
      </c>
      <c r="H5" s="777">
        <v>82</v>
      </c>
      <c r="I5" s="776">
        <v>79.400000000000006</v>
      </c>
    </row>
    <row r="6" spans="1:11" ht="15.75" customHeight="1">
      <c r="B6" s="775" t="s">
        <v>541</v>
      </c>
      <c r="C6" s="774">
        <v>158.69999999999999</v>
      </c>
      <c r="D6" s="773">
        <v>220.3</v>
      </c>
      <c r="E6" s="773">
        <v>160.19999999999999</v>
      </c>
      <c r="F6" s="773">
        <v>136.4</v>
      </c>
      <c r="G6" s="773">
        <v>185.3</v>
      </c>
      <c r="H6" s="773">
        <v>148.30000000000001</v>
      </c>
      <c r="I6" s="772">
        <v>120.2</v>
      </c>
    </row>
    <row r="7" spans="1:11" ht="15.75" customHeight="1">
      <c r="B7" s="775" t="s">
        <v>540</v>
      </c>
      <c r="C7" s="774">
        <v>271.8</v>
      </c>
      <c r="D7" s="773">
        <v>355.6</v>
      </c>
      <c r="E7" s="773">
        <v>341.2</v>
      </c>
      <c r="F7" s="773">
        <v>245.7</v>
      </c>
      <c r="G7" s="773">
        <v>272.2</v>
      </c>
      <c r="H7" s="773">
        <v>225.6</v>
      </c>
      <c r="I7" s="772">
        <v>215.5</v>
      </c>
    </row>
    <row r="8" spans="1:11" ht="15.75" customHeight="1">
      <c r="B8" s="775" t="s">
        <v>539</v>
      </c>
      <c r="C8" s="774">
        <v>306.7</v>
      </c>
      <c r="D8" s="773">
        <v>628.29999999999995</v>
      </c>
      <c r="E8" s="773">
        <v>317</v>
      </c>
      <c r="F8" s="773">
        <v>337.8</v>
      </c>
      <c r="G8" s="773">
        <v>298.7</v>
      </c>
      <c r="H8" s="773">
        <v>268.7</v>
      </c>
      <c r="I8" s="772">
        <v>273.89999999999998</v>
      </c>
    </row>
    <row r="9" spans="1:11" ht="15.75" customHeight="1">
      <c r="B9" s="775" t="s">
        <v>538</v>
      </c>
      <c r="C9" s="774">
        <v>297</v>
      </c>
      <c r="D9" s="773">
        <v>397.1</v>
      </c>
      <c r="E9" s="773">
        <v>324.7</v>
      </c>
      <c r="F9" s="773">
        <v>379.2</v>
      </c>
      <c r="G9" s="773">
        <v>333.2</v>
      </c>
      <c r="H9" s="773">
        <v>261.2</v>
      </c>
      <c r="I9" s="772">
        <v>222.4</v>
      </c>
    </row>
    <row r="10" spans="1:11" ht="15.75" customHeight="1" thickBot="1">
      <c r="B10" s="771" t="s">
        <v>537</v>
      </c>
      <c r="C10" s="770">
        <v>242.1</v>
      </c>
      <c r="D10" s="769">
        <v>399</v>
      </c>
      <c r="E10" s="769">
        <v>215.1</v>
      </c>
      <c r="F10" s="769">
        <v>333.5</v>
      </c>
      <c r="G10" s="769">
        <v>292.3</v>
      </c>
      <c r="H10" s="769">
        <v>217.6</v>
      </c>
      <c r="I10" s="768">
        <v>206.6</v>
      </c>
    </row>
    <row r="12" spans="1:11" ht="15.75" customHeight="1">
      <c r="A12" s="767"/>
      <c r="B12" s="1268" t="s">
        <v>684</v>
      </c>
    </row>
    <row r="13" spans="1:11" ht="15.75" customHeight="1">
      <c r="A13" s="767"/>
    </row>
    <row r="14" spans="1:11" ht="15.75" customHeight="1">
      <c r="A14" s="767"/>
    </row>
    <row r="15" spans="1:11" ht="15.75" customHeight="1">
      <c r="A15" s="767"/>
      <c r="K15" s="766" t="s">
        <v>536</v>
      </c>
    </row>
  </sheetData>
  <hyperlinks>
    <hyperlink ref="B3" location="Sommaire!A1" display="Retour au sommaire"/>
    <hyperlink ref="B12" location="'Sigles des pays'!A1" display="Liste des sigles des pays"/>
  </hyperlinks>
  <printOptions gridLines="1"/>
  <pageMargins left="0.24" right="0.24" top="0.28000000000000003" bottom="0.28000000000000003" header="0" footer="0"/>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3" tint="0.39997558519241921"/>
    <pageSetUpPr fitToPage="1"/>
  </sheetPr>
  <dimension ref="A1:R20"/>
  <sheetViews>
    <sheetView zoomScaleNormal="100" workbookViewId="0">
      <selection activeCell="E19" sqref="E19"/>
    </sheetView>
  </sheetViews>
  <sheetFormatPr baseColWidth="10" defaultColWidth="8.7109375" defaultRowHeight="15.75"/>
  <cols>
    <col min="1" max="1" width="10.42578125" style="9" customWidth="1"/>
    <col min="2" max="2" width="24.42578125" style="9" customWidth="1"/>
    <col min="3" max="7" width="15.7109375" style="9" customWidth="1"/>
    <col min="8" max="16384" width="8.7109375" style="9"/>
  </cols>
  <sheetData>
    <row r="1" spans="1:7">
      <c r="A1" s="66" t="s">
        <v>74</v>
      </c>
    </row>
    <row r="3" spans="1:7" ht="16.5" thickBot="1">
      <c r="B3" s="23" t="s">
        <v>37</v>
      </c>
    </row>
    <row r="4" spans="1:7" ht="48" thickBot="1">
      <c r="B4" s="55" t="s">
        <v>36</v>
      </c>
      <c r="C4" s="65" t="s">
        <v>73</v>
      </c>
      <c r="D4" s="64" t="s">
        <v>72</v>
      </c>
      <c r="E4" s="64" t="s">
        <v>71</v>
      </c>
      <c r="F4" s="64" t="s">
        <v>70</v>
      </c>
      <c r="G4" s="63" t="s">
        <v>69</v>
      </c>
    </row>
    <row r="5" spans="1:7">
      <c r="B5" s="62" t="s">
        <v>20</v>
      </c>
      <c r="C5" s="61"/>
      <c r="D5" s="19"/>
      <c r="E5" s="19">
        <v>0.56999999999999995</v>
      </c>
      <c r="F5" s="19">
        <v>0.33799999999999997</v>
      </c>
      <c r="G5" s="18"/>
    </row>
    <row r="6" spans="1:7">
      <c r="B6" s="60" t="s">
        <v>18</v>
      </c>
      <c r="C6" s="59"/>
      <c r="D6" s="16"/>
      <c r="E6" s="16">
        <v>0.51573787833124063</v>
      </c>
      <c r="F6" s="16"/>
      <c r="G6" s="15"/>
    </row>
    <row r="7" spans="1:7">
      <c r="B7" s="60" t="s">
        <v>30</v>
      </c>
      <c r="C7" s="59"/>
      <c r="D7" s="16"/>
      <c r="E7" s="16">
        <v>0.26526499907386492</v>
      </c>
      <c r="F7" s="16">
        <v>0.24844781799519566</v>
      </c>
      <c r="G7" s="15"/>
    </row>
    <row r="8" spans="1:7">
      <c r="B8" s="60" t="s">
        <v>22</v>
      </c>
      <c r="C8" s="59"/>
      <c r="D8" s="16"/>
      <c r="E8" s="16"/>
      <c r="F8" s="16"/>
      <c r="G8" s="15">
        <v>0.26800000000000002</v>
      </c>
    </row>
    <row r="9" spans="1:7">
      <c r="B9" s="60" t="s">
        <v>42</v>
      </c>
      <c r="C9" s="59"/>
      <c r="D9" s="16"/>
      <c r="E9" s="16">
        <v>0.48100000000000004</v>
      </c>
      <c r="F9" s="16">
        <v>0.2</v>
      </c>
      <c r="G9" s="15"/>
    </row>
    <row r="10" spans="1:7">
      <c r="B10" s="60" t="s">
        <v>13</v>
      </c>
      <c r="C10" s="59"/>
      <c r="D10" s="16"/>
      <c r="E10" s="16">
        <v>0.24777367435606026</v>
      </c>
      <c r="F10" s="16">
        <v>7.3442885887636783E-2</v>
      </c>
      <c r="G10" s="15"/>
    </row>
    <row r="11" spans="1:7">
      <c r="B11" s="60" t="s">
        <v>10</v>
      </c>
      <c r="C11" s="59"/>
      <c r="D11" s="16"/>
      <c r="E11" s="16">
        <v>0.10452835937108505</v>
      </c>
      <c r="F11" s="16">
        <v>0.12843322010665736</v>
      </c>
      <c r="G11" s="15"/>
    </row>
    <row r="12" spans="1:7">
      <c r="B12" s="60" t="s">
        <v>25</v>
      </c>
      <c r="C12" s="59"/>
      <c r="D12" s="16"/>
      <c r="E12" s="16">
        <v>0.51789710903833042</v>
      </c>
      <c r="F12" s="16">
        <v>0.15366061549936094</v>
      </c>
      <c r="G12" s="15"/>
    </row>
    <row r="13" spans="1:7">
      <c r="B13" s="60" t="s">
        <v>32</v>
      </c>
      <c r="C13" s="59">
        <v>0.87980000000000003</v>
      </c>
      <c r="D13" s="16"/>
      <c r="E13" s="16"/>
      <c r="F13" s="16">
        <v>0.28320000000000001</v>
      </c>
      <c r="G13" s="15"/>
    </row>
    <row r="14" spans="1:7">
      <c r="B14" s="60" t="s">
        <v>28</v>
      </c>
      <c r="C14" s="59"/>
      <c r="D14" s="16">
        <v>0.48</v>
      </c>
      <c r="E14" s="16"/>
      <c r="F14" s="16">
        <v>0.05</v>
      </c>
      <c r="G14" s="15"/>
    </row>
    <row r="15" spans="1:7" ht="16.5" thickBot="1">
      <c r="B15" s="58" t="s">
        <v>68</v>
      </c>
      <c r="C15" s="57">
        <v>0.9</v>
      </c>
      <c r="D15" s="13"/>
      <c r="E15" s="13"/>
      <c r="F15" s="13">
        <v>0.24199999999999999</v>
      </c>
      <c r="G15" s="12"/>
    </row>
    <row r="19" spans="9:18" ht="103.5" customHeight="1">
      <c r="I19" s="893" t="s">
        <v>67</v>
      </c>
      <c r="J19" s="893"/>
      <c r="K19" s="893"/>
      <c r="L19" s="893"/>
      <c r="M19" s="893"/>
      <c r="N19" s="893"/>
      <c r="O19" s="893"/>
      <c r="P19" s="893"/>
      <c r="Q19" s="893"/>
      <c r="R19" s="893"/>
    </row>
    <row r="20" spans="9:18">
      <c r="I20" s="892" t="s">
        <v>66</v>
      </c>
      <c r="J20" s="892"/>
      <c r="K20" s="892"/>
      <c r="L20" s="892"/>
      <c r="M20" s="892"/>
      <c r="N20" s="892"/>
      <c r="O20" s="892"/>
      <c r="P20" s="892"/>
      <c r="Q20" s="892"/>
      <c r="R20" s="892"/>
    </row>
  </sheetData>
  <mergeCells count="2">
    <mergeCell ref="I20:R20"/>
    <mergeCell ref="I19:R19"/>
  </mergeCells>
  <hyperlinks>
    <hyperlink ref="B3" location="Sommaire!A1" display="Retour au sommaire"/>
  </hyperlinks>
  <pageMargins left="0.7" right="0.7" top="0.75" bottom="0.75" header="0.3" footer="0.3"/>
  <pageSetup paperSize="9" scale="37"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9">
    <tabColor theme="3" tint="-0.249977111117893"/>
  </sheetPr>
  <dimension ref="A1:K17"/>
  <sheetViews>
    <sheetView zoomScaleNormal="100" workbookViewId="0">
      <selection activeCell="B12" sqref="B12"/>
    </sheetView>
  </sheetViews>
  <sheetFormatPr baseColWidth="10" defaultColWidth="8.5703125" defaultRowHeight="15.75" customHeight="1"/>
  <cols>
    <col min="1" max="1" width="8.5703125" style="788"/>
    <col min="2" max="2" width="16.7109375" style="788" customWidth="1"/>
    <col min="3" max="16384" width="8.5703125" style="788"/>
  </cols>
  <sheetData>
    <row r="1" spans="1:9" ht="15.75" customHeight="1">
      <c r="A1" s="787" t="s">
        <v>495</v>
      </c>
      <c r="B1" s="799"/>
      <c r="C1" s="798"/>
      <c r="D1" s="798"/>
      <c r="E1" s="798"/>
      <c r="F1" s="798"/>
      <c r="G1" s="798"/>
      <c r="H1" s="798"/>
      <c r="I1" s="798"/>
    </row>
    <row r="2" spans="1:9" ht="15.75" customHeight="1">
      <c r="A2" s="800"/>
      <c r="B2" s="799"/>
      <c r="C2" s="798"/>
      <c r="D2" s="798"/>
      <c r="E2" s="798"/>
      <c r="F2" s="798"/>
      <c r="G2" s="798"/>
      <c r="H2" s="798"/>
      <c r="I2" s="798"/>
    </row>
    <row r="3" spans="1:9" ht="15.75" customHeight="1" thickBot="1">
      <c r="A3" s="325"/>
      <c r="B3" s="223" t="s">
        <v>37</v>
      </c>
    </row>
    <row r="4" spans="1:9" ht="15.75" customHeight="1" thickBot="1">
      <c r="B4" s="783" t="s">
        <v>36</v>
      </c>
      <c r="C4" s="782" t="s">
        <v>543</v>
      </c>
      <c r="D4" s="781" t="s">
        <v>17</v>
      </c>
      <c r="E4" s="781" t="s">
        <v>19</v>
      </c>
      <c r="F4" s="781" t="s">
        <v>21</v>
      </c>
      <c r="G4" s="781" t="s">
        <v>12</v>
      </c>
      <c r="H4" s="781" t="s">
        <v>9</v>
      </c>
      <c r="I4" s="780" t="s">
        <v>31</v>
      </c>
    </row>
    <row r="5" spans="1:9" ht="15.75" customHeight="1">
      <c r="B5" s="779" t="s">
        <v>542</v>
      </c>
      <c r="C5" s="797">
        <v>0.27200000000000002</v>
      </c>
      <c r="D5" s="796">
        <v>0.499</v>
      </c>
      <c r="E5" s="796">
        <v>0.11800000000000001</v>
      </c>
      <c r="F5" s="796">
        <v>0.43799999999999994</v>
      </c>
      <c r="G5" s="796">
        <v>0.29100000000000004</v>
      </c>
      <c r="H5" s="796">
        <v>0.38900000000000001</v>
      </c>
      <c r="I5" s="795">
        <v>0.33200000000000002</v>
      </c>
    </row>
    <row r="6" spans="1:9" ht="15.75" customHeight="1">
      <c r="B6" s="775" t="s">
        <v>541</v>
      </c>
      <c r="C6" s="794">
        <v>0.56799999999999995</v>
      </c>
      <c r="D6" s="793">
        <v>0.72599999999999998</v>
      </c>
      <c r="E6" s="793">
        <v>0.39200000000000002</v>
      </c>
      <c r="F6" s="793">
        <v>0.71</v>
      </c>
      <c r="G6" s="793">
        <v>0.53900000000000003</v>
      </c>
      <c r="H6" s="793">
        <v>0.54899999999999993</v>
      </c>
      <c r="I6" s="792">
        <v>0.68900000000000006</v>
      </c>
    </row>
    <row r="7" spans="1:9" ht="15.75" customHeight="1">
      <c r="B7" s="775" t="s">
        <v>540</v>
      </c>
      <c r="C7" s="794">
        <v>0.64599999999999991</v>
      </c>
      <c r="D7" s="793">
        <v>0.72499999999999998</v>
      </c>
      <c r="E7" s="793">
        <v>0.54400000000000004</v>
      </c>
      <c r="F7" s="793">
        <v>0.754</v>
      </c>
      <c r="G7" s="793">
        <v>0.58700000000000008</v>
      </c>
      <c r="H7" s="793">
        <v>0.67900000000000005</v>
      </c>
      <c r="I7" s="792">
        <v>0.66700000000000004</v>
      </c>
    </row>
    <row r="8" spans="1:9" ht="15.75" customHeight="1">
      <c r="B8" s="775" t="s">
        <v>539</v>
      </c>
      <c r="C8" s="794">
        <v>0.70499999999999996</v>
      </c>
      <c r="D8" s="793">
        <v>0.75099999999999989</v>
      </c>
      <c r="E8" s="793">
        <v>0.60399999999999998</v>
      </c>
      <c r="F8" s="793">
        <v>0.83700000000000008</v>
      </c>
      <c r="G8" s="793">
        <v>0.63800000000000001</v>
      </c>
      <c r="H8" s="793">
        <v>0.76400000000000001</v>
      </c>
      <c r="I8" s="792">
        <v>0.64700000000000002</v>
      </c>
    </row>
    <row r="9" spans="1:9" ht="15.75" customHeight="1">
      <c r="B9" s="775" t="s">
        <v>538</v>
      </c>
      <c r="C9" s="794">
        <v>0.71299999999999997</v>
      </c>
      <c r="D9" s="793">
        <v>0.71200000000000008</v>
      </c>
      <c r="E9" s="793">
        <v>0.55899999999999994</v>
      </c>
      <c r="F9" s="793">
        <v>0.84799999999999998</v>
      </c>
      <c r="G9" s="793">
        <v>0.70900000000000007</v>
      </c>
      <c r="H9" s="793">
        <v>0.79799999999999993</v>
      </c>
      <c r="I9" s="792">
        <v>0.58499999999999996</v>
      </c>
    </row>
    <row r="10" spans="1:9" ht="15.75" customHeight="1" thickBot="1">
      <c r="B10" s="771" t="s">
        <v>537</v>
      </c>
      <c r="C10" s="791">
        <v>0.66400000000000003</v>
      </c>
      <c r="D10" s="790">
        <v>0.67500000000000004</v>
      </c>
      <c r="E10" s="790">
        <v>0.46600000000000003</v>
      </c>
      <c r="F10" s="790">
        <v>0.83</v>
      </c>
      <c r="G10" s="790">
        <v>0.71299999999999997</v>
      </c>
      <c r="H10" s="790">
        <v>0.74900000000000011</v>
      </c>
      <c r="I10" s="789">
        <v>0.495</v>
      </c>
    </row>
    <row r="12" spans="1:9" ht="15.75" customHeight="1">
      <c r="B12" s="1268" t="s">
        <v>684</v>
      </c>
    </row>
    <row r="17" spans="11:11" ht="15.75" customHeight="1">
      <c r="K17" s="766" t="s">
        <v>536</v>
      </c>
    </row>
  </sheetData>
  <hyperlinks>
    <hyperlink ref="B3" location="Sommaire!A1" display="Retour au sommaire"/>
    <hyperlink ref="B12" location="'Sigles des pays'!A1" display="Liste des sigles des pays"/>
  </hyperlinks>
  <printOptions gridLines="1"/>
  <pageMargins left="0.24" right="0.24" top="0.28000000000000003" bottom="0.28000000000000003" header="0" footer="0"/>
  <pageSetup paperSize="0"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0">
    <tabColor theme="3" tint="-0.249977111117893"/>
  </sheetPr>
  <dimension ref="A1:AB36"/>
  <sheetViews>
    <sheetView zoomScaleNormal="100" workbookViewId="0">
      <selection activeCell="G23" sqref="G23:O23"/>
    </sheetView>
  </sheetViews>
  <sheetFormatPr baseColWidth="10" defaultRowHeight="15.75" customHeight="1"/>
  <cols>
    <col min="1" max="1" width="11.42578125" style="801"/>
    <col min="2" max="2" width="18.5703125" style="801" customWidth="1"/>
    <col min="3" max="3" width="16.5703125" style="801" customWidth="1"/>
    <col min="4" max="4" width="15.28515625" style="801" customWidth="1"/>
    <col min="5" max="5" width="15.42578125" style="801" customWidth="1"/>
    <col min="6" max="16384" width="11.42578125" style="801"/>
  </cols>
  <sheetData>
    <row r="1" spans="1:5" ht="15.75" customHeight="1">
      <c r="A1" s="821" t="s">
        <v>494</v>
      </c>
    </row>
    <row r="3" spans="1:5" ht="15.75" customHeight="1" thickBot="1">
      <c r="B3" s="25" t="s">
        <v>37</v>
      </c>
      <c r="C3" s="820"/>
      <c r="D3" s="820"/>
    </row>
    <row r="4" spans="1:5" ht="42" customHeight="1" thickBot="1">
      <c r="B4" s="701" t="s">
        <v>36</v>
      </c>
      <c r="C4" s="819" t="s">
        <v>546</v>
      </c>
      <c r="D4" s="818" t="s">
        <v>513</v>
      </c>
    </row>
    <row r="5" spans="1:5" ht="15.75" customHeight="1">
      <c r="B5" s="817" t="s">
        <v>20</v>
      </c>
      <c r="C5" s="816">
        <v>0.10199999999999999</v>
      </c>
      <c r="D5" s="815">
        <v>0.104</v>
      </c>
      <c r="E5" s="808"/>
    </row>
    <row r="6" spans="1:5" ht="15.75" customHeight="1">
      <c r="B6" s="814" t="s">
        <v>18</v>
      </c>
      <c r="C6" s="813">
        <v>7.8E-2</v>
      </c>
      <c r="D6" s="812">
        <v>0.10100000000000001</v>
      </c>
      <c r="E6" s="808"/>
    </row>
    <row r="7" spans="1:5" ht="15.75" customHeight="1">
      <c r="B7" s="814" t="s">
        <v>30</v>
      </c>
      <c r="C7" s="813">
        <v>0.122</v>
      </c>
      <c r="D7" s="812">
        <v>0.121</v>
      </c>
      <c r="E7" s="808"/>
    </row>
    <row r="8" spans="1:5" ht="15.75" customHeight="1">
      <c r="B8" s="814" t="s">
        <v>22</v>
      </c>
      <c r="C8" s="813">
        <v>0.10199999999999999</v>
      </c>
      <c r="D8" s="812">
        <v>0.14799999999999999</v>
      </c>
      <c r="E8" s="808"/>
    </row>
    <row r="9" spans="1:5" ht="15.75" customHeight="1">
      <c r="B9" s="814" t="s">
        <v>16</v>
      </c>
      <c r="C9" s="813">
        <v>0.23100000000000001</v>
      </c>
      <c r="D9" s="812">
        <v>0.17799999999999999</v>
      </c>
      <c r="E9" s="808"/>
    </row>
    <row r="10" spans="1:5" ht="15.75" customHeight="1">
      <c r="B10" s="814" t="s">
        <v>13</v>
      </c>
      <c r="C10" s="813">
        <v>3.5999999999999997E-2</v>
      </c>
      <c r="D10" s="812">
        <v>8.1000000000000003E-2</v>
      </c>
      <c r="E10" s="808"/>
    </row>
    <row r="11" spans="1:5" ht="15.75" customHeight="1">
      <c r="B11" s="814" t="s">
        <v>10</v>
      </c>
      <c r="C11" s="813">
        <v>9.7000000000000003E-2</v>
      </c>
      <c r="D11" s="812">
        <v>0.13900000000000001</v>
      </c>
      <c r="E11" s="808"/>
    </row>
    <row r="12" spans="1:5" ht="15.75" customHeight="1">
      <c r="B12" s="814" t="s">
        <v>25</v>
      </c>
      <c r="C12" s="813">
        <v>0.19600000000000001</v>
      </c>
      <c r="D12" s="812">
        <v>0.157</v>
      </c>
      <c r="E12" s="808"/>
    </row>
    <row r="13" spans="1:5" ht="15.75" customHeight="1">
      <c r="B13" s="814" t="s">
        <v>32</v>
      </c>
      <c r="C13" s="813">
        <v>3.1E-2</v>
      </c>
      <c r="D13" s="812">
        <v>8.3000000000000004E-2</v>
      </c>
      <c r="E13" s="808"/>
    </row>
    <row r="14" spans="1:5" ht="15.75" customHeight="1">
      <c r="B14" s="814" t="s">
        <v>28</v>
      </c>
      <c r="C14" s="813">
        <v>0.153</v>
      </c>
      <c r="D14" s="812">
        <v>0.11899999999999999</v>
      </c>
      <c r="E14" s="808"/>
    </row>
    <row r="15" spans="1:5" ht="15.75" customHeight="1" thickBot="1">
      <c r="B15" s="811" t="s">
        <v>8</v>
      </c>
      <c r="C15" s="810">
        <v>0.113</v>
      </c>
      <c r="D15" s="809">
        <v>9.2999999999999999E-2</v>
      </c>
      <c r="E15" s="808"/>
    </row>
    <row r="22" spans="2:28" s="807" customFormat="1" ht="28.5" customHeight="1">
      <c r="G22" s="894" t="s">
        <v>545</v>
      </c>
      <c r="H22" s="894"/>
      <c r="I22" s="894"/>
      <c r="J22" s="894"/>
      <c r="K22" s="894"/>
      <c r="L22" s="894"/>
      <c r="M22" s="894"/>
      <c r="N22" s="894"/>
      <c r="O22" s="894"/>
    </row>
    <row r="23" spans="2:28" ht="15.75" customHeight="1">
      <c r="G23" s="893" t="s">
        <v>544</v>
      </c>
      <c r="H23" s="893"/>
      <c r="I23" s="893"/>
      <c r="J23" s="893"/>
      <c r="K23" s="893"/>
      <c r="L23" s="893"/>
      <c r="M23" s="893"/>
      <c r="N23" s="893"/>
      <c r="O23" s="893"/>
    </row>
    <row r="24" spans="2:28" ht="15.75" customHeight="1">
      <c r="G24" s="892" t="s">
        <v>514</v>
      </c>
      <c r="H24" s="892"/>
      <c r="I24" s="892"/>
    </row>
    <row r="26" spans="2:28" ht="15.75" customHeight="1">
      <c r="B26" s="806"/>
      <c r="C26" s="988"/>
      <c r="D26" s="988"/>
      <c r="E26" s="806"/>
    </row>
    <row r="27" spans="2:28" ht="15.75" customHeight="1">
      <c r="B27" s="806"/>
      <c r="C27" s="806"/>
      <c r="D27" s="806"/>
      <c r="E27" s="806"/>
      <c r="I27" s="803"/>
      <c r="J27" s="805"/>
      <c r="K27" s="804"/>
      <c r="L27" s="803"/>
      <c r="M27" s="805"/>
      <c r="N27" s="804"/>
      <c r="P27" s="803"/>
      <c r="R27" s="802"/>
      <c r="T27" s="802"/>
      <c r="V27" s="802"/>
      <c r="X27" s="802"/>
      <c r="Z27" s="802"/>
      <c r="AB27" s="802"/>
    </row>
    <row r="34" spans="13:14" ht="15.75" customHeight="1">
      <c r="M34" s="802"/>
      <c r="N34" s="802"/>
    </row>
    <row r="35" spans="13:14" ht="15.75" customHeight="1">
      <c r="M35" s="802"/>
      <c r="N35" s="802"/>
    </row>
    <row r="36" spans="13:14" ht="15.75" customHeight="1">
      <c r="M36" s="802"/>
      <c r="N36" s="802"/>
    </row>
  </sheetData>
  <mergeCells count="4">
    <mergeCell ref="C26:D26"/>
    <mergeCell ref="G24:I24"/>
    <mergeCell ref="G23:O23"/>
    <mergeCell ref="G22:O22"/>
  </mergeCells>
  <hyperlinks>
    <hyperlink ref="B3" location="Sommaire!A1" display="Retour au sommaire"/>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
    <tabColor theme="3" tint="-0.249977111117893"/>
  </sheetPr>
  <dimension ref="A1:V148"/>
  <sheetViews>
    <sheetView workbookViewId="0">
      <selection activeCell="I23" sqref="I23"/>
    </sheetView>
  </sheetViews>
  <sheetFormatPr baseColWidth="10" defaultRowHeight="15.75" customHeight="1"/>
  <cols>
    <col min="1" max="1" width="11.42578125" style="716"/>
    <col min="2" max="2" width="17.7109375" style="716" customWidth="1"/>
    <col min="3" max="3" width="11.42578125" style="716"/>
    <col min="4" max="4" width="1.42578125" style="716" customWidth="1"/>
    <col min="5" max="11" width="11.85546875" style="716" customWidth="1"/>
    <col min="12" max="16384" width="11.42578125" style="716"/>
  </cols>
  <sheetData>
    <row r="1" spans="1:11" ht="15.75" customHeight="1">
      <c r="A1" s="840" t="s">
        <v>493</v>
      </c>
    </row>
    <row r="3" spans="1:11" ht="15.75" customHeight="1" thickBot="1">
      <c r="B3" s="25" t="s">
        <v>37</v>
      </c>
    </row>
    <row r="4" spans="1:11" ht="15.75" customHeight="1" thickBot="1">
      <c r="B4" s="701" t="s">
        <v>36</v>
      </c>
      <c r="C4" s="839" t="s">
        <v>47</v>
      </c>
      <c r="D4" s="837"/>
      <c r="E4" s="837" t="s">
        <v>560</v>
      </c>
      <c r="F4" s="838" t="s">
        <v>559</v>
      </c>
      <c r="G4" s="837" t="s">
        <v>558</v>
      </c>
      <c r="H4" s="837" t="s">
        <v>557</v>
      </c>
      <c r="I4" s="837" t="s">
        <v>556</v>
      </c>
      <c r="J4" s="837" t="s">
        <v>555</v>
      </c>
      <c r="K4" s="836" t="s">
        <v>554</v>
      </c>
    </row>
    <row r="5" spans="1:11" ht="15.75" customHeight="1">
      <c r="B5" s="835" t="s">
        <v>13</v>
      </c>
      <c r="C5" s="35">
        <v>8.1000000000000003E-2</v>
      </c>
      <c r="D5" s="34"/>
      <c r="E5" s="34">
        <v>0.112</v>
      </c>
      <c r="F5" s="34">
        <v>0.14099999999999999</v>
      </c>
      <c r="G5" s="34">
        <v>8.3000000000000004E-2</v>
      </c>
      <c r="H5" s="34">
        <v>7.1999999999999995E-2</v>
      </c>
      <c r="I5" s="34">
        <v>6.6000000000000003E-2</v>
      </c>
      <c r="J5" s="34">
        <v>3.4000000000000002E-2</v>
      </c>
      <c r="K5" s="33">
        <v>3.9E-2</v>
      </c>
    </row>
    <row r="6" spans="1:11" ht="15.75" customHeight="1">
      <c r="B6" s="834" t="s">
        <v>32</v>
      </c>
      <c r="C6" s="833">
        <v>8.3000000000000004E-2</v>
      </c>
      <c r="D6" s="31"/>
      <c r="E6" s="31">
        <v>0.109</v>
      </c>
      <c r="F6" s="31">
        <v>0.19800000000000001</v>
      </c>
      <c r="G6" s="31">
        <v>8.5999999999999993E-2</v>
      </c>
      <c r="H6" s="31">
        <v>6.3E-2</v>
      </c>
      <c r="I6" s="31">
        <v>5.2999999999999999E-2</v>
      </c>
      <c r="J6" s="31">
        <v>0.02</v>
      </c>
      <c r="K6" s="30">
        <v>4.9000000000000002E-2</v>
      </c>
    </row>
    <row r="7" spans="1:11" ht="15.75" customHeight="1">
      <c r="B7" s="834" t="s">
        <v>8</v>
      </c>
      <c r="C7" s="833">
        <v>9.2999999999999999E-2</v>
      </c>
      <c r="D7" s="31"/>
      <c r="E7" s="31">
        <v>9.2999999999999999E-2</v>
      </c>
      <c r="F7" s="31">
        <v>0.121</v>
      </c>
      <c r="G7" s="31">
        <v>9.2999999999999999E-2</v>
      </c>
      <c r="H7" s="31">
        <v>6.6000000000000003E-2</v>
      </c>
      <c r="I7" s="31">
        <v>7.2999999999999995E-2</v>
      </c>
      <c r="J7" s="31">
        <v>7.9000000000000001E-2</v>
      </c>
      <c r="K7" s="30">
        <v>0.16500000000000001</v>
      </c>
    </row>
    <row r="8" spans="1:11" ht="15.75" customHeight="1">
      <c r="B8" s="834" t="s">
        <v>18</v>
      </c>
      <c r="C8" s="833">
        <v>0.10100000000000001</v>
      </c>
      <c r="D8" s="31"/>
      <c r="E8" s="31">
        <v>0.13</v>
      </c>
      <c r="F8" s="31">
        <v>0.115</v>
      </c>
      <c r="G8" s="31">
        <v>0.10199999999999999</v>
      </c>
      <c r="H8" s="31">
        <v>9.0999999999999998E-2</v>
      </c>
      <c r="I8" s="31">
        <v>0.09</v>
      </c>
      <c r="J8" s="31">
        <v>8.3000000000000004E-2</v>
      </c>
      <c r="K8" s="30">
        <v>7.0999999999999994E-2</v>
      </c>
    </row>
    <row r="9" spans="1:11" ht="15.75" customHeight="1">
      <c r="B9" s="834" t="s">
        <v>20</v>
      </c>
      <c r="C9" s="833">
        <v>0.104</v>
      </c>
      <c r="D9" s="31"/>
      <c r="E9" s="31">
        <v>0.113</v>
      </c>
      <c r="F9" s="31">
        <v>0.17299999999999999</v>
      </c>
      <c r="G9" s="31">
        <v>0.123</v>
      </c>
      <c r="H9" s="31">
        <v>6.6000000000000003E-2</v>
      </c>
      <c r="I9" s="31">
        <v>8.2000000000000003E-2</v>
      </c>
      <c r="J9" s="31">
        <v>8.8999999999999996E-2</v>
      </c>
      <c r="K9" s="30">
        <v>0.109</v>
      </c>
    </row>
    <row r="10" spans="1:11" ht="15.75" customHeight="1">
      <c r="B10" s="834" t="s">
        <v>28</v>
      </c>
      <c r="C10" s="833">
        <v>0.11899999999999999</v>
      </c>
      <c r="D10" s="31"/>
      <c r="E10" s="31">
        <v>0.129</v>
      </c>
      <c r="F10" s="31">
        <v>0.104</v>
      </c>
      <c r="G10" s="31">
        <v>9.9000000000000005E-2</v>
      </c>
      <c r="H10" s="31">
        <v>9.0999999999999998E-2</v>
      </c>
      <c r="I10" s="31">
        <v>0.124</v>
      </c>
      <c r="J10" s="31">
        <v>0.121</v>
      </c>
      <c r="K10" s="30">
        <v>0.19700000000000001</v>
      </c>
    </row>
    <row r="11" spans="1:11" ht="15.75" customHeight="1">
      <c r="B11" s="834" t="s">
        <v>30</v>
      </c>
      <c r="C11" s="833">
        <v>0.121</v>
      </c>
      <c r="D11" s="31"/>
      <c r="E11" s="31">
        <v>0.11600000000000001</v>
      </c>
      <c r="F11" s="31">
        <v>0.16</v>
      </c>
      <c r="G11" s="31">
        <v>0.11</v>
      </c>
      <c r="H11" s="31">
        <v>0.108</v>
      </c>
      <c r="I11" s="31">
        <v>0.122</v>
      </c>
      <c r="J11" s="31">
        <v>0.109</v>
      </c>
      <c r="K11" s="30">
        <v>0.14299999999999999</v>
      </c>
    </row>
    <row r="12" spans="1:11" ht="15.75" customHeight="1">
      <c r="B12" s="834" t="s">
        <v>10</v>
      </c>
      <c r="C12" s="833">
        <v>0.13900000000000001</v>
      </c>
      <c r="D12" s="31"/>
      <c r="E12" s="31">
        <v>0.187</v>
      </c>
      <c r="F12" s="31">
        <v>0.16</v>
      </c>
      <c r="G12" s="31">
        <v>0.14899999999999999</v>
      </c>
      <c r="H12" s="31">
        <v>0.14499999999999999</v>
      </c>
      <c r="I12" s="31">
        <v>0.122</v>
      </c>
      <c r="J12" s="31">
        <v>9.7000000000000003E-2</v>
      </c>
      <c r="K12" s="30">
        <v>9.8000000000000004E-2</v>
      </c>
    </row>
    <row r="13" spans="1:11" ht="15.75" customHeight="1">
      <c r="B13" s="834" t="s">
        <v>22</v>
      </c>
      <c r="C13" s="833">
        <v>0.14799999999999999</v>
      </c>
      <c r="D13" s="31"/>
      <c r="E13" s="31">
        <v>0.19600000000000001</v>
      </c>
      <c r="F13" s="31">
        <v>0.17599999999999999</v>
      </c>
      <c r="G13" s="31">
        <v>0.14899999999999999</v>
      </c>
      <c r="H13" s="31">
        <v>0.151</v>
      </c>
      <c r="I13" s="31">
        <v>0.13100000000000001</v>
      </c>
      <c r="J13" s="31">
        <v>8.8999999999999996E-2</v>
      </c>
      <c r="K13" s="30">
        <v>0.11700000000000001</v>
      </c>
    </row>
    <row r="14" spans="1:11" ht="15.75" customHeight="1">
      <c r="B14" s="834" t="s">
        <v>511</v>
      </c>
      <c r="C14" s="833">
        <v>0.157</v>
      </c>
      <c r="D14" s="31"/>
      <c r="E14" s="31">
        <v>0.13900000000000001</v>
      </c>
      <c r="F14" s="31">
        <v>0.17599999999999999</v>
      </c>
      <c r="G14" s="31">
        <v>0.124</v>
      </c>
      <c r="H14" s="31">
        <v>0.12</v>
      </c>
      <c r="I14" s="31">
        <v>0.14499999999999999</v>
      </c>
      <c r="J14" s="31">
        <v>0.16700000000000001</v>
      </c>
      <c r="K14" s="30">
        <v>0.22900000000000001</v>
      </c>
    </row>
    <row r="15" spans="1:11" ht="15.75" customHeight="1" thickBot="1">
      <c r="B15" s="832" t="s">
        <v>16</v>
      </c>
      <c r="C15" s="831">
        <v>0.17799999999999999</v>
      </c>
      <c r="D15" s="830"/>
      <c r="E15" s="830">
        <v>0.21199999999999999</v>
      </c>
      <c r="F15" s="830">
        <v>0.185</v>
      </c>
      <c r="G15" s="830">
        <v>0.15</v>
      </c>
      <c r="H15" s="830">
        <v>0.13100000000000001</v>
      </c>
      <c r="I15" s="830">
        <v>0.157</v>
      </c>
      <c r="J15" s="830">
        <v>0.19700000000000001</v>
      </c>
      <c r="K15" s="829">
        <v>0.28299999999999997</v>
      </c>
    </row>
    <row r="35" spans="13:22" ht="28.5" customHeight="1">
      <c r="M35" s="890" t="s">
        <v>553</v>
      </c>
      <c r="N35" s="890"/>
      <c r="O35" s="890"/>
      <c r="P35" s="890"/>
      <c r="Q35" s="890"/>
      <c r="R35" s="890"/>
      <c r="S35" s="890"/>
      <c r="T35" s="890"/>
      <c r="U35" s="828"/>
      <c r="V35" s="828"/>
    </row>
    <row r="36" spans="13:22" ht="15.75" customHeight="1">
      <c r="M36" s="26" t="s">
        <v>514</v>
      </c>
    </row>
    <row r="84" s="827" customFormat="1" ht="15.75" customHeight="1"/>
    <row r="85" s="827" customFormat="1" ht="15.75" customHeight="1"/>
    <row r="86" s="827" customFormat="1" ht="15.75" customHeight="1"/>
    <row r="87" s="827" customFormat="1" ht="15.75" customHeight="1"/>
    <row r="88" s="827" customFormat="1" ht="15.75" customHeight="1"/>
    <row r="89" s="827" customFormat="1" ht="15.75" customHeight="1"/>
    <row r="90" s="827" customFormat="1" ht="15.75" customHeight="1"/>
    <row r="91" s="827" customFormat="1" ht="15.75" customHeight="1"/>
    <row r="92" s="827" customFormat="1" ht="15.75" customHeight="1"/>
    <row r="93" s="827" customFormat="1" ht="15.75" customHeight="1"/>
    <row r="94" s="827" customFormat="1" ht="15.75" customHeight="1"/>
    <row r="95" s="827" customFormat="1" ht="15.75" customHeight="1"/>
    <row r="137" spans="2:6" ht="15.75" customHeight="1">
      <c r="B137" s="826" t="s">
        <v>552</v>
      </c>
      <c r="C137" s="826" t="s">
        <v>551</v>
      </c>
      <c r="D137" s="826" t="s">
        <v>550</v>
      </c>
      <c r="E137" s="826" t="s">
        <v>549</v>
      </c>
      <c r="F137" s="826" t="s">
        <v>548</v>
      </c>
    </row>
    <row r="138" spans="2:6" ht="15.75" customHeight="1">
      <c r="B138" s="822">
        <v>0.123</v>
      </c>
      <c r="C138" s="822">
        <v>6.6000000000000003E-2</v>
      </c>
      <c r="D138" s="822">
        <v>8.2000000000000003E-2</v>
      </c>
      <c r="E138" s="822">
        <v>8.8999999999999996E-2</v>
      </c>
      <c r="F138" s="822">
        <v>0.109</v>
      </c>
    </row>
    <row r="139" spans="2:6" ht="15.75" customHeight="1">
      <c r="B139" s="822">
        <v>0.10199999999999999</v>
      </c>
      <c r="C139" s="822">
        <v>9.0999999999999998E-2</v>
      </c>
      <c r="D139" s="822">
        <v>0.09</v>
      </c>
      <c r="E139" s="822">
        <v>8.3000000000000004E-2</v>
      </c>
      <c r="F139" s="822">
        <v>7.0999999999999994E-2</v>
      </c>
    </row>
    <row r="140" spans="2:6" ht="15.75" customHeight="1">
      <c r="B140" s="822">
        <v>0.11</v>
      </c>
      <c r="C140" s="822">
        <v>0.108</v>
      </c>
      <c r="D140" s="822">
        <v>0.122</v>
      </c>
      <c r="E140" s="822">
        <v>0.109</v>
      </c>
      <c r="F140" s="822">
        <v>0.14299999999999999</v>
      </c>
    </row>
    <row r="141" spans="2:6" ht="15.75" customHeight="1">
      <c r="B141" s="822">
        <v>0.14899999999999999</v>
      </c>
      <c r="C141" s="822">
        <v>0.151</v>
      </c>
      <c r="D141" s="822">
        <v>0.13100000000000001</v>
      </c>
      <c r="E141" s="822">
        <v>8.8999999999999996E-2</v>
      </c>
      <c r="F141" s="822">
        <v>0.11700000000000001</v>
      </c>
    </row>
    <row r="142" spans="2:6" ht="15.75" customHeight="1">
      <c r="B142" s="822">
        <v>0.15</v>
      </c>
      <c r="C142" s="822">
        <v>0.13100000000000001</v>
      </c>
      <c r="D142" s="822">
        <v>0.157</v>
      </c>
      <c r="E142" s="822">
        <v>0.19700000000000001</v>
      </c>
      <c r="F142" s="822">
        <v>0.28299999999999997</v>
      </c>
    </row>
    <row r="143" spans="2:6" ht="15.75" customHeight="1">
      <c r="B143" s="825">
        <v>8.3000000000000004E-2</v>
      </c>
      <c r="C143" s="825">
        <v>7.1999999999999995E-2</v>
      </c>
      <c r="D143" s="825">
        <v>6.6000000000000003E-2</v>
      </c>
      <c r="E143" s="825">
        <v>3.4000000000000002E-2</v>
      </c>
      <c r="F143" s="825">
        <v>3.9E-2</v>
      </c>
    </row>
    <row r="144" spans="2:6" ht="15.75" customHeight="1">
      <c r="B144" s="825">
        <v>0.14899999999999999</v>
      </c>
      <c r="C144" s="825">
        <v>0.14499999999999999</v>
      </c>
      <c r="D144" s="825">
        <v>0.122</v>
      </c>
      <c r="E144" s="825">
        <v>9.7000000000000003E-2</v>
      </c>
      <c r="F144" s="825">
        <v>9.8000000000000004E-2</v>
      </c>
    </row>
    <row r="145" spans="2:6" ht="15.75" customHeight="1">
      <c r="B145" s="823" t="s">
        <v>547</v>
      </c>
      <c r="C145" s="824" t="s">
        <v>547</v>
      </c>
      <c r="D145" s="823" t="s">
        <v>547</v>
      </c>
      <c r="E145" s="824" t="s">
        <v>547</v>
      </c>
      <c r="F145" s="823" t="s">
        <v>547</v>
      </c>
    </row>
    <row r="146" spans="2:6" ht="15.75" customHeight="1">
      <c r="B146" s="823" t="s">
        <v>547</v>
      </c>
      <c r="C146" s="824" t="s">
        <v>547</v>
      </c>
      <c r="D146" s="823" t="s">
        <v>547</v>
      </c>
      <c r="E146" s="824" t="s">
        <v>547</v>
      </c>
      <c r="F146" s="823" t="s">
        <v>547</v>
      </c>
    </row>
    <row r="147" spans="2:6" ht="15.75" customHeight="1">
      <c r="B147" s="822">
        <v>9.9000000000000005E-2</v>
      </c>
      <c r="C147" s="822">
        <v>9.0999999999999998E-2</v>
      </c>
      <c r="D147" s="822">
        <v>0.124</v>
      </c>
      <c r="E147" s="822">
        <v>0.121</v>
      </c>
      <c r="F147" s="822">
        <v>0.19700000000000001</v>
      </c>
    </row>
    <row r="148" spans="2:6" ht="15.75" customHeight="1">
      <c r="B148" s="822">
        <v>9.2999999999999999E-2</v>
      </c>
      <c r="C148" s="822">
        <v>6.6000000000000003E-2</v>
      </c>
      <c r="D148" s="822">
        <v>7.2999999999999995E-2</v>
      </c>
      <c r="E148" s="822">
        <v>7.9000000000000001E-2</v>
      </c>
      <c r="F148" s="822">
        <v>0.16500000000000001</v>
      </c>
    </row>
  </sheetData>
  <mergeCells count="1">
    <mergeCell ref="M35:T35"/>
  </mergeCells>
  <hyperlinks>
    <hyperlink ref="B3" location="Sommaire!A1" display="Retour au sommaire"/>
  </hyperlink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tabColor theme="3" tint="-0.249977111117893"/>
  </sheetPr>
  <dimension ref="A1:M20"/>
  <sheetViews>
    <sheetView workbookViewId="0">
      <selection activeCell="I23" sqref="I23"/>
    </sheetView>
  </sheetViews>
  <sheetFormatPr baseColWidth="10" defaultRowHeight="15.75" customHeight="1"/>
  <cols>
    <col min="1" max="1" width="11.42578125" style="841"/>
    <col min="2" max="2" width="19.5703125" style="841" customWidth="1"/>
    <col min="3" max="5" width="17.140625" style="841" customWidth="1"/>
    <col min="6" max="16384" width="11.42578125" style="841"/>
  </cols>
  <sheetData>
    <row r="1" spans="1:5" ht="15.75" customHeight="1">
      <c r="A1" s="24" t="s">
        <v>492</v>
      </c>
    </row>
    <row r="3" spans="1:5" ht="15.75" customHeight="1" thickBot="1">
      <c r="B3" s="25" t="s">
        <v>37</v>
      </c>
    </row>
    <row r="4" spans="1:5" ht="15.75" customHeight="1" thickBot="1">
      <c r="B4" s="701" t="s">
        <v>36</v>
      </c>
      <c r="C4" s="854" t="s">
        <v>513</v>
      </c>
      <c r="D4" s="853" t="s">
        <v>560</v>
      </c>
      <c r="E4" s="852" t="s">
        <v>564</v>
      </c>
    </row>
    <row r="5" spans="1:5" ht="15.75" customHeight="1">
      <c r="B5" s="851" t="s">
        <v>13</v>
      </c>
      <c r="C5" s="850">
        <v>0.13600000000000001</v>
      </c>
      <c r="D5" s="850">
        <v>0.191</v>
      </c>
      <c r="E5" s="849">
        <v>8.199999999999999E-2</v>
      </c>
    </row>
    <row r="6" spans="1:5" ht="15.75" customHeight="1">
      <c r="B6" s="848" t="s">
        <v>32</v>
      </c>
      <c r="C6" s="847">
        <v>0.127</v>
      </c>
      <c r="D6" s="847">
        <v>0.14800000000000002</v>
      </c>
      <c r="E6" s="846">
        <v>0.09</v>
      </c>
    </row>
    <row r="7" spans="1:5" ht="15.75" customHeight="1">
      <c r="B7" s="848" t="s">
        <v>22</v>
      </c>
      <c r="C7" s="847">
        <v>0.223</v>
      </c>
      <c r="D7" s="847">
        <v>0.29699999999999999</v>
      </c>
      <c r="E7" s="846">
        <v>0.13</v>
      </c>
    </row>
    <row r="8" spans="1:5" ht="15.75" customHeight="1">
      <c r="B8" s="848" t="s">
        <v>18</v>
      </c>
      <c r="C8" s="847">
        <v>0.155</v>
      </c>
      <c r="D8" s="847">
        <v>0.17600000000000002</v>
      </c>
      <c r="E8" s="846">
        <v>0.153</v>
      </c>
    </row>
    <row r="9" spans="1:5" ht="15.75" customHeight="1">
      <c r="B9" s="848" t="s">
        <v>10</v>
      </c>
      <c r="C9" s="847">
        <v>0.20600000000000002</v>
      </c>
      <c r="D9" s="847">
        <v>0.26700000000000002</v>
      </c>
      <c r="E9" s="846">
        <v>0.153</v>
      </c>
    </row>
    <row r="10" spans="1:5" ht="15.75" customHeight="1">
      <c r="B10" s="848" t="s">
        <v>8</v>
      </c>
      <c r="C10" s="847">
        <v>0.16200000000000001</v>
      </c>
      <c r="D10" s="847">
        <v>0.187</v>
      </c>
      <c r="E10" s="846">
        <v>0.16800000000000001</v>
      </c>
    </row>
    <row r="11" spans="1:5" ht="15.75" customHeight="1">
      <c r="B11" s="848" t="s">
        <v>28</v>
      </c>
      <c r="C11" s="847">
        <v>0.159</v>
      </c>
      <c r="D11" s="847">
        <v>0.185</v>
      </c>
      <c r="E11" s="846">
        <v>0.17100000000000001</v>
      </c>
    </row>
    <row r="12" spans="1:5" ht="15.75" customHeight="1" thickBot="1">
      <c r="B12" s="845" t="s">
        <v>525</v>
      </c>
      <c r="C12" s="844">
        <v>0.16500000000000001</v>
      </c>
      <c r="D12" s="844">
        <v>0.154</v>
      </c>
      <c r="E12" s="843">
        <v>0.17600000000000002</v>
      </c>
    </row>
    <row r="18" spans="7:13" s="842" customFormat="1" ht="24.75" customHeight="1">
      <c r="G18" s="893" t="s">
        <v>563</v>
      </c>
      <c r="H18" s="893"/>
      <c r="I18" s="893"/>
      <c r="J18" s="893"/>
      <c r="K18" s="893"/>
      <c r="L18" s="893"/>
      <c r="M18" s="893"/>
    </row>
    <row r="19" spans="7:13" ht="15.75" customHeight="1">
      <c r="G19" s="892" t="s">
        <v>562</v>
      </c>
      <c r="H19" s="892"/>
      <c r="I19" s="892"/>
      <c r="J19" s="892"/>
      <c r="K19" s="892"/>
      <c r="L19" s="892"/>
      <c r="M19" s="892"/>
    </row>
    <row r="20" spans="7:13" ht="15.75" customHeight="1">
      <c r="G20" s="893" t="s">
        <v>561</v>
      </c>
      <c r="H20" s="893"/>
      <c r="I20" s="893"/>
      <c r="J20" s="893"/>
    </row>
  </sheetData>
  <mergeCells count="3">
    <mergeCell ref="G20:J20"/>
    <mergeCell ref="G19:M19"/>
    <mergeCell ref="G18:M18"/>
  </mergeCells>
  <hyperlinks>
    <hyperlink ref="B3" location="Sommaire!A1" display="Retour au sommaire"/>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3">
    <tabColor theme="3" tint="-0.249977111117893"/>
  </sheetPr>
  <dimension ref="A1:L21"/>
  <sheetViews>
    <sheetView workbookViewId="0">
      <selection activeCell="I23" sqref="I23"/>
    </sheetView>
  </sheetViews>
  <sheetFormatPr baseColWidth="10" defaultRowHeight="15.75" customHeight="1"/>
  <cols>
    <col min="1" max="1" width="12.7109375" style="855" customWidth="1"/>
    <col min="2" max="2" width="24.85546875" style="855" bestFit="1" customWidth="1"/>
    <col min="3" max="4" width="13.7109375" style="855" customWidth="1"/>
    <col min="5" max="16384" width="11.42578125" style="855"/>
  </cols>
  <sheetData>
    <row r="1" spans="1:4" ht="15.75" customHeight="1">
      <c r="A1" s="24" t="s">
        <v>491</v>
      </c>
    </row>
    <row r="2" spans="1:4" ht="15.75" customHeight="1">
      <c r="B2" s="856"/>
    </row>
    <row r="3" spans="1:4" ht="15.75" customHeight="1" thickBot="1">
      <c r="B3" s="856" t="s">
        <v>37</v>
      </c>
    </row>
    <row r="4" spans="1:4" ht="34.5" customHeight="1" thickBot="1">
      <c r="B4" s="701" t="s">
        <v>36</v>
      </c>
      <c r="C4" s="819" t="s">
        <v>513</v>
      </c>
      <c r="D4" s="818" t="s">
        <v>568</v>
      </c>
    </row>
    <row r="5" spans="1:4" ht="15.75" customHeight="1">
      <c r="B5" s="817" t="s">
        <v>30</v>
      </c>
      <c r="C5" s="816">
        <v>0.30399999999999999</v>
      </c>
      <c r="D5" s="815">
        <v>0.13200000000000001</v>
      </c>
    </row>
    <row r="6" spans="1:4" ht="15.75" customHeight="1">
      <c r="B6" s="814" t="s">
        <v>8</v>
      </c>
      <c r="C6" s="813">
        <v>0.22500000000000001</v>
      </c>
      <c r="D6" s="812">
        <v>0.14199999999999999</v>
      </c>
    </row>
    <row r="7" spans="1:4" ht="15.75" customHeight="1">
      <c r="B7" s="814" t="s">
        <v>13</v>
      </c>
      <c r="C7" s="813">
        <v>0.23899999999999999</v>
      </c>
      <c r="D7" s="812">
        <v>0.157</v>
      </c>
    </row>
    <row r="8" spans="1:4" ht="15.75" customHeight="1">
      <c r="B8" s="814" t="s">
        <v>18</v>
      </c>
      <c r="C8" s="813">
        <v>0.216</v>
      </c>
      <c r="D8" s="812">
        <v>0.161</v>
      </c>
    </row>
    <row r="9" spans="1:4" ht="15.75" customHeight="1">
      <c r="B9" s="814" t="s">
        <v>20</v>
      </c>
      <c r="C9" s="813">
        <v>0.26500000000000001</v>
      </c>
      <c r="D9" s="812">
        <v>0.183</v>
      </c>
    </row>
    <row r="10" spans="1:4" ht="15.75" customHeight="1">
      <c r="B10" s="814" t="s">
        <v>10</v>
      </c>
      <c r="C10" s="813">
        <v>0.40799999999999997</v>
      </c>
      <c r="D10" s="812">
        <v>0.27400000000000002</v>
      </c>
    </row>
    <row r="11" spans="1:4" ht="15.75" customHeight="1">
      <c r="B11" s="814" t="s">
        <v>28</v>
      </c>
      <c r="C11" s="813">
        <v>0.35499999999999998</v>
      </c>
      <c r="D11" s="812">
        <v>0.28499999999999998</v>
      </c>
    </row>
    <row r="12" spans="1:4" ht="15.75" customHeight="1">
      <c r="B12" s="814" t="s">
        <v>22</v>
      </c>
      <c r="C12" s="813">
        <v>0.38900000000000001</v>
      </c>
      <c r="D12" s="812">
        <v>0.30199999999999999</v>
      </c>
    </row>
    <row r="13" spans="1:4" ht="15.75" customHeight="1">
      <c r="B13" s="814" t="s">
        <v>32</v>
      </c>
      <c r="C13" s="813">
        <v>0.316</v>
      </c>
      <c r="D13" s="812">
        <v>0.314</v>
      </c>
    </row>
    <row r="14" spans="1:4" ht="15.75" customHeight="1">
      <c r="B14" s="814" t="s">
        <v>567</v>
      </c>
      <c r="C14" s="813">
        <v>0.33700000000000002</v>
      </c>
      <c r="D14" s="812">
        <v>0.32400000000000001</v>
      </c>
    </row>
    <row r="15" spans="1:4" ht="15.75" customHeight="1" thickBot="1">
      <c r="B15" s="811" t="s">
        <v>42</v>
      </c>
      <c r="C15" s="810">
        <v>0.39800000000000002</v>
      </c>
      <c r="D15" s="809">
        <v>0.372</v>
      </c>
    </row>
    <row r="19" spans="6:12" ht="15.75" customHeight="1">
      <c r="F19" s="893" t="s">
        <v>566</v>
      </c>
      <c r="G19" s="893"/>
      <c r="H19" s="893"/>
      <c r="I19" s="893"/>
      <c r="J19" s="893"/>
      <c r="K19" s="893"/>
      <c r="L19" s="893"/>
    </row>
    <row r="20" spans="6:12" ht="15.75" customHeight="1">
      <c r="F20" s="893" t="s">
        <v>565</v>
      </c>
      <c r="G20" s="893"/>
      <c r="H20" s="893"/>
      <c r="I20" s="893"/>
      <c r="J20" s="893"/>
      <c r="K20" s="893"/>
      <c r="L20" s="893"/>
    </row>
    <row r="21" spans="6:12" ht="15.75" customHeight="1">
      <c r="F21" s="588"/>
    </row>
  </sheetData>
  <mergeCells count="2">
    <mergeCell ref="F20:L20"/>
    <mergeCell ref="F19:L19"/>
  </mergeCells>
  <hyperlinks>
    <hyperlink ref="B3" location="Sommaire!A1" display="Retour au sommaire"/>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4">
    <tabColor theme="3" tint="-0.249977111117893"/>
  </sheetPr>
  <dimension ref="A1:P20"/>
  <sheetViews>
    <sheetView zoomScaleNormal="100" workbookViewId="0">
      <selection activeCell="I23" sqref="I23"/>
    </sheetView>
  </sheetViews>
  <sheetFormatPr baseColWidth="10" defaultColWidth="10.28515625" defaultRowHeight="15.75" customHeight="1"/>
  <cols>
    <col min="1" max="1" width="10.28515625" style="857"/>
    <col min="2" max="2" width="18.28515625" style="857" customWidth="1"/>
    <col min="3" max="3" width="13.5703125" style="857" customWidth="1"/>
    <col min="4" max="16384" width="10.28515625" style="857"/>
  </cols>
  <sheetData>
    <row r="1" spans="1:6" ht="15.75" customHeight="1">
      <c r="A1" s="24" t="s">
        <v>490</v>
      </c>
    </row>
    <row r="2" spans="1:6" ht="15.75" customHeight="1">
      <c r="A2" s="868"/>
    </row>
    <row r="3" spans="1:6" ht="15.75" customHeight="1" thickBot="1">
      <c r="B3" s="856" t="s">
        <v>37</v>
      </c>
    </row>
    <row r="4" spans="1:6" ht="15.75" customHeight="1" thickBot="1">
      <c r="B4" s="701" t="s">
        <v>36</v>
      </c>
      <c r="C4" s="700" t="s">
        <v>574</v>
      </c>
      <c r="D4" s="699" t="s">
        <v>573</v>
      </c>
      <c r="E4" s="699" t="s">
        <v>572</v>
      </c>
      <c r="F4" s="698" t="s">
        <v>571</v>
      </c>
    </row>
    <row r="5" spans="1:6" ht="15.75" customHeight="1">
      <c r="B5" s="697" t="s">
        <v>8</v>
      </c>
      <c r="C5" s="867">
        <v>1.6E-2</v>
      </c>
      <c r="D5" s="866">
        <v>2.3E-2</v>
      </c>
      <c r="E5" s="866">
        <v>1.8000000000000002E-2</v>
      </c>
      <c r="F5" s="865">
        <v>1E-3</v>
      </c>
    </row>
    <row r="6" spans="1:6" ht="15.75" customHeight="1">
      <c r="B6" s="693" t="s">
        <v>28</v>
      </c>
      <c r="C6" s="864">
        <v>4.5999999999999999E-2</v>
      </c>
      <c r="D6" s="863">
        <v>7.0000000000000007E-2</v>
      </c>
      <c r="E6" s="863">
        <v>4.8000000000000001E-2</v>
      </c>
      <c r="F6" s="862">
        <v>1.3999999999999999E-2</v>
      </c>
    </row>
    <row r="7" spans="1:6" ht="15.75" customHeight="1">
      <c r="B7" s="693" t="s">
        <v>32</v>
      </c>
      <c r="C7" s="864">
        <v>2.4E-2</v>
      </c>
      <c r="D7" s="863">
        <v>2.3E-2</v>
      </c>
      <c r="E7" s="863">
        <v>2.6000000000000002E-2</v>
      </c>
      <c r="F7" s="862">
        <v>1.6E-2</v>
      </c>
    </row>
    <row r="8" spans="1:6" ht="15.75" customHeight="1">
      <c r="B8" s="693" t="s">
        <v>18</v>
      </c>
      <c r="C8" s="864">
        <v>0.05</v>
      </c>
      <c r="D8" s="863">
        <v>6.9000000000000006E-2</v>
      </c>
      <c r="E8" s="863">
        <v>5.2999999999999999E-2</v>
      </c>
      <c r="F8" s="862">
        <v>1.7000000000000001E-2</v>
      </c>
    </row>
    <row r="9" spans="1:6" ht="15.75" customHeight="1">
      <c r="B9" s="693" t="s">
        <v>20</v>
      </c>
      <c r="C9" s="864">
        <v>3.1E-2</v>
      </c>
      <c r="D9" s="863">
        <v>2.7000000000000003E-2</v>
      </c>
      <c r="E9" s="863">
        <v>3.4000000000000002E-2</v>
      </c>
      <c r="F9" s="862">
        <v>2.4E-2</v>
      </c>
    </row>
    <row r="10" spans="1:6" ht="15.75" customHeight="1">
      <c r="B10" s="693" t="s">
        <v>13</v>
      </c>
      <c r="C10" s="864">
        <v>4.7E-2</v>
      </c>
      <c r="D10" s="863">
        <v>5.7000000000000002E-2</v>
      </c>
      <c r="E10" s="863">
        <v>0.05</v>
      </c>
      <c r="F10" s="862">
        <v>2.7999999999999997E-2</v>
      </c>
    </row>
    <row r="11" spans="1:6" ht="15.75" customHeight="1">
      <c r="B11" s="693" t="s">
        <v>22</v>
      </c>
      <c r="C11" s="864">
        <v>5.4000000000000006E-2</v>
      </c>
      <c r="D11" s="863">
        <v>6.5000000000000002E-2</v>
      </c>
      <c r="E11" s="863">
        <v>5.7000000000000002E-2</v>
      </c>
      <c r="F11" s="862">
        <v>3.4000000000000002E-2</v>
      </c>
    </row>
    <row r="12" spans="1:6" ht="15.75" customHeight="1" thickBot="1">
      <c r="B12" s="861" t="s">
        <v>10</v>
      </c>
      <c r="C12" s="860">
        <v>8.5000000000000006E-2</v>
      </c>
      <c r="D12" s="859">
        <v>8.1000000000000003E-2</v>
      </c>
      <c r="E12" s="859">
        <v>9.1999999999999998E-2</v>
      </c>
      <c r="F12" s="858">
        <v>7.2000000000000008E-2</v>
      </c>
    </row>
    <row r="19" spans="8:16" ht="54" customHeight="1">
      <c r="H19" s="893" t="s">
        <v>570</v>
      </c>
      <c r="I19" s="893"/>
      <c r="J19" s="893"/>
      <c r="K19" s="893"/>
      <c r="L19" s="893"/>
      <c r="M19" s="893"/>
      <c r="N19" s="893"/>
      <c r="O19" s="893"/>
      <c r="P19" s="893"/>
    </row>
    <row r="20" spans="8:16" ht="15.75" customHeight="1">
      <c r="H20" s="893" t="s">
        <v>569</v>
      </c>
      <c r="I20" s="893"/>
      <c r="J20" s="893"/>
      <c r="K20" s="893"/>
      <c r="L20" s="893"/>
      <c r="M20" s="893"/>
      <c r="N20" s="893"/>
      <c r="O20" s="893"/>
      <c r="P20" s="893"/>
    </row>
  </sheetData>
  <mergeCells count="2">
    <mergeCell ref="H20:P20"/>
    <mergeCell ref="H19:P19"/>
  </mergeCells>
  <hyperlinks>
    <hyperlink ref="B3" location="Sommaire!A1" display="Retour au sommaire"/>
  </hyperlinks>
  <pageMargins left="0.78740157499999996" right="0.78740157499999996" top="0.984251969" bottom="0.984251969" header="0.5" footer="0.5"/>
  <pageSetup paperSize="9" scale="0" firstPageNumber="0" fitToWidth="0" fitToHeight="0" pageOrder="overThenDown" orientation="portrait" horizontalDpi="300" verticalDpi="300"/>
  <headerFooter alignWithMargins="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5">
    <tabColor theme="3" tint="-0.249977111117893"/>
  </sheetPr>
  <dimension ref="A1:M47"/>
  <sheetViews>
    <sheetView zoomScaleNormal="100" workbookViewId="0">
      <selection activeCell="I23" sqref="I23"/>
    </sheetView>
  </sheetViews>
  <sheetFormatPr baseColWidth="10" defaultRowHeight="15.75" customHeight="1"/>
  <cols>
    <col min="1" max="1" width="11.42578125" style="869"/>
    <col min="2" max="2" width="15.42578125" style="869" customWidth="1"/>
    <col min="3" max="4" width="17.140625" style="869" customWidth="1"/>
    <col min="5" max="16384" width="11.42578125" style="869"/>
  </cols>
  <sheetData>
    <row r="1" spans="1:5" ht="15.75" customHeight="1">
      <c r="A1" s="24" t="s">
        <v>489</v>
      </c>
    </row>
    <row r="2" spans="1:5" ht="15.75" customHeight="1">
      <c r="A2" s="868"/>
    </row>
    <row r="3" spans="1:5" ht="15.75" customHeight="1" thickBot="1">
      <c r="B3" s="856" t="s">
        <v>37</v>
      </c>
    </row>
    <row r="4" spans="1:5" ht="33.75" customHeight="1" thickBot="1">
      <c r="B4" s="701" t="s">
        <v>36</v>
      </c>
      <c r="C4" s="714" t="s">
        <v>571</v>
      </c>
      <c r="D4" s="713" t="s">
        <v>513</v>
      </c>
      <c r="E4" s="877"/>
    </row>
    <row r="5" spans="1:5" ht="15.75" customHeight="1">
      <c r="B5" s="712" t="s">
        <v>10</v>
      </c>
      <c r="C5" s="876">
        <v>6.4</v>
      </c>
      <c r="D5" s="875">
        <v>6.6</v>
      </c>
    </row>
    <row r="6" spans="1:5" ht="15.75" customHeight="1">
      <c r="B6" s="709" t="s">
        <v>13</v>
      </c>
      <c r="C6" s="874">
        <v>7.1</v>
      </c>
      <c r="D6" s="873">
        <v>7.2</v>
      </c>
    </row>
    <row r="7" spans="1:5" ht="15.75" customHeight="1">
      <c r="B7" s="709" t="s">
        <v>22</v>
      </c>
      <c r="C7" s="874">
        <v>7</v>
      </c>
      <c r="D7" s="873">
        <v>7</v>
      </c>
    </row>
    <row r="8" spans="1:5" ht="15.75" customHeight="1">
      <c r="B8" s="709" t="s">
        <v>20</v>
      </c>
      <c r="C8" s="874">
        <v>7.3</v>
      </c>
      <c r="D8" s="873">
        <v>7.3</v>
      </c>
    </row>
    <row r="9" spans="1:5" ht="15.75" customHeight="1">
      <c r="B9" s="709" t="s">
        <v>32</v>
      </c>
      <c r="C9" s="874">
        <v>7.7</v>
      </c>
      <c r="D9" s="873">
        <v>7.7</v>
      </c>
    </row>
    <row r="10" spans="1:5" ht="15.75" customHeight="1">
      <c r="B10" s="709" t="s">
        <v>18</v>
      </c>
      <c r="C10" s="874">
        <v>7.4</v>
      </c>
      <c r="D10" s="873">
        <v>7.3</v>
      </c>
    </row>
    <row r="11" spans="1:5" ht="15.75" customHeight="1">
      <c r="B11" s="709" t="s">
        <v>28</v>
      </c>
      <c r="C11" s="874">
        <v>7.9</v>
      </c>
      <c r="D11" s="873">
        <v>7.7</v>
      </c>
    </row>
    <row r="12" spans="1:5" ht="15.75" customHeight="1" thickBot="1">
      <c r="B12" s="872" t="s">
        <v>8</v>
      </c>
      <c r="C12" s="871">
        <v>8.3000000000000007</v>
      </c>
      <c r="D12" s="870">
        <v>7.9</v>
      </c>
    </row>
    <row r="18" spans="6:13" ht="29.25" customHeight="1">
      <c r="F18" s="893" t="s">
        <v>578</v>
      </c>
      <c r="G18" s="893"/>
      <c r="H18" s="893"/>
      <c r="I18" s="893"/>
      <c r="J18" s="893"/>
      <c r="K18" s="893"/>
      <c r="L18" s="893"/>
      <c r="M18" s="893"/>
    </row>
    <row r="19" spans="6:13" ht="15.75" customHeight="1">
      <c r="F19" s="893" t="s">
        <v>577</v>
      </c>
      <c r="G19" s="893"/>
      <c r="H19" s="893"/>
      <c r="I19" s="893"/>
      <c r="J19" s="893"/>
      <c r="K19" s="893"/>
      <c r="L19" s="893"/>
      <c r="M19" s="893"/>
    </row>
    <row r="20" spans="6:13" ht="15.75" customHeight="1">
      <c r="F20" s="893" t="s">
        <v>576</v>
      </c>
      <c r="G20" s="893"/>
      <c r="H20" s="893"/>
      <c r="I20" s="893"/>
      <c r="J20" s="893"/>
      <c r="K20" s="893"/>
      <c r="L20" s="893"/>
      <c r="M20" s="893"/>
    </row>
    <row r="39" spans="1:4" ht="15.75" customHeight="1">
      <c r="B39" s="869" t="s">
        <v>571</v>
      </c>
      <c r="C39" s="869" t="s">
        <v>513</v>
      </c>
      <c r="D39" s="869" t="s">
        <v>575</v>
      </c>
    </row>
    <row r="40" spans="1:4" ht="15.75" customHeight="1">
      <c r="A40" s="869" t="s">
        <v>10</v>
      </c>
      <c r="B40" s="869">
        <v>6.4</v>
      </c>
      <c r="C40" s="869">
        <v>6.6</v>
      </c>
      <c r="D40" s="869">
        <f t="shared" ref="D40:D47" si="0">B40/C40</f>
        <v>0.96969696969696983</v>
      </c>
    </row>
    <row r="41" spans="1:4" ht="15.75" customHeight="1">
      <c r="A41" s="869" t="s">
        <v>22</v>
      </c>
      <c r="B41" s="869">
        <v>7</v>
      </c>
      <c r="C41" s="869">
        <v>7</v>
      </c>
      <c r="D41" s="869">
        <f t="shared" si="0"/>
        <v>1</v>
      </c>
    </row>
    <row r="42" spans="1:4" ht="15.75" customHeight="1">
      <c r="A42" s="869" t="s">
        <v>13</v>
      </c>
      <c r="B42" s="869">
        <v>7.1</v>
      </c>
      <c r="C42" s="869">
        <v>7.2</v>
      </c>
      <c r="D42" s="869">
        <f t="shared" si="0"/>
        <v>0.98611111111111105</v>
      </c>
    </row>
    <row r="43" spans="1:4" ht="15.75" customHeight="1">
      <c r="A43" s="869" t="s">
        <v>20</v>
      </c>
      <c r="B43" s="869">
        <v>7.3</v>
      </c>
      <c r="C43" s="869">
        <v>7.3</v>
      </c>
      <c r="D43" s="869">
        <f t="shared" si="0"/>
        <v>1</v>
      </c>
    </row>
    <row r="44" spans="1:4" ht="15.75" customHeight="1">
      <c r="A44" s="869" t="s">
        <v>18</v>
      </c>
      <c r="B44" s="869">
        <v>7.4</v>
      </c>
      <c r="C44" s="869">
        <v>7.3</v>
      </c>
      <c r="D44" s="869">
        <f t="shared" si="0"/>
        <v>1.0136986301369864</v>
      </c>
    </row>
    <row r="45" spans="1:4" ht="15.75" customHeight="1">
      <c r="A45" s="869" t="s">
        <v>32</v>
      </c>
      <c r="B45" s="869">
        <v>7.7</v>
      </c>
      <c r="C45" s="869">
        <v>7.7</v>
      </c>
      <c r="D45" s="869">
        <f t="shared" si="0"/>
        <v>1</v>
      </c>
    </row>
    <row r="46" spans="1:4" ht="15.75" customHeight="1">
      <c r="A46" s="869" t="s">
        <v>28</v>
      </c>
      <c r="B46" s="869">
        <v>7.9</v>
      </c>
      <c r="C46" s="869">
        <v>7.7</v>
      </c>
      <c r="D46" s="869">
        <f t="shared" si="0"/>
        <v>1.025974025974026</v>
      </c>
    </row>
    <row r="47" spans="1:4" ht="15.75" customHeight="1">
      <c r="A47" s="869" t="s">
        <v>8</v>
      </c>
      <c r="B47" s="869">
        <v>8.3000000000000007</v>
      </c>
      <c r="C47" s="869">
        <v>7.9</v>
      </c>
      <c r="D47" s="869">
        <f t="shared" si="0"/>
        <v>1.0506329113924051</v>
      </c>
    </row>
  </sheetData>
  <mergeCells count="3">
    <mergeCell ref="F20:M20"/>
    <mergeCell ref="F19:M19"/>
    <mergeCell ref="F18:M18"/>
  </mergeCells>
  <hyperlinks>
    <hyperlink ref="B3" location="Sommaire!A1" display="Retour au sommaire"/>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6">
    <tabColor theme="3" tint="-0.249977111117893"/>
  </sheetPr>
  <dimension ref="A1:L47"/>
  <sheetViews>
    <sheetView zoomScaleNormal="100" workbookViewId="0">
      <selection activeCell="B3" sqref="B3"/>
    </sheetView>
  </sheetViews>
  <sheetFormatPr baseColWidth="10" defaultRowHeight="15.75" customHeight="1"/>
  <cols>
    <col min="1" max="1" width="11.42578125" style="869"/>
    <col min="2" max="2" width="16.140625" style="869" customWidth="1"/>
    <col min="3" max="3" width="17.140625" style="869" customWidth="1"/>
    <col min="4" max="16384" width="11.42578125" style="869"/>
  </cols>
  <sheetData>
    <row r="1" spans="1:3" ht="15.75" customHeight="1">
      <c r="A1" s="24" t="s">
        <v>488</v>
      </c>
    </row>
    <row r="2" spans="1:3" ht="15.75" customHeight="1">
      <c r="A2" s="868"/>
    </row>
    <row r="3" spans="1:3" ht="15.75" customHeight="1" thickBot="1">
      <c r="B3" s="856" t="s">
        <v>37</v>
      </c>
    </row>
    <row r="4" spans="1:3" ht="54" customHeight="1" thickBot="1">
      <c r="B4" s="701" t="s">
        <v>36</v>
      </c>
      <c r="C4" s="881" t="s">
        <v>581</v>
      </c>
    </row>
    <row r="5" spans="1:3" ht="15.75" customHeight="1">
      <c r="B5" s="817" t="s">
        <v>10</v>
      </c>
      <c r="C5" s="880">
        <v>0.96969696969696983</v>
      </c>
    </row>
    <row r="6" spans="1:3" ht="15.75" customHeight="1">
      <c r="B6" s="814" t="s">
        <v>13</v>
      </c>
      <c r="C6" s="879">
        <v>0.98611111111111105</v>
      </c>
    </row>
    <row r="7" spans="1:3" ht="15.75" customHeight="1">
      <c r="B7" s="814" t="s">
        <v>22</v>
      </c>
      <c r="C7" s="879">
        <v>1</v>
      </c>
    </row>
    <row r="8" spans="1:3" ht="15.75" customHeight="1">
      <c r="B8" s="814" t="s">
        <v>20</v>
      </c>
      <c r="C8" s="879">
        <v>1</v>
      </c>
    </row>
    <row r="9" spans="1:3" ht="15.75" customHeight="1">
      <c r="B9" s="814" t="s">
        <v>32</v>
      </c>
      <c r="C9" s="879">
        <v>1</v>
      </c>
    </row>
    <row r="10" spans="1:3" ht="15.75" customHeight="1">
      <c r="B10" s="814" t="s">
        <v>18</v>
      </c>
      <c r="C10" s="879">
        <v>1.0136986301369864</v>
      </c>
    </row>
    <row r="11" spans="1:3" ht="15.75" customHeight="1">
      <c r="B11" s="814" t="s">
        <v>28</v>
      </c>
      <c r="C11" s="879">
        <v>1.025974025974026</v>
      </c>
    </row>
    <row r="12" spans="1:3" ht="15.75" customHeight="1" thickBot="1">
      <c r="B12" s="811" t="s">
        <v>8</v>
      </c>
      <c r="C12" s="878">
        <v>1.0506329113924051</v>
      </c>
    </row>
    <row r="18" spans="5:12" ht="28.5" customHeight="1">
      <c r="E18" s="893" t="s">
        <v>580</v>
      </c>
      <c r="F18" s="893"/>
      <c r="G18" s="893"/>
      <c r="H18" s="893"/>
      <c r="I18" s="893"/>
      <c r="J18" s="893"/>
      <c r="K18" s="893"/>
      <c r="L18" s="893"/>
    </row>
    <row r="19" spans="5:12" ht="15.75" customHeight="1">
      <c r="E19" s="893" t="s">
        <v>579</v>
      </c>
      <c r="F19" s="893"/>
      <c r="G19" s="893"/>
      <c r="H19" s="893"/>
      <c r="I19" s="893"/>
      <c r="J19" s="893"/>
      <c r="K19" s="893"/>
      <c r="L19" s="893"/>
    </row>
    <row r="39" spans="1:4" ht="15.75" customHeight="1">
      <c r="B39" s="869" t="s">
        <v>571</v>
      </c>
      <c r="C39" s="869" t="s">
        <v>513</v>
      </c>
      <c r="D39" s="869" t="s">
        <v>575</v>
      </c>
    </row>
    <row r="40" spans="1:4" ht="15.75" customHeight="1">
      <c r="A40" s="869" t="s">
        <v>10</v>
      </c>
      <c r="B40" s="869">
        <v>6.4</v>
      </c>
      <c r="C40" s="869">
        <v>6.6</v>
      </c>
      <c r="D40" s="869">
        <f t="shared" ref="D40:D47" si="0">B40/C40</f>
        <v>0.96969696969696983</v>
      </c>
    </row>
    <row r="41" spans="1:4" ht="15.75" customHeight="1">
      <c r="A41" s="869" t="s">
        <v>22</v>
      </c>
      <c r="B41" s="869">
        <v>7</v>
      </c>
      <c r="C41" s="869">
        <v>7</v>
      </c>
      <c r="D41" s="869">
        <f t="shared" si="0"/>
        <v>1</v>
      </c>
    </row>
    <row r="42" spans="1:4" ht="15.75" customHeight="1">
      <c r="A42" s="869" t="s">
        <v>13</v>
      </c>
      <c r="B42" s="869">
        <v>7.1</v>
      </c>
      <c r="C42" s="869">
        <v>7.2</v>
      </c>
      <c r="D42" s="869">
        <f t="shared" si="0"/>
        <v>0.98611111111111105</v>
      </c>
    </row>
    <row r="43" spans="1:4" ht="15.75" customHeight="1">
      <c r="A43" s="869" t="s">
        <v>20</v>
      </c>
      <c r="B43" s="869">
        <v>7.3</v>
      </c>
      <c r="C43" s="869">
        <v>7.3</v>
      </c>
      <c r="D43" s="869">
        <f t="shared" si="0"/>
        <v>1</v>
      </c>
    </row>
    <row r="44" spans="1:4" ht="15.75" customHeight="1">
      <c r="A44" s="869" t="s">
        <v>18</v>
      </c>
      <c r="B44" s="869">
        <v>7.4</v>
      </c>
      <c r="C44" s="869">
        <v>7.3</v>
      </c>
      <c r="D44" s="869">
        <f t="shared" si="0"/>
        <v>1.0136986301369864</v>
      </c>
    </row>
    <row r="45" spans="1:4" ht="15.75" customHeight="1">
      <c r="A45" s="869" t="s">
        <v>32</v>
      </c>
      <c r="B45" s="869">
        <v>7.7</v>
      </c>
      <c r="C45" s="869">
        <v>7.7</v>
      </c>
      <c r="D45" s="869">
        <f t="shared" si="0"/>
        <v>1</v>
      </c>
    </row>
    <row r="46" spans="1:4" ht="15.75" customHeight="1">
      <c r="A46" s="869" t="s">
        <v>28</v>
      </c>
      <c r="B46" s="869">
        <v>7.9</v>
      </c>
      <c r="C46" s="869">
        <v>7.7</v>
      </c>
      <c r="D46" s="869">
        <f t="shared" si="0"/>
        <v>1.025974025974026</v>
      </c>
    </row>
    <row r="47" spans="1:4" ht="15.75" customHeight="1">
      <c r="A47" s="869" t="s">
        <v>8</v>
      </c>
      <c r="B47" s="869">
        <v>8.3000000000000007</v>
      </c>
      <c r="C47" s="869">
        <v>7.9</v>
      </c>
      <c r="D47" s="869">
        <f t="shared" si="0"/>
        <v>1.0506329113924051</v>
      </c>
    </row>
  </sheetData>
  <mergeCells count="2">
    <mergeCell ref="E19:L19"/>
    <mergeCell ref="E18:L18"/>
  </mergeCells>
  <hyperlinks>
    <hyperlink ref="B3" location="Sommaire!A1" display="Retour au sommaire"/>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20"/>
  <sheetViews>
    <sheetView workbookViewId="0">
      <selection activeCell="B3" sqref="B3"/>
    </sheetView>
  </sheetViews>
  <sheetFormatPr baseColWidth="10" defaultRowHeight="15.75"/>
  <cols>
    <col min="1" max="1" width="11.42578125" style="802" customWidth="1"/>
    <col min="2" max="2" width="15.85546875" style="802" customWidth="1"/>
    <col min="3" max="16384" width="11.42578125" style="802"/>
  </cols>
  <sheetData>
    <row r="1" spans="1:5">
      <c r="A1" s="1009" t="s">
        <v>593</v>
      </c>
    </row>
    <row r="2" spans="1:5">
      <c r="A2" s="9"/>
    </row>
    <row r="3" spans="1:5" ht="16.5" thickBot="1">
      <c r="B3" s="25" t="s">
        <v>37</v>
      </c>
    </row>
    <row r="4" spans="1:5" ht="16.5" thickBot="1">
      <c r="B4" s="701" t="s">
        <v>36</v>
      </c>
      <c r="C4" s="1008">
        <v>1979</v>
      </c>
      <c r="D4" s="1007">
        <v>1999</v>
      </c>
      <c r="E4" s="1006">
        <v>2019</v>
      </c>
    </row>
    <row r="5" spans="1:5">
      <c r="B5" s="1005" t="s">
        <v>18</v>
      </c>
      <c r="C5" s="1004"/>
      <c r="D5" s="1003">
        <v>0.2616738428602518</v>
      </c>
      <c r="E5" s="1002">
        <v>0.54318287854219471</v>
      </c>
    </row>
    <row r="6" spans="1:5">
      <c r="B6" s="1001" t="s">
        <v>13</v>
      </c>
      <c r="C6" s="1000">
        <v>0.50214776632302405</v>
      </c>
      <c r="D6" s="999">
        <v>0.31894527722593458</v>
      </c>
      <c r="E6" s="998">
        <v>0.56876411913683644</v>
      </c>
    </row>
    <row r="7" spans="1:5">
      <c r="B7" s="1001" t="s">
        <v>10</v>
      </c>
      <c r="C7" s="1000">
        <v>0.23347013223894209</v>
      </c>
      <c r="D7" s="999">
        <v>0.29036055923473136</v>
      </c>
      <c r="E7" s="998">
        <v>0.57405304685683889</v>
      </c>
    </row>
    <row r="8" spans="1:5">
      <c r="B8" s="1001" t="s">
        <v>22</v>
      </c>
      <c r="C8" s="1000">
        <v>0.47680831301520965</v>
      </c>
      <c r="D8" s="999">
        <v>0.38846533775740227</v>
      </c>
      <c r="E8" s="998">
        <v>0.61623890468574527</v>
      </c>
    </row>
    <row r="9" spans="1:5">
      <c r="B9" s="1001" t="s">
        <v>596</v>
      </c>
      <c r="C9" s="1000">
        <v>0.53047404821456912</v>
      </c>
      <c r="D9" s="999">
        <v>0.50248869882312863</v>
      </c>
      <c r="E9" s="998">
        <v>0.64412423987519485</v>
      </c>
    </row>
    <row r="10" spans="1:5">
      <c r="B10" s="1001" t="s">
        <v>16</v>
      </c>
      <c r="C10" s="1000">
        <v>0.56256482791136253</v>
      </c>
      <c r="D10" s="999">
        <v>0.59321886923343736</v>
      </c>
      <c r="E10" s="998">
        <v>0.65346464335598109</v>
      </c>
    </row>
    <row r="11" spans="1:5">
      <c r="B11" s="1001" t="s">
        <v>30</v>
      </c>
      <c r="C11" s="1000">
        <v>0.52974337583096842</v>
      </c>
      <c r="D11" s="999">
        <v>0.49707514567512739</v>
      </c>
      <c r="E11" s="998">
        <v>0.66779541017266386</v>
      </c>
    </row>
    <row r="12" spans="1:5">
      <c r="B12" s="1001" t="s">
        <v>28</v>
      </c>
      <c r="C12" s="1000">
        <v>0</v>
      </c>
      <c r="D12" s="999">
        <v>0.52192243044946207</v>
      </c>
      <c r="E12" s="998">
        <v>0.68134893194725232</v>
      </c>
    </row>
    <row r="13" spans="1:5">
      <c r="B13" s="1001" t="s">
        <v>32</v>
      </c>
      <c r="C13" s="1000">
        <v>0.38592159325165443</v>
      </c>
      <c r="D13" s="999">
        <v>0.35899094437257439</v>
      </c>
      <c r="E13" s="998">
        <v>0.72013551295085843</v>
      </c>
    </row>
    <row r="14" spans="1:5">
      <c r="B14" s="1001" t="s">
        <v>20</v>
      </c>
      <c r="C14" s="1000">
        <v>0.43978788915497774</v>
      </c>
      <c r="D14" s="999">
        <v>0.43687967960995988</v>
      </c>
      <c r="E14" s="998">
        <v>0.74693473738356597</v>
      </c>
    </row>
    <row r="15" spans="1:5">
      <c r="B15" s="1001" t="s">
        <v>25</v>
      </c>
      <c r="C15" s="1000">
        <v>0.62913223140495877</v>
      </c>
      <c r="D15" s="999">
        <v>0.67050970873786409</v>
      </c>
      <c r="E15" s="998">
        <v>0.77858081471747698</v>
      </c>
    </row>
    <row r="16" spans="1:5" ht="16.5" thickBot="1">
      <c r="B16" s="997" t="s">
        <v>8</v>
      </c>
      <c r="C16" s="996">
        <v>0.66744421906693718</v>
      </c>
      <c r="D16" s="995">
        <v>0.68562564632885215</v>
      </c>
      <c r="E16" s="994">
        <v>0.81659165875590167</v>
      </c>
    </row>
    <row r="20" spans="7:7">
      <c r="G20" s="993" t="s">
        <v>595</v>
      </c>
    </row>
  </sheetData>
  <hyperlinks>
    <hyperlink ref="B3" location="Sommaire!A1" display="Retour au sommaire"/>
  </hyperlinks>
  <pageMargins left="0.78740157499999996" right="0.78740157499999996" top="0.984251969" bottom="0.984251969" header="0.4921259845" footer="0.4921259845"/>
  <pageSetup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18"/>
  <sheetViews>
    <sheetView workbookViewId="0">
      <selection activeCell="B3" sqref="B3"/>
    </sheetView>
  </sheetViews>
  <sheetFormatPr baseColWidth="10" defaultRowHeight="12.75"/>
  <cols>
    <col min="1" max="1" width="11.28515625" style="1010" customWidth="1"/>
    <col min="2" max="2" width="16.42578125" style="1010" customWidth="1"/>
    <col min="3" max="16384" width="11.42578125" style="1010"/>
  </cols>
  <sheetData>
    <row r="1" spans="1:4" ht="14.25">
      <c r="A1" s="1014" t="s">
        <v>592</v>
      </c>
    </row>
    <row r="3" spans="1:4" ht="15.75" thickBot="1">
      <c r="B3" s="605" t="s">
        <v>37</v>
      </c>
    </row>
    <row r="4" spans="1:4" ht="16.5" thickBot="1">
      <c r="B4" s="701" t="s">
        <v>36</v>
      </c>
      <c r="C4" s="1008" t="s">
        <v>598</v>
      </c>
      <c r="D4" s="1008" t="s">
        <v>597</v>
      </c>
    </row>
    <row r="5" spans="1:4" ht="15.75">
      <c r="B5" s="1005" t="s">
        <v>18</v>
      </c>
      <c r="C5" s="1004">
        <v>0.72282890184217674</v>
      </c>
      <c r="D5" s="1013">
        <v>0.34358405395953201</v>
      </c>
    </row>
    <row r="6" spans="1:4" ht="15.75">
      <c r="B6" s="1001" t="s">
        <v>13</v>
      </c>
      <c r="C6" s="1000">
        <v>0.77113019332832622</v>
      </c>
      <c r="D6" s="1012">
        <v>0.3537273952728015</v>
      </c>
    </row>
    <row r="7" spans="1:4" ht="15.75">
      <c r="B7" s="1001" t="s">
        <v>10</v>
      </c>
      <c r="C7" s="1000">
        <v>0.69347718593060836</v>
      </c>
      <c r="D7" s="1012">
        <v>0.43633827901479422</v>
      </c>
    </row>
    <row r="8" spans="1:4" ht="15.75">
      <c r="B8" s="1001" t="s">
        <v>22</v>
      </c>
      <c r="C8" s="1000">
        <v>0.74072786124576018</v>
      </c>
      <c r="D8" s="1012">
        <v>0.4716930793636106</v>
      </c>
    </row>
    <row r="9" spans="1:4" ht="15.75">
      <c r="B9" s="1001" t="s">
        <v>596</v>
      </c>
      <c r="C9" s="1000">
        <v>0.73496023188942006</v>
      </c>
      <c r="D9" s="1012">
        <v>0.54418012693567819</v>
      </c>
    </row>
    <row r="10" spans="1:4" ht="15.75">
      <c r="B10" s="1001" t="s">
        <v>30</v>
      </c>
      <c r="C10" s="1000">
        <v>0.75820651285979901</v>
      </c>
      <c r="D10" s="1012">
        <v>0.5691731494993707</v>
      </c>
    </row>
    <row r="11" spans="1:4" ht="15.75">
      <c r="B11" s="1001" t="s">
        <v>16</v>
      </c>
      <c r="C11" s="1000">
        <v>0.72863485016648166</v>
      </c>
      <c r="D11" s="1012">
        <v>0.57462288402774409</v>
      </c>
    </row>
    <row r="12" spans="1:4" ht="15.75">
      <c r="B12" s="1001" t="s">
        <v>28</v>
      </c>
      <c r="C12" s="1000">
        <v>0.76815100590722196</v>
      </c>
      <c r="D12" s="1012">
        <v>0.57957931449047873</v>
      </c>
    </row>
    <row r="13" spans="1:4" ht="15.75">
      <c r="B13" s="1001" t="s">
        <v>32</v>
      </c>
      <c r="C13" s="1000">
        <v>0.79638053149445365</v>
      </c>
      <c r="D13" s="1012">
        <v>0.63481448568106169</v>
      </c>
    </row>
    <row r="14" spans="1:4" ht="15.75">
      <c r="B14" s="1001" t="s">
        <v>20</v>
      </c>
      <c r="C14" s="1000">
        <v>0.8382661640721083</v>
      </c>
      <c r="D14" s="1012">
        <v>0.63710605100476936</v>
      </c>
    </row>
    <row r="15" spans="1:4" ht="15.75">
      <c r="B15" s="1001" t="s">
        <v>25</v>
      </c>
      <c r="C15" s="1000">
        <v>0.83723958333333348</v>
      </c>
      <c r="D15" s="1012">
        <v>0.71883289124668437</v>
      </c>
    </row>
    <row r="16" spans="1:4" ht="16.5" thickBot="1">
      <c r="B16" s="997" t="s">
        <v>8</v>
      </c>
      <c r="C16" s="996">
        <v>0.88958062115271153</v>
      </c>
      <c r="D16" s="1011">
        <v>0.73805744270880325</v>
      </c>
    </row>
    <row r="18" spans="6:6">
      <c r="F18" s="993" t="s">
        <v>595</v>
      </c>
    </row>
  </sheetData>
  <hyperlinks>
    <hyperlink ref="B3" location="Sommaire!A1" display="Retour au sommaire"/>
  </hyperlinks>
  <pageMargins left="0.78740157499999996" right="0.78740157499999996" top="0.984251969" bottom="0.984251969" header="0.4921259845" footer="0.4921259845"/>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3" tint="0.39997558519241921"/>
    <pageSetUpPr fitToPage="1"/>
  </sheetPr>
  <dimension ref="A1:N32"/>
  <sheetViews>
    <sheetView zoomScaleNormal="100" workbookViewId="0">
      <selection activeCell="E19" sqref="E19"/>
    </sheetView>
  </sheetViews>
  <sheetFormatPr baseColWidth="10" defaultColWidth="9.140625" defaultRowHeight="15.75"/>
  <cols>
    <col min="1" max="1" width="10.28515625" style="9" customWidth="1"/>
    <col min="2" max="2" width="25.5703125" style="67" customWidth="1"/>
    <col min="3" max="4" width="14.85546875" style="67" customWidth="1"/>
    <col min="5" max="5" width="14.85546875" style="68" customWidth="1"/>
    <col min="6" max="6" width="14.5703125" style="67" customWidth="1"/>
    <col min="7" max="8" width="12" style="67" customWidth="1"/>
    <col min="9" max="16384" width="9.140625" style="9"/>
  </cols>
  <sheetData>
    <row r="1" spans="1:8">
      <c r="A1" s="66" t="s">
        <v>76</v>
      </c>
    </row>
    <row r="3" spans="1:8" ht="16.5" thickBot="1">
      <c r="B3" s="23" t="s">
        <v>37</v>
      </c>
    </row>
    <row r="4" spans="1:8" ht="25.5" customHeight="1" thickBot="1">
      <c r="B4" s="55" t="s">
        <v>36</v>
      </c>
      <c r="C4" s="65">
        <v>2009</v>
      </c>
      <c r="D4" s="63">
        <v>2019</v>
      </c>
      <c r="E4" s="9"/>
      <c r="F4" s="9"/>
      <c r="G4" s="9"/>
      <c r="H4" s="9"/>
    </row>
    <row r="5" spans="1:8">
      <c r="B5" s="79" t="s">
        <v>20</v>
      </c>
      <c r="C5" s="78">
        <v>5.3341095364574181E-2</v>
      </c>
      <c r="D5" s="77">
        <v>7.4980522172772221E-2</v>
      </c>
      <c r="E5" s="9"/>
      <c r="F5" s="9"/>
      <c r="G5" s="9"/>
      <c r="H5" s="9"/>
    </row>
    <row r="6" spans="1:8">
      <c r="B6" s="76" t="s">
        <v>13</v>
      </c>
      <c r="C6" s="75">
        <v>7.9783229068870309E-2</v>
      </c>
      <c r="D6" s="74">
        <v>0.10569944939786652</v>
      </c>
      <c r="E6" s="9"/>
      <c r="F6" s="9"/>
      <c r="G6" s="9"/>
      <c r="H6" s="9"/>
    </row>
    <row r="7" spans="1:8">
      <c r="B7" s="76" t="s">
        <v>10</v>
      </c>
      <c r="C7" s="75">
        <v>4.7394763868057167E-2</v>
      </c>
      <c r="D7" s="74">
        <v>0.10878833445276437</v>
      </c>
      <c r="E7" s="9"/>
      <c r="F7" s="9"/>
      <c r="G7" s="9"/>
      <c r="H7" s="9"/>
    </row>
    <row r="8" spans="1:8">
      <c r="B8" s="76" t="s">
        <v>25</v>
      </c>
      <c r="C8" s="75">
        <v>0.29519551543306344</v>
      </c>
      <c r="D8" s="74">
        <v>0.28614598113227985</v>
      </c>
      <c r="E8" s="9"/>
      <c r="F8" s="9"/>
      <c r="G8" s="9"/>
      <c r="H8" s="9"/>
    </row>
    <row r="9" spans="1:8">
      <c r="B9" s="76" t="s">
        <v>18</v>
      </c>
      <c r="C9" s="75">
        <v>0.24072950160497453</v>
      </c>
      <c r="D9" s="74">
        <v>0.35208873058603901</v>
      </c>
      <c r="E9" s="9"/>
      <c r="F9" s="9"/>
      <c r="G9" s="9"/>
      <c r="H9" s="9"/>
    </row>
    <row r="10" spans="1:8">
      <c r="B10" s="76" t="s">
        <v>8</v>
      </c>
      <c r="C10" s="75">
        <v>0.51570633853381165</v>
      </c>
      <c r="D10" s="74">
        <v>0.99889271371770372</v>
      </c>
      <c r="E10" s="9"/>
      <c r="F10" s="9"/>
      <c r="G10" s="9"/>
      <c r="H10" s="9"/>
    </row>
    <row r="11" spans="1:8">
      <c r="B11" s="76" t="s">
        <v>28</v>
      </c>
      <c r="C11" s="75">
        <v>0.72647252486651592</v>
      </c>
      <c r="D11" s="74">
        <v>1.231953244172779</v>
      </c>
      <c r="E11" s="9"/>
      <c r="F11" s="9"/>
      <c r="G11" s="9"/>
      <c r="H11" s="9"/>
    </row>
    <row r="12" spans="1:8">
      <c r="B12" s="76" t="s">
        <v>42</v>
      </c>
      <c r="C12" s="75">
        <v>1.1207828156433985</v>
      </c>
      <c r="D12" s="74">
        <v>1.5031253447334527</v>
      </c>
      <c r="E12" s="9"/>
      <c r="F12" s="9"/>
      <c r="G12" s="9"/>
      <c r="H12" s="9"/>
    </row>
    <row r="13" spans="1:8">
      <c r="B13" s="76" t="s">
        <v>30</v>
      </c>
      <c r="C13" s="75">
        <v>1.1447470875065391</v>
      </c>
      <c r="D13" s="74">
        <v>1.595332304922396</v>
      </c>
      <c r="E13" s="9"/>
      <c r="F13" s="9"/>
      <c r="G13" s="9"/>
      <c r="H13" s="9"/>
    </row>
    <row r="14" spans="1:8" ht="16.5" thickBot="1">
      <c r="B14" s="73" t="s">
        <v>32</v>
      </c>
      <c r="C14" s="72">
        <v>1.0880446576894638</v>
      </c>
      <c r="D14" s="71">
        <v>1.9440355842107409</v>
      </c>
      <c r="E14" s="9"/>
      <c r="F14" s="9"/>
      <c r="G14" s="9"/>
      <c r="H14" s="9"/>
    </row>
    <row r="15" spans="1:8">
      <c r="B15" s="68"/>
      <c r="C15" s="40"/>
      <c r="D15" s="70"/>
      <c r="E15" s="70"/>
      <c r="F15" s="9"/>
      <c r="G15" s="9"/>
      <c r="H15" s="9"/>
    </row>
    <row r="16" spans="1:8">
      <c r="B16" s="68"/>
      <c r="E16" s="67"/>
      <c r="F16" s="9"/>
      <c r="G16" s="9"/>
      <c r="H16" s="9"/>
    </row>
    <row r="17" spans="2:14" s="67" customFormat="1">
      <c r="B17" s="68"/>
    </row>
    <row r="18" spans="2:14" s="67" customFormat="1">
      <c r="B18" s="68"/>
    </row>
    <row r="19" spans="2:14" s="67" customFormat="1">
      <c r="B19" s="68"/>
      <c r="C19" s="69"/>
    </row>
    <row r="20" spans="2:14" s="67" customFormat="1">
      <c r="B20" s="68"/>
      <c r="C20" s="69"/>
    </row>
    <row r="21" spans="2:14" s="67" customFormat="1">
      <c r="B21" s="68"/>
    </row>
    <row r="22" spans="2:14" s="67" customFormat="1" ht="54.75" customHeight="1">
      <c r="B22" s="68"/>
      <c r="F22" s="894" t="s">
        <v>75</v>
      </c>
      <c r="G22" s="894"/>
      <c r="H22" s="894"/>
      <c r="I22" s="894"/>
      <c r="J22" s="894"/>
      <c r="K22" s="894"/>
      <c r="L22" s="894"/>
      <c r="M22" s="894"/>
      <c r="N22" s="894"/>
    </row>
    <row r="23" spans="2:14" s="67" customFormat="1">
      <c r="B23" s="68"/>
      <c r="F23" s="893" t="s">
        <v>59</v>
      </c>
      <c r="G23" s="893"/>
      <c r="H23" s="893"/>
      <c r="I23" s="893"/>
      <c r="J23" s="893"/>
      <c r="K23" s="893"/>
      <c r="L23" s="893"/>
      <c r="M23" s="893"/>
      <c r="N23" s="893"/>
    </row>
    <row r="24" spans="2:14" s="67" customFormat="1">
      <c r="B24" s="68"/>
    </row>
    <row r="25" spans="2:14" s="67" customFormat="1">
      <c r="B25" s="68"/>
    </row>
    <row r="26" spans="2:14" s="67" customFormat="1">
      <c r="E26" s="68"/>
    </row>
    <row r="27" spans="2:14" s="67" customFormat="1">
      <c r="E27" s="68"/>
    </row>
    <row r="28" spans="2:14" s="67" customFormat="1">
      <c r="E28" s="68"/>
    </row>
    <row r="29" spans="2:14" s="67" customFormat="1">
      <c r="E29" s="68"/>
    </row>
    <row r="30" spans="2:14" s="67" customFormat="1">
      <c r="E30" s="68"/>
    </row>
    <row r="31" spans="2:14" s="67" customFormat="1">
      <c r="E31" s="68"/>
    </row>
    <row r="32" spans="2:14" s="67" customFormat="1">
      <c r="E32" s="68"/>
    </row>
  </sheetData>
  <mergeCells count="2">
    <mergeCell ref="F23:N23"/>
    <mergeCell ref="F22:N22"/>
  </mergeCells>
  <hyperlinks>
    <hyperlink ref="B3" location="Sommaire!A1" display="Retour au sommaire"/>
  </hyperlinks>
  <pageMargins left="0.7" right="0.7" top="0.75" bottom="0.75" header="0.3" footer="0.3"/>
  <pageSetup paperSize="9" scale="5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19"/>
  <sheetViews>
    <sheetView workbookViewId="0">
      <selection activeCell="B3" sqref="B3"/>
    </sheetView>
  </sheetViews>
  <sheetFormatPr baseColWidth="10" defaultRowHeight="15.75"/>
  <cols>
    <col min="1" max="1" width="9.5703125" style="802" customWidth="1"/>
    <col min="2" max="2" width="18.85546875" style="802" customWidth="1"/>
    <col min="3" max="16384" width="11.42578125" style="802"/>
  </cols>
  <sheetData>
    <row r="1" spans="1:4">
      <c r="A1" s="56" t="s">
        <v>591</v>
      </c>
    </row>
    <row r="3" spans="1:4" ht="16.5" thickBot="1">
      <c r="B3" s="25" t="s">
        <v>37</v>
      </c>
    </row>
    <row r="4" spans="1:4" ht="16.5" thickBot="1">
      <c r="B4" s="701" t="s">
        <v>36</v>
      </c>
      <c r="C4" s="1008" t="s">
        <v>598</v>
      </c>
      <c r="D4" s="1008" t="s">
        <v>597</v>
      </c>
    </row>
    <row r="5" spans="1:4">
      <c r="B5" s="1005" t="s">
        <v>13</v>
      </c>
      <c r="C5" s="1004">
        <v>0.7217451844975632</v>
      </c>
      <c r="D5" s="1013">
        <v>0.32655173957345801</v>
      </c>
    </row>
    <row r="6" spans="1:4">
      <c r="B6" s="1001" t="s">
        <v>18</v>
      </c>
      <c r="C6" s="1000">
        <v>0.69490984660208843</v>
      </c>
      <c r="D6" s="1012">
        <v>0.32757003717107769</v>
      </c>
    </row>
    <row r="7" spans="1:4">
      <c r="B7" s="1001" t="s">
        <v>22</v>
      </c>
      <c r="C7" s="1000">
        <v>0.64703783667873049</v>
      </c>
      <c r="D7" s="1012">
        <v>0.41211027831112973</v>
      </c>
    </row>
    <row r="8" spans="1:4">
      <c r="B8" s="1001" t="s">
        <v>10</v>
      </c>
      <c r="C8" s="1000">
        <v>0.65234826328661877</v>
      </c>
      <c r="D8" s="1012">
        <v>0.41665047966740437</v>
      </c>
    </row>
    <row r="9" spans="1:4">
      <c r="B9" s="1001" t="s">
        <v>596</v>
      </c>
      <c r="C9" s="1000">
        <v>0.70690787380463893</v>
      </c>
      <c r="D9" s="1012">
        <v>0.52422312850574471</v>
      </c>
    </row>
    <row r="10" spans="1:4">
      <c r="B10" s="1001" t="s">
        <v>30</v>
      </c>
      <c r="C10" s="1000">
        <v>0.72120263212524793</v>
      </c>
      <c r="D10" s="1012">
        <v>0.53540036438304728</v>
      </c>
    </row>
    <row r="11" spans="1:4">
      <c r="B11" s="1001" t="s">
        <v>16</v>
      </c>
      <c r="C11" s="1000">
        <v>0.70976692563817978</v>
      </c>
      <c r="D11" s="1012">
        <v>0.55997477809574636</v>
      </c>
    </row>
    <row r="12" spans="1:4">
      <c r="B12" s="1001" t="s">
        <v>28</v>
      </c>
      <c r="C12" s="1000">
        <v>0.74716378577769493</v>
      </c>
      <c r="D12" s="1012">
        <v>0.56154608854271337</v>
      </c>
    </row>
    <row r="13" spans="1:4">
      <c r="B13" s="1001" t="s">
        <v>32</v>
      </c>
      <c r="C13" s="1000">
        <v>0.77347354518823108</v>
      </c>
      <c r="D13" s="1012">
        <v>0.61139744007688068</v>
      </c>
    </row>
    <row r="14" spans="1:4">
      <c r="B14" s="1001" t="s">
        <v>20</v>
      </c>
      <c r="C14" s="1000">
        <v>0.81770229736271571</v>
      </c>
      <c r="D14" s="1012">
        <v>0.61743256399746005</v>
      </c>
    </row>
    <row r="15" spans="1:4">
      <c r="B15" s="1001" t="s">
        <v>8</v>
      </c>
      <c r="C15" s="1000">
        <v>0.84960683369774603</v>
      </c>
      <c r="D15" s="1012">
        <v>0.70245018004187032</v>
      </c>
    </row>
    <row r="16" spans="1:4" ht="16.5" thickBot="1">
      <c r="B16" s="997" t="s">
        <v>25</v>
      </c>
      <c r="C16" s="996">
        <v>0.82161458333333348</v>
      </c>
      <c r="D16" s="1011">
        <v>0.70291777188328908</v>
      </c>
    </row>
    <row r="19" spans="6:6">
      <c r="F19" s="993" t="s">
        <v>595</v>
      </c>
    </row>
  </sheetData>
  <hyperlinks>
    <hyperlink ref="B3" location="Sommaire!A1" display="Retour au sommaire"/>
  </hyperlinks>
  <pageMargins left="0.78740157499999996" right="0.78740157499999996" top="0.984251969" bottom="0.984251969" header="0.4921259845" footer="0.4921259845"/>
  <pageSetup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8"/>
  <sheetViews>
    <sheetView workbookViewId="0">
      <selection activeCell="B3" sqref="B3"/>
    </sheetView>
  </sheetViews>
  <sheetFormatPr baseColWidth="10" defaultRowHeight="12.75"/>
  <cols>
    <col min="1" max="1" width="11.42578125" style="1015"/>
    <col min="2" max="2" width="18.140625" style="1015" customWidth="1"/>
    <col min="3" max="16384" width="11.42578125" style="1015"/>
  </cols>
  <sheetData>
    <row r="1" spans="1:5" ht="14.25">
      <c r="A1" s="1016" t="s">
        <v>590</v>
      </c>
      <c r="B1" s="1010"/>
      <c r="C1" s="1010"/>
    </row>
    <row r="2" spans="1:5">
      <c r="A2" s="1010"/>
      <c r="B2" s="1010"/>
      <c r="C2" s="1010"/>
    </row>
    <row r="3" spans="1:5" ht="15.75" thickBot="1">
      <c r="A3" s="1010"/>
      <c r="B3" s="605" t="s">
        <v>37</v>
      </c>
      <c r="C3" s="1010"/>
    </row>
    <row r="4" spans="1:5" ht="32.25" thickBot="1">
      <c r="B4" s="701" t="s">
        <v>36</v>
      </c>
      <c r="C4" s="1008" t="s">
        <v>600</v>
      </c>
      <c r="D4" s="1007" t="s">
        <v>599</v>
      </c>
      <c r="E4" s="1006" t="s">
        <v>571</v>
      </c>
    </row>
    <row r="5" spans="1:5" ht="15.75">
      <c r="B5" s="1005" t="s">
        <v>22</v>
      </c>
      <c r="C5" s="1004">
        <v>0.13684858797613508</v>
      </c>
      <c r="D5" s="1003">
        <v>0.11355183408637509</v>
      </c>
      <c r="E5" s="1002">
        <v>0.28506551804320313</v>
      </c>
    </row>
    <row r="6" spans="1:5" ht="15.75">
      <c r="B6" s="1001" t="s">
        <v>10</v>
      </c>
      <c r="C6" s="1000">
        <v>0.18980999944228588</v>
      </c>
      <c r="D6" s="999">
        <v>0.15286328877751829</v>
      </c>
      <c r="E6" s="998">
        <v>0.27700778371025964</v>
      </c>
    </row>
    <row r="7" spans="1:5" ht="15.75">
      <c r="B7" s="1001" t="s">
        <v>30</v>
      </c>
      <c r="C7" s="1000">
        <v>0.11515910141798641</v>
      </c>
      <c r="D7" s="999">
        <v>0.1712368841090309</v>
      </c>
      <c r="E7" s="998">
        <v>0.43620538198266046</v>
      </c>
    </row>
    <row r="8" spans="1:5" ht="15.75">
      <c r="B8" s="1001" t="s">
        <v>16</v>
      </c>
      <c r="C8" s="1000">
        <v>0.1635295319844676</v>
      </c>
      <c r="D8" s="999">
        <v>0.1995202538012148</v>
      </c>
      <c r="E8" s="998">
        <v>0.42148760330578511</v>
      </c>
    </row>
    <row r="9" spans="1:5" ht="15.75">
      <c r="B9" s="1001" t="s">
        <v>8</v>
      </c>
      <c r="C9" s="1000">
        <v>0.15391633968875149</v>
      </c>
      <c r="D9" s="999">
        <v>0.2039567111714673</v>
      </c>
      <c r="E9" s="998">
        <v>0.69126818566095793</v>
      </c>
    </row>
    <row r="10" spans="1:5" ht="15.75">
      <c r="B10" s="1001" t="s">
        <v>13</v>
      </c>
      <c r="C10" s="1000">
        <v>0.15640564356550268</v>
      </c>
      <c r="D10" s="999">
        <v>0.22286058618194751</v>
      </c>
      <c r="E10" s="998">
        <v>0.548636255748986</v>
      </c>
    </row>
    <row r="11" spans="1:5" ht="15.75">
      <c r="B11" s="1001" t="s">
        <v>596</v>
      </c>
      <c r="C11" s="1000">
        <v>0.16901055072794322</v>
      </c>
      <c r="D11" s="999">
        <v>0.22346577236109799</v>
      </c>
      <c r="E11" s="998">
        <v>0.45886335048874971</v>
      </c>
    </row>
    <row r="12" spans="1:5" ht="15.75">
      <c r="B12" s="1001" t="s">
        <v>25</v>
      </c>
      <c r="C12" s="1000">
        <v>0.18119787717968158</v>
      </c>
      <c r="D12" s="999">
        <v>0.25176678445229678</v>
      </c>
      <c r="E12" s="998">
        <v>0.48470588235294121</v>
      </c>
    </row>
    <row r="13" spans="1:5" ht="15.75">
      <c r="B13" s="1001" t="s">
        <v>20</v>
      </c>
      <c r="C13" s="1000">
        <v>0.262618656557078</v>
      </c>
      <c r="D13" s="999">
        <v>0.30520881723073429</v>
      </c>
      <c r="E13" s="998">
        <v>0.71219623367641716</v>
      </c>
    </row>
    <row r="14" spans="1:5" ht="15.75">
      <c r="B14" s="1001" t="s">
        <v>28</v>
      </c>
      <c r="C14" s="1000">
        <v>0.20439337064703531</v>
      </c>
      <c r="D14" s="999">
        <v>0.32086626125774387</v>
      </c>
      <c r="E14" s="998">
        <v>0.65484041512937285</v>
      </c>
    </row>
    <row r="15" spans="1:5" ht="15.75">
      <c r="B15" s="1001" t="s">
        <v>18</v>
      </c>
      <c r="C15" s="1000">
        <v>0.21623324778326861</v>
      </c>
      <c r="D15" s="999">
        <v>0.33948136986312838</v>
      </c>
      <c r="E15" s="998">
        <v>0.67164179499015408</v>
      </c>
    </row>
    <row r="16" spans="1:5" ht="16.5" thickBot="1">
      <c r="B16" s="997" t="s">
        <v>32</v>
      </c>
      <c r="C16" s="996">
        <v>0.41215499717842968</v>
      </c>
      <c r="D16" s="995">
        <v>0.47268133872944235</v>
      </c>
      <c r="E16" s="994">
        <v>0.78917389224134982</v>
      </c>
    </row>
    <row r="18" spans="8:8">
      <c r="H18" s="993" t="s">
        <v>595</v>
      </c>
    </row>
  </sheetData>
  <hyperlinks>
    <hyperlink ref="B3" location="Sommaire!A1" display="Retour au sommaire"/>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19"/>
  <sheetViews>
    <sheetView workbookViewId="0">
      <selection activeCell="B3" sqref="B3"/>
    </sheetView>
  </sheetViews>
  <sheetFormatPr baseColWidth="10" defaultRowHeight="15.75"/>
  <cols>
    <col min="1" max="1" width="9.5703125" style="9" customWidth="1"/>
    <col min="2" max="2" width="17.42578125" style="9" customWidth="1"/>
    <col min="3" max="16384" width="11.42578125" style="9"/>
  </cols>
  <sheetData>
    <row r="1" spans="1:3">
      <c r="A1" s="66" t="s">
        <v>605</v>
      </c>
    </row>
    <row r="3" spans="1:3" ht="16.5" thickBot="1">
      <c r="B3" s="25" t="s">
        <v>37</v>
      </c>
    </row>
    <row r="4" spans="1:3">
      <c r="B4" s="1019" t="s">
        <v>8</v>
      </c>
      <c r="C4" s="62">
        <v>91</v>
      </c>
    </row>
    <row r="5" spans="1:3">
      <c r="B5" s="1018" t="s">
        <v>10</v>
      </c>
      <c r="C5" s="60">
        <v>110</v>
      </c>
    </row>
    <row r="6" spans="1:3">
      <c r="B6" s="1018" t="s">
        <v>604</v>
      </c>
      <c r="C6" s="60">
        <v>155</v>
      </c>
    </row>
    <row r="7" spans="1:3">
      <c r="B7" s="1018" t="s">
        <v>22</v>
      </c>
      <c r="C7" s="60">
        <v>168</v>
      </c>
    </row>
    <row r="8" spans="1:3">
      <c r="B8" s="1018" t="s">
        <v>18</v>
      </c>
      <c r="C8" s="60">
        <v>192</v>
      </c>
    </row>
    <row r="9" spans="1:3">
      <c r="B9" s="1018" t="s">
        <v>28</v>
      </c>
      <c r="C9" s="60">
        <v>197</v>
      </c>
    </row>
    <row r="10" spans="1:3">
      <c r="B10" s="1018" t="s">
        <v>603</v>
      </c>
      <c r="C10" s="60">
        <v>201</v>
      </c>
    </row>
    <row r="11" spans="1:3">
      <c r="B11" s="1018" t="s">
        <v>20</v>
      </c>
      <c r="C11" s="60">
        <v>255</v>
      </c>
    </row>
    <row r="12" spans="1:3" ht="16.5" thickBot="1">
      <c r="B12" s="1017" t="s">
        <v>32</v>
      </c>
      <c r="C12" s="58">
        <v>262</v>
      </c>
    </row>
    <row r="18" spans="5:5">
      <c r="E18" s="26" t="s">
        <v>602</v>
      </c>
    </row>
    <row r="19" spans="5:5">
      <c r="E19" s="26" t="s">
        <v>601</v>
      </c>
    </row>
  </sheetData>
  <hyperlinks>
    <hyperlink ref="B3" location="Sommaire!A1" display="Retour au sommaire"/>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0"/>
  <sheetViews>
    <sheetView topLeftCell="A2" workbookViewId="0">
      <selection activeCell="B3" sqref="B3"/>
    </sheetView>
  </sheetViews>
  <sheetFormatPr baseColWidth="10" defaultRowHeight="12.75"/>
  <cols>
    <col min="1" max="1" width="10" style="1010" customWidth="1"/>
    <col min="2" max="2" width="18.7109375" style="1010" customWidth="1"/>
    <col min="3" max="4" width="15.5703125" style="1010" customWidth="1"/>
    <col min="5" max="16384" width="11.42578125" style="1010"/>
  </cols>
  <sheetData>
    <row r="1" spans="1:4" hidden="1">
      <c r="A1" s="1023" t="e">
        <f ca="1">DotStatQuery(#REF!)</f>
        <v>#NAME?</v>
      </c>
    </row>
    <row r="2" spans="1:4" ht="15.75">
      <c r="A2" s="66" t="s">
        <v>588</v>
      </c>
      <c r="B2" s="724"/>
      <c r="C2" s="1022"/>
    </row>
    <row r="3" spans="1:4" ht="15.75">
      <c r="A3" s="802"/>
      <c r="B3" s="724"/>
      <c r="C3" s="1022"/>
    </row>
    <row r="4" spans="1:4" ht="16.5" thickBot="1">
      <c r="A4" s="802"/>
      <c r="B4" s="25" t="s">
        <v>37</v>
      </c>
      <c r="C4" s="1022"/>
      <c r="D4" s="1022"/>
    </row>
    <row r="5" spans="1:4" ht="63.75" thickBot="1">
      <c r="B5" s="701" t="s">
        <v>36</v>
      </c>
      <c r="C5" s="1008" t="s">
        <v>608</v>
      </c>
      <c r="D5" s="1021" t="s">
        <v>607</v>
      </c>
    </row>
    <row r="6" spans="1:4" ht="15.75">
      <c r="B6" s="1005" t="s">
        <v>18</v>
      </c>
      <c r="C6" s="1004">
        <v>0.1424133665398446</v>
      </c>
      <c r="D6" s="1013">
        <v>0.52090316903616174</v>
      </c>
    </row>
    <row r="7" spans="1:4" ht="15.75">
      <c r="B7" s="1001" t="s">
        <v>30</v>
      </c>
      <c r="C7" s="1000">
        <v>0.11020364605919911</v>
      </c>
      <c r="D7" s="1012">
        <v>0.6323369017075281</v>
      </c>
    </row>
    <row r="8" spans="1:4" ht="15.75">
      <c r="B8" s="1001" t="s">
        <v>13</v>
      </c>
      <c r="C8" s="1000">
        <v>0.19602583215026401</v>
      </c>
      <c r="D8" s="1012">
        <v>0.53014669409917503</v>
      </c>
    </row>
    <row r="9" spans="1:4" ht="15.75">
      <c r="B9" s="1001" t="s">
        <v>20</v>
      </c>
      <c r="C9" s="1000">
        <v>5.7669474825189512E-2</v>
      </c>
      <c r="D9" s="1012">
        <v>0.72677512401866495</v>
      </c>
    </row>
    <row r="10" spans="1:4" ht="15.75">
      <c r="B10" s="1001" t="s">
        <v>10</v>
      </c>
      <c r="C10" s="1000">
        <v>0.29155844119611629</v>
      </c>
      <c r="D10" s="1012">
        <v>0.54288211820599208</v>
      </c>
    </row>
    <row r="11" spans="1:4" ht="15.75">
      <c r="B11" s="1001" t="s">
        <v>25</v>
      </c>
      <c r="C11" s="1000">
        <v>3.6605657237936781E-2</v>
      </c>
      <c r="D11" s="1012">
        <v>0.76281208935611033</v>
      </c>
    </row>
    <row r="12" spans="1:4" ht="15.75">
      <c r="B12" s="1001" t="s">
        <v>32</v>
      </c>
      <c r="C12" s="1000">
        <v>6.7346209014412545E-2</v>
      </c>
      <c r="D12" s="1012">
        <v>0.69698782334317555</v>
      </c>
    </row>
    <row r="13" spans="1:4" ht="15.75">
      <c r="B13" s="1001" t="s">
        <v>22</v>
      </c>
      <c r="C13" s="1000">
        <v>0.32532398468632889</v>
      </c>
      <c r="D13" s="1012">
        <v>0.53833112446935627</v>
      </c>
    </row>
    <row r="14" spans="1:4" ht="15.75">
      <c r="B14" s="1001" t="s">
        <v>8</v>
      </c>
      <c r="C14" s="1000">
        <v>0.1998100092277203</v>
      </c>
      <c r="D14" s="1012">
        <v>0.77872123341907207</v>
      </c>
    </row>
    <row r="15" spans="1:4" ht="15.75">
      <c r="B15" s="1001" t="s">
        <v>28</v>
      </c>
      <c r="C15" s="1000">
        <v>0.11325318282626229</v>
      </c>
      <c r="D15" s="1012">
        <v>0.661721474884579</v>
      </c>
    </row>
    <row r="16" spans="1:4" ht="16.5" thickBot="1">
      <c r="B16" s="997" t="s">
        <v>42</v>
      </c>
      <c r="C16" s="996">
        <v>8.3918073203110163E-2</v>
      </c>
      <c r="D16" s="1011">
        <v>0.63665632915887405</v>
      </c>
    </row>
    <row r="17" spans="1:6">
      <c r="A17" s="1020"/>
    </row>
    <row r="19" spans="1:6">
      <c r="F19" s="993" t="s">
        <v>606</v>
      </c>
    </row>
    <row r="20" spans="1:6">
      <c r="F20" s="993" t="s">
        <v>595</v>
      </c>
    </row>
  </sheetData>
  <hyperlinks>
    <hyperlink ref="B4" location="Sommaire!A1" display="Retour au sommaire"/>
  </hyperlinks>
  <pageMargins left="0.78740157499999996" right="0.78740157499999996" top="0.984251969" bottom="0.984251969" header="0.4921259845" footer="0.4921259845"/>
  <pageSetup orientation="portrait" horizontalDpi="0" verticalDpi="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20"/>
  <sheetViews>
    <sheetView zoomScaleNormal="100" workbookViewId="0">
      <selection activeCell="B3" sqref="B3"/>
    </sheetView>
  </sheetViews>
  <sheetFormatPr baseColWidth="10" defaultRowHeight="12.75"/>
  <cols>
    <col min="1" max="1" width="9.5703125" style="1024" customWidth="1"/>
    <col min="2" max="2" width="20" style="1024" customWidth="1"/>
    <col min="3" max="3" width="19.85546875" style="1024" customWidth="1"/>
    <col min="4" max="4" width="22.140625" style="1024" customWidth="1"/>
    <col min="5" max="12" width="9.42578125" style="1024" customWidth="1"/>
    <col min="13" max="16384" width="11.42578125" style="1024"/>
  </cols>
  <sheetData>
    <row r="1" spans="1:4" ht="15.75">
      <c r="A1" s="840" t="s">
        <v>587</v>
      </c>
      <c r="B1" s="1026"/>
      <c r="C1" s="1026"/>
    </row>
    <row r="2" spans="1:4" ht="15.75">
      <c r="A2" s="1026"/>
      <c r="B2" s="1026"/>
      <c r="C2" s="1026"/>
    </row>
    <row r="3" spans="1:4" ht="16.5" thickBot="1">
      <c r="A3" s="1026"/>
      <c r="B3" s="25" t="s">
        <v>37</v>
      </c>
      <c r="C3" s="1026"/>
    </row>
    <row r="4" spans="1:4" ht="79.5" thickBot="1">
      <c r="B4" s="701" t="s">
        <v>36</v>
      </c>
      <c r="C4" s="1008" t="s">
        <v>612</v>
      </c>
      <c r="D4" s="1021" t="s">
        <v>611</v>
      </c>
    </row>
    <row r="5" spans="1:4" ht="15.75">
      <c r="B5" s="1005" t="s">
        <v>30</v>
      </c>
      <c r="C5" s="1004">
        <v>5.3796622251955702E-2</v>
      </c>
      <c r="D5" s="1013">
        <v>0.169104745185952</v>
      </c>
    </row>
    <row r="6" spans="1:4" ht="15.75">
      <c r="B6" s="1001" t="s">
        <v>42</v>
      </c>
      <c r="C6" s="1000">
        <v>2.884404474665497E-2</v>
      </c>
      <c r="D6" s="1012">
        <v>0.207858048162231</v>
      </c>
    </row>
    <row r="7" spans="1:4" ht="15.75">
      <c r="B7" s="1001" t="s">
        <v>25</v>
      </c>
      <c r="C7" s="1000">
        <v>2.297872340425532E-2</v>
      </c>
      <c r="D7" s="1012">
        <v>0.25</v>
      </c>
    </row>
    <row r="8" spans="1:4" ht="15.75">
      <c r="B8" s="1001" t="s">
        <v>8</v>
      </c>
      <c r="C8" s="1000">
        <v>4.4782425154821011E-2</v>
      </c>
      <c r="D8" s="1012">
        <v>0.29358044299581099</v>
      </c>
    </row>
    <row r="9" spans="1:4" ht="15.75">
      <c r="B9" s="1001" t="s">
        <v>28</v>
      </c>
      <c r="C9" s="1000">
        <v>3.2519165067388611E-2</v>
      </c>
      <c r="D9" s="1012">
        <v>0.40944213404799501</v>
      </c>
    </row>
    <row r="10" spans="1:4" ht="15.75">
      <c r="B10" s="1001" t="s">
        <v>20</v>
      </c>
      <c r="C10" s="1000">
        <v>2.9123346565772409E-2</v>
      </c>
      <c r="D10" s="1012">
        <v>0.58621235679290895</v>
      </c>
    </row>
    <row r="11" spans="1:4" ht="15.75">
      <c r="B11" s="1001" t="s">
        <v>13</v>
      </c>
      <c r="C11" s="1000">
        <v>6.694847607102182E-2</v>
      </c>
      <c r="D11" s="1012">
        <v>0.59550561951349101</v>
      </c>
    </row>
    <row r="12" spans="1:4" ht="15.75">
      <c r="B12" s="1001" t="s">
        <v>22</v>
      </c>
      <c r="C12" s="1000">
        <v>0.13771042868971181</v>
      </c>
      <c r="D12" s="1012">
        <v>0.62014500521695293</v>
      </c>
    </row>
    <row r="13" spans="1:4" ht="15.75">
      <c r="B13" s="1001" t="s">
        <v>10</v>
      </c>
      <c r="C13" s="1000">
        <v>5.7105304858660319E-2</v>
      </c>
      <c r="D13" s="1012">
        <v>0.66719456095136298</v>
      </c>
    </row>
    <row r="14" spans="1:4" ht="15.75">
      <c r="B14" s="1001" t="s">
        <v>32</v>
      </c>
      <c r="C14" s="1000">
        <v>4.4798169532019268E-2</v>
      </c>
      <c r="D14" s="1012">
        <v>0.68196670675443893</v>
      </c>
    </row>
    <row r="15" spans="1:4" ht="16.5" thickBot="1">
      <c r="B15" s="997" t="s">
        <v>18</v>
      </c>
      <c r="C15" s="996">
        <v>4.3461753224882917E-2</v>
      </c>
      <c r="D15" s="1011">
        <v>0.70816848329976489</v>
      </c>
    </row>
    <row r="19" spans="7:7">
      <c r="G19" s="1025" t="s">
        <v>610</v>
      </c>
    </row>
    <row r="20" spans="7:7">
      <c r="G20" s="1025" t="s">
        <v>609</v>
      </c>
    </row>
  </sheetData>
  <hyperlinks>
    <hyperlink ref="B3" location="Sommaire!A1" display="Retour au sommaire"/>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O20"/>
  <sheetViews>
    <sheetView zoomScaleNormal="100" workbookViewId="0">
      <selection activeCell="B17" sqref="B17"/>
    </sheetView>
  </sheetViews>
  <sheetFormatPr baseColWidth="10" defaultRowHeight="15.75"/>
  <cols>
    <col min="1" max="1" width="11.7109375" style="1026" customWidth="1"/>
    <col min="2" max="2" width="9.42578125" style="1026" customWidth="1"/>
    <col min="3" max="4" width="27.85546875" style="1026" customWidth="1"/>
    <col min="5" max="12" width="9.42578125" style="1026" customWidth="1"/>
    <col min="13" max="16384" width="11.42578125" style="1026"/>
  </cols>
  <sheetData>
    <row r="1" spans="1:4">
      <c r="A1" s="840" t="s">
        <v>586</v>
      </c>
    </row>
    <row r="3" spans="1:4" ht="16.5" thickBot="1">
      <c r="B3" s="25" t="s">
        <v>37</v>
      </c>
    </row>
    <row r="4" spans="1:4" s="1040" customFormat="1" ht="48" thickBot="1">
      <c r="B4" s="701" t="s">
        <v>36</v>
      </c>
      <c r="C4" s="1042" t="s">
        <v>617</v>
      </c>
      <c r="D4" s="1041" t="s">
        <v>616</v>
      </c>
    </row>
    <row r="5" spans="1:4">
      <c r="B5" s="1039" t="s">
        <v>12</v>
      </c>
      <c r="C5" s="1038">
        <v>0.33036202699159112</v>
      </c>
      <c r="D5" s="1037">
        <v>4.5999999999999999E-2</v>
      </c>
    </row>
    <row r="6" spans="1:4">
      <c r="B6" s="1036" t="s">
        <v>17</v>
      </c>
      <c r="C6" s="1035">
        <v>0.34531999556895843</v>
      </c>
      <c r="D6" s="1034">
        <v>3.1E-2</v>
      </c>
    </row>
    <row r="7" spans="1:4">
      <c r="B7" s="1036" t="s">
        <v>615</v>
      </c>
      <c r="C7" s="1035">
        <v>0.50672662787123579</v>
      </c>
      <c r="D7" s="1034">
        <v>7.8E-2</v>
      </c>
    </row>
    <row r="8" spans="1:4">
      <c r="B8" s="1036" t="s">
        <v>21</v>
      </c>
      <c r="C8" s="1035">
        <v>0.52251257386997474</v>
      </c>
      <c r="D8" s="1034">
        <v>8.1000000000000003E-2</v>
      </c>
    </row>
    <row r="9" spans="1:4">
      <c r="B9" s="1036" t="s">
        <v>9</v>
      </c>
      <c r="C9" s="1035">
        <v>0.5250957884147448</v>
      </c>
      <c r="D9" s="1034">
        <v>4.8000000000000001E-2</v>
      </c>
    </row>
    <row r="10" spans="1:4">
      <c r="B10" s="1036" t="s">
        <v>29</v>
      </c>
      <c r="C10" s="1035">
        <v>0.52643696463972089</v>
      </c>
      <c r="D10" s="1034">
        <v>9.1999999999999998E-2</v>
      </c>
    </row>
    <row r="11" spans="1:4">
      <c r="B11" s="1036" t="s">
        <v>24</v>
      </c>
      <c r="C11" s="1035">
        <v>0.53169684147143237</v>
      </c>
      <c r="D11" s="1034">
        <v>6.2E-2</v>
      </c>
    </row>
    <row r="12" spans="1:4">
      <c r="B12" s="1036" t="s">
        <v>15</v>
      </c>
      <c r="C12" s="1035">
        <v>0.60006781385097907</v>
      </c>
      <c r="D12" s="1034">
        <v>9.0999999999999998E-2</v>
      </c>
    </row>
    <row r="13" spans="1:4">
      <c r="B13" s="1036" t="s">
        <v>614</v>
      </c>
      <c r="C13" s="1035">
        <v>0.60044696254676333</v>
      </c>
      <c r="D13" s="1034">
        <v>6.0999999999999999E-2</v>
      </c>
    </row>
    <row r="14" spans="1:4">
      <c r="B14" s="1036" t="s">
        <v>19</v>
      </c>
      <c r="C14" s="1035">
        <v>0.60620791812101649</v>
      </c>
      <c r="D14" s="1034">
        <v>5.0999999999999997E-2</v>
      </c>
    </row>
    <row r="15" spans="1:4" ht="16.5" thickBot="1">
      <c r="B15" s="1033" t="s">
        <v>7</v>
      </c>
      <c r="C15" s="1032">
        <v>0.63806786986197794</v>
      </c>
      <c r="D15" s="1031">
        <v>8.900000000000001E-2</v>
      </c>
    </row>
    <row r="16" spans="1:4">
      <c r="B16" s="1030"/>
      <c r="C16" s="1029"/>
      <c r="D16" s="1028"/>
    </row>
    <row r="17" spans="2:15">
      <c r="B17" s="1268" t="s">
        <v>684</v>
      </c>
    </row>
    <row r="19" spans="2:15" ht="38.25" customHeight="1">
      <c r="F19" s="1027" t="s">
        <v>613</v>
      </c>
      <c r="G19" s="1027"/>
      <c r="H19" s="1027"/>
      <c r="I19" s="1027"/>
      <c r="J19" s="1027"/>
      <c r="K19" s="1027"/>
      <c r="L19" s="1027"/>
      <c r="M19" s="1027"/>
      <c r="N19" s="1027"/>
      <c r="O19" s="1027"/>
    </row>
    <row r="20" spans="2:15">
      <c r="F20" s="1025" t="s">
        <v>609</v>
      </c>
    </row>
  </sheetData>
  <mergeCells count="1">
    <mergeCell ref="F19:O19"/>
  </mergeCells>
  <hyperlinks>
    <hyperlink ref="B3" location="Sommaire!A1" display="Retour au sommaire"/>
    <hyperlink ref="B17" location="'Sigles des pays'!A1" display="Liste des sigles des pays"/>
  </hyperlinks>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P20"/>
  <sheetViews>
    <sheetView workbookViewId="0">
      <selection activeCell="B17" sqref="B17"/>
    </sheetView>
  </sheetViews>
  <sheetFormatPr baseColWidth="10" defaultColWidth="9.140625" defaultRowHeight="12.75"/>
  <cols>
    <col min="1" max="1" width="11.140625" style="1043" customWidth="1"/>
    <col min="2" max="2" width="12.140625" style="1043" customWidth="1"/>
    <col min="3" max="3" width="16" style="1043" customWidth="1"/>
    <col min="4" max="4" width="15.42578125" style="1043" customWidth="1"/>
    <col min="5" max="16384" width="9.140625" style="1043"/>
  </cols>
  <sheetData>
    <row r="1" spans="1:16" ht="11.25" customHeight="1">
      <c r="A1" s="1014" t="s">
        <v>585</v>
      </c>
    </row>
    <row r="2" spans="1:16" ht="11.25" customHeight="1"/>
    <row r="3" spans="1:16" ht="11.25" customHeight="1" thickBot="1">
      <c r="A3" s="1014"/>
      <c r="B3" s="605" t="s">
        <v>37</v>
      </c>
      <c r="C3" s="1065"/>
      <c r="D3" s="1065"/>
      <c r="E3" s="1065"/>
      <c r="F3" s="1065"/>
      <c r="G3" s="1065"/>
      <c r="H3" s="1065"/>
      <c r="I3" s="1065"/>
      <c r="J3" s="1065"/>
      <c r="K3" s="1065"/>
      <c r="L3" s="1065"/>
      <c r="M3" s="1065"/>
      <c r="N3" s="1065"/>
      <c r="O3" s="1065"/>
      <c r="P3" s="1065"/>
    </row>
    <row r="4" spans="1:16" ht="48" thickBot="1">
      <c r="A4" s="1064"/>
      <c r="B4" s="701" t="s">
        <v>36</v>
      </c>
      <c r="C4" s="1063" t="s">
        <v>621</v>
      </c>
      <c r="D4" s="1062" t="s">
        <v>620</v>
      </c>
      <c r="E4" s="1061"/>
      <c r="F4" s="1061"/>
      <c r="G4" s="1061"/>
      <c r="H4" s="1061"/>
      <c r="I4" s="1061"/>
      <c r="J4" s="1061"/>
      <c r="K4" s="1061"/>
      <c r="L4" s="1061"/>
      <c r="M4" s="1061"/>
      <c r="N4" s="1061"/>
      <c r="O4" s="1061"/>
      <c r="P4" s="1061"/>
    </row>
    <row r="5" spans="1:16" ht="15.75">
      <c r="B5" s="1060" t="s">
        <v>17</v>
      </c>
      <c r="C5" s="1059">
        <v>14.077829819278101</v>
      </c>
      <c r="D5" s="1058">
        <v>30.9</v>
      </c>
      <c r="E5" s="1054"/>
      <c r="F5" s="1054"/>
      <c r="G5" s="1054"/>
      <c r="H5" s="1054"/>
      <c r="I5" s="1054"/>
      <c r="J5" s="1054"/>
    </row>
    <row r="6" spans="1:16" ht="15.75">
      <c r="B6" s="1057" t="s">
        <v>29</v>
      </c>
      <c r="C6" s="1056">
        <v>13.281920928283199</v>
      </c>
      <c r="D6" s="1055">
        <v>48.6</v>
      </c>
      <c r="E6" s="1054"/>
      <c r="F6" s="1054"/>
      <c r="G6" s="1054"/>
      <c r="H6" s="1054"/>
      <c r="I6" s="1054"/>
      <c r="J6" s="1054"/>
    </row>
    <row r="7" spans="1:16" ht="15.75">
      <c r="B7" s="1057" t="s">
        <v>12</v>
      </c>
      <c r="C7" s="1056">
        <v>13.269284011296699</v>
      </c>
      <c r="D7" s="1055">
        <v>27.6</v>
      </c>
      <c r="E7" s="1054"/>
      <c r="F7" s="1054"/>
      <c r="G7" s="1054"/>
      <c r="H7" s="1054"/>
      <c r="I7" s="1054"/>
      <c r="J7" s="1054"/>
    </row>
    <row r="8" spans="1:16" ht="15.75">
      <c r="B8" s="1057" t="s">
        <v>19</v>
      </c>
      <c r="C8" s="1056">
        <v>10.4077527643068</v>
      </c>
      <c r="D8" s="1055">
        <v>51.8</v>
      </c>
      <c r="E8" s="1054"/>
      <c r="F8" s="1054"/>
      <c r="G8" s="1054"/>
      <c r="H8" s="1054"/>
      <c r="I8" s="1054"/>
      <c r="J8" s="1054"/>
    </row>
    <row r="9" spans="1:16" ht="15.75">
      <c r="B9" s="1057" t="s">
        <v>9</v>
      </c>
      <c r="C9" s="1056">
        <v>12.7668099150931</v>
      </c>
      <c r="D9" s="1055">
        <v>32.700000000000003</v>
      </c>
      <c r="E9" s="1054"/>
      <c r="F9" s="1054"/>
      <c r="G9" s="1054"/>
      <c r="H9" s="1054"/>
      <c r="I9" s="1054"/>
      <c r="J9" s="1054"/>
    </row>
    <row r="10" spans="1:16" ht="15.75">
      <c r="B10" s="1057" t="s">
        <v>24</v>
      </c>
      <c r="C10" s="1056">
        <v>18.360828701602198</v>
      </c>
      <c r="D10" s="1055">
        <v>53.2</v>
      </c>
      <c r="E10" s="1054"/>
      <c r="F10" s="1054"/>
      <c r="G10" s="1054"/>
      <c r="H10" s="1054"/>
      <c r="I10" s="1054"/>
      <c r="J10" s="1054"/>
    </row>
    <row r="11" spans="1:16" ht="15.75">
      <c r="B11" s="1057" t="s">
        <v>614</v>
      </c>
      <c r="C11" s="1056">
        <v>7.6644124197804304</v>
      </c>
      <c r="D11" s="1055">
        <v>51.2</v>
      </c>
      <c r="E11" s="1054"/>
      <c r="F11" s="1054"/>
      <c r="G11" s="1054"/>
      <c r="H11" s="1054"/>
      <c r="I11" s="1054"/>
      <c r="J11" s="1054"/>
    </row>
    <row r="12" spans="1:16" ht="15.75">
      <c r="B12" s="1057" t="s">
        <v>21</v>
      </c>
      <c r="C12" s="1056">
        <v>12.702629938451</v>
      </c>
      <c r="D12" s="1055">
        <v>43.6</v>
      </c>
      <c r="E12" s="1054"/>
      <c r="F12" s="1054"/>
      <c r="G12" s="1054"/>
      <c r="H12" s="1054"/>
      <c r="I12" s="1054"/>
      <c r="J12" s="1054"/>
    </row>
    <row r="13" spans="1:16" ht="15.75">
      <c r="B13" s="1057" t="s">
        <v>7</v>
      </c>
      <c r="C13" s="1056">
        <v>6.9648394654533901</v>
      </c>
      <c r="D13" s="1055">
        <v>63.3</v>
      </c>
      <c r="E13" s="1054"/>
      <c r="F13" s="1054"/>
      <c r="G13" s="1054"/>
      <c r="H13" s="1054"/>
      <c r="I13" s="1054"/>
      <c r="J13" s="1054"/>
    </row>
    <row r="14" spans="1:16" ht="15.75">
      <c r="B14" s="1057" t="s">
        <v>27</v>
      </c>
      <c r="C14" s="1056">
        <v>9.9129503918109805</v>
      </c>
      <c r="D14" s="1055">
        <v>45.9</v>
      </c>
      <c r="E14" s="1054"/>
      <c r="F14" s="1054"/>
      <c r="G14" s="1054"/>
      <c r="H14" s="1054"/>
      <c r="I14" s="1054"/>
      <c r="J14" s="1054"/>
    </row>
    <row r="15" spans="1:16" ht="16.5" thickBot="1">
      <c r="B15" s="1053" t="s">
        <v>15</v>
      </c>
      <c r="C15" s="1052">
        <v>14.7952487771823</v>
      </c>
      <c r="D15" s="1051">
        <v>52.3</v>
      </c>
      <c r="E15" s="1050"/>
      <c r="F15" s="1050"/>
      <c r="G15" s="1050"/>
      <c r="H15" s="1050"/>
      <c r="I15" s="1050"/>
      <c r="J15" s="1050"/>
    </row>
    <row r="16" spans="1:16">
      <c r="A16" s="1049"/>
      <c r="B16" s="1049"/>
      <c r="C16" s="1049"/>
    </row>
    <row r="17" spans="1:15" ht="15.75">
      <c r="A17" s="1048"/>
      <c r="B17" s="1268" t="s">
        <v>684</v>
      </c>
      <c r="C17" s="1048"/>
    </row>
    <row r="18" spans="1:15">
      <c r="A18" s="1047"/>
      <c r="B18" s="1047"/>
      <c r="C18" s="1047"/>
    </row>
    <row r="19" spans="1:15" ht="54" customHeight="1">
      <c r="A19" s="1046"/>
      <c r="B19" s="1046"/>
      <c r="C19" s="1046"/>
      <c r="F19" s="1045" t="s">
        <v>619</v>
      </c>
      <c r="G19" s="1045"/>
      <c r="H19" s="1045"/>
      <c r="I19" s="1045"/>
      <c r="J19" s="1045"/>
      <c r="K19" s="1045"/>
      <c r="L19" s="1045"/>
      <c r="M19" s="1045"/>
      <c r="N19" s="1045"/>
      <c r="O19" s="1045"/>
    </row>
    <row r="20" spans="1:15">
      <c r="F20" s="1044" t="s">
        <v>618</v>
      </c>
    </row>
  </sheetData>
  <mergeCells count="1">
    <mergeCell ref="F19:O19"/>
  </mergeCells>
  <hyperlinks>
    <hyperlink ref="B3" location="Sommaire!A1" display="Retour au sommaire"/>
    <hyperlink ref="B17" location="'Sigles des pays'!A1" display="Liste des sigles des pays"/>
  </hyperlinks>
  <pageMargins left="0.7" right="0.7" top="0.75" bottom="0.75" header="0.3" footer="0.3"/>
  <pageSetup paperSize="9" scale="97"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P22"/>
  <sheetViews>
    <sheetView zoomScaleNormal="100" workbookViewId="0">
      <selection activeCell="B3" sqref="B3"/>
    </sheetView>
  </sheetViews>
  <sheetFormatPr baseColWidth="10" defaultColWidth="9.140625" defaultRowHeight="12.75"/>
  <cols>
    <col min="1" max="1" width="12" style="1066" customWidth="1"/>
    <col min="2" max="2" width="14.85546875" style="1066" customWidth="1"/>
    <col min="3" max="4" width="14.140625" style="1066" customWidth="1"/>
    <col min="5" max="16384" width="9.140625" style="1066"/>
  </cols>
  <sheetData>
    <row r="1" spans="1:4" ht="15.75">
      <c r="A1" s="840" t="s">
        <v>584</v>
      </c>
      <c r="B1" s="1080"/>
      <c r="C1" s="1080"/>
    </row>
    <row r="2" spans="1:4" ht="11.25" customHeight="1">
      <c r="A2" s="1080"/>
      <c r="B2" s="1080"/>
      <c r="C2" s="1080"/>
    </row>
    <row r="3" spans="1:4" ht="16.5" thickBot="1">
      <c r="A3" s="1080"/>
      <c r="B3" s="25" t="s">
        <v>37</v>
      </c>
      <c r="C3" s="1080"/>
    </row>
    <row r="4" spans="1:4" ht="16.5" thickBot="1">
      <c r="B4" s="701" t="s">
        <v>36</v>
      </c>
      <c r="C4" s="1079" t="s">
        <v>414</v>
      </c>
      <c r="D4" s="1078" t="s">
        <v>625</v>
      </c>
    </row>
    <row r="5" spans="1:4" ht="15.75">
      <c r="B5" s="1077" t="s">
        <v>10</v>
      </c>
      <c r="C5" s="1076">
        <v>0.4</v>
      </c>
      <c r="D5" s="1075">
        <v>0.36</v>
      </c>
    </row>
    <row r="6" spans="1:4" ht="15.75">
      <c r="B6" s="1074" t="s">
        <v>28</v>
      </c>
      <c r="C6" s="1073">
        <v>0.42</v>
      </c>
      <c r="D6" s="1072">
        <v>0.41</v>
      </c>
    </row>
    <row r="7" spans="1:4" ht="15.75">
      <c r="B7" s="1074" t="s">
        <v>20</v>
      </c>
      <c r="C7" s="1073">
        <v>0.61</v>
      </c>
      <c r="D7" s="1072">
        <v>0.65</v>
      </c>
    </row>
    <row r="8" spans="1:4" ht="15.75">
      <c r="B8" s="1074" t="s">
        <v>18</v>
      </c>
      <c r="C8" s="1073">
        <v>0.59</v>
      </c>
      <c r="D8" s="1072">
        <v>0.67</v>
      </c>
    </row>
    <row r="9" spans="1:4" ht="15.75">
      <c r="B9" s="1074" t="s">
        <v>8</v>
      </c>
      <c r="C9" s="1073">
        <v>0.66</v>
      </c>
      <c r="D9" s="1072">
        <v>0.69</v>
      </c>
    </row>
    <row r="10" spans="1:4" ht="15.75">
      <c r="B10" s="1074" t="s">
        <v>22</v>
      </c>
      <c r="C10" s="1073">
        <v>0.67</v>
      </c>
      <c r="D10" s="1072">
        <v>0.72</v>
      </c>
    </row>
    <row r="11" spans="1:4" ht="15.75">
      <c r="B11" s="1074" t="s">
        <v>13</v>
      </c>
      <c r="C11" s="1073">
        <v>0.64</v>
      </c>
      <c r="D11" s="1072">
        <v>0.75</v>
      </c>
    </row>
    <row r="12" spans="1:4" ht="16.5" thickBot="1">
      <c r="B12" s="1071" t="s">
        <v>32</v>
      </c>
      <c r="C12" s="1070">
        <v>0.78</v>
      </c>
      <c r="D12" s="1069">
        <v>0.77</v>
      </c>
    </row>
    <row r="20" spans="6:16" s="1067" customFormat="1" ht="54" customHeight="1">
      <c r="F20" s="1068" t="s">
        <v>624</v>
      </c>
      <c r="G20" s="1068"/>
      <c r="H20" s="1068"/>
      <c r="I20" s="1068"/>
      <c r="J20" s="1068"/>
      <c r="K20" s="1068"/>
      <c r="L20" s="1068"/>
      <c r="M20" s="1068"/>
      <c r="N20" s="1068"/>
      <c r="O20" s="1068"/>
      <c r="P20" s="1068"/>
    </row>
    <row r="21" spans="6:16" ht="28.5" customHeight="1">
      <c r="F21" s="1045" t="s">
        <v>623</v>
      </c>
      <c r="G21" s="1045"/>
      <c r="H21" s="1045"/>
      <c r="I21" s="1045"/>
      <c r="J21" s="1045"/>
      <c r="K21" s="1045"/>
      <c r="L21" s="1045"/>
      <c r="M21" s="1045"/>
      <c r="N21" s="1045"/>
      <c r="O21" s="1045"/>
      <c r="P21" s="1045"/>
    </row>
    <row r="22" spans="6:16">
      <c r="F22" s="1044" t="s">
        <v>622</v>
      </c>
    </row>
  </sheetData>
  <mergeCells count="2">
    <mergeCell ref="F21:P21"/>
    <mergeCell ref="F20:P20"/>
  </mergeCells>
  <hyperlinks>
    <hyperlink ref="B3" location="Sommaire!A1" display="Retour au sommaire"/>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G44"/>
  <sheetViews>
    <sheetView topLeftCell="A23" zoomScaleNormal="100" workbookViewId="0">
      <selection activeCell="B3" sqref="B3"/>
    </sheetView>
  </sheetViews>
  <sheetFormatPr baseColWidth="10" defaultColWidth="9.140625" defaultRowHeight="12.75"/>
  <cols>
    <col min="1" max="1" width="12" style="1081" customWidth="1"/>
    <col min="2" max="2" width="16.85546875" style="1081" customWidth="1"/>
    <col min="3" max="4" width="11" style="1081" customWidth="1"/>
    <col min="5" max="5" width="14.140625" style="1081" customWidth="1"/>
    <col min="6" max="16384" width="9.140625" style="1081"/>
  </cols>
  <sheetData>
    <row r="1" hidden="1"/>
    <row r="2" hidden="1"/>
    <row r="3" hidden="1"/>
    <row r="4" hidden="1"/>
    <row r="23" spans="1:7" ht="15.75">
      <c r="A23" s="886" t="s">
        <v>583</v>
      </c>
      <c r="B23" s="1080"/>
      <c r="C23" s="1080"/>
      <c r="D23" s="1080"/>
      <c r="E23" s="1080"/>
      <c r="F23" s="1080"/>
      <c r="G23" s="1080"/>
    </row>
    <row r="24" spans="1:7" ht="15.75">
      <c r="A24" s="1080"/>
      <c r="B24" s="1080"/>
      <c r="C24" s="1080"/>
      <c r="D24" s="1080"/>
      <c r="E24" s="1080"/>
      <c r="F24" s="1080"/>
      <c r="G24" s="1080"/>
    </row>
    <row r="25" spans="1:7" ht="16.5" thickBot="1">
      <c r="A25" s="1080"/>
      <c r="B25" s="25" t="s">
        <v>37</v>
      </c>
      <c r="C25" s="1080"/>
      <c r="D25" s="1080"/>
      <c r="E25" s="1080"/>
      <c r="F25" s="1080"/>
      <c r="G25" s="1080"/>
    </row>
    <row r="26" spans="1:7" ht="48" thickBot="1">
      <c r="A26" s="1080"/>
      <c r="B26" s="701" t="s">
        <v>36</v>
      </c>
      <c r="C26" s="1079" t="s">
        <v>539</v>
      </c>
      <c r="D26" s="1093" t="s">
        <v>628</v>
      </c>
      <c r="E26" s="1078" t="s">
        <v>627</v>
      </c>
      <c r="F26" s="1080"/>
      <c r="G26" s="1080"/>
    </row>
    <row r="27" spans="1:7" ht="15.75">
      <c r="A27" s="1080"/>
      <c r="B27" s="1092" t="s">
        <v>10</v>
      </c>
      <c r="C27" s="1091">
        <v>9.3126191401745204E-2</v>
      </c>
      <c r="D27" s="1076">
        <v>0.26854621031783399</v>
      </c>
      <c r="E27" s="1090">
        <v>17.542001891608876</v>
      </c>
      <c r="F27" s="1080"/>
      <c r="G27" s="1080"/>
    </row>
    <row r="28" spans="1:7" ht="15.75">
      <c r="A28" s="1080"/>
      <c r="B28" s="1089" t="s">
        <v>13</v>
      </c>
      <c r="C28" s="1088">
        <v>0.132340621830734</v>
      </c>
      <c r="D28" s="1073">
        <v>0.40628943021353597</v>
      </c>
      <c r="E28" s="1087">
        <v>27.394880838280201</v>
      </c>
      <c r="F28" s="1080"/>
      <c r="G28" s="1080"/>
    </row>
    <row r="29" spans="1:7" ht="15.75">
      <c r="A29" s="1080"/>
      <c r="B29" s="1089" t="s">
        <v>22</v>
      </c>
      <c r="C29" s="1088">
        <v>0.183375544479006</v>
      </c>
      <c r="D29" s="1073">
        <v>0.447829852161447</v>
      </c>
      <c r="E29" s="1087">
        <v>26.445430768244098</v>
      </c>
      <c r="F29" s="1080"/>
      <c r="G29" s="1080"/>
    </row>
    <row r="30" spans="1:7" ht="15.75">
      <c r="A30" s="1080"/>
      <c r="B30" s="1089" t="s">
        <v>18</v>
      </c>
      <c r="C30" s="1088">
        <v>0.19907777329200102</v>
      </c>
      <c r="D30" s="1073">
        <v>0.50545587784484203</v>
      </c>
      <c r="E30" s="1087">
        <v>30.637810455284097</v>
      </c>
      <c r="F30" s="1080"/>
      <c r="G30" s="1080"/>
    </row>
    <row r="31" spans="1:7" ht="15.75">
      <c r="A31" s="1080"/>
      <c r="B31" s="1089" t="s">
        <v>25</v>
      </c>
      <c r="C31" s="1088">
        <v>0.21911480433563699</v>
      </c>
      <c r="D31" s="1073">
        <v>0.43176774404505303</v>
      </c>
      <c r="E31" s="1087">
        <v>21.265293970941602</v>
      </c>
      <c r="F31" s="1080"/>
      <c r="G31" s="1080"/>
    </row>
    <row r="32" spans="1:7" ht="15.75">
      <c r="A32" s="1080"/>
      <c r="B32" s="1089" t="s">
        <v>20</v>
      </c>
      <c r="C32" s="1088">
        <v>0.29251826303748202</v>
      </c>
      <c r="D32" s="1073">
        <v>0.54295823366185403</v>
      </c>
      <c r="E32" s="1087">
        <v>25.043997062437199</v>
      </c>
      <c r="F32" s="1080"/>
      <c r="G32" s="1080"/>
    </row>
    <row r="33" spans="1:7" ht="15.75">
      <c r="A33" s="1080"/>
      <c r="B33" s="1089" t="s">
        <v>28</v>
      </c>
      <c r="C33" s="1088">
        <v>0.32933727236426596</v>
      </c>
      <c r="D33" s="1073">
        <v>0.54668337303504799</v>
      </c>
      <c r="E33" s="1087">
        <v>21.734610067078204</v>
      </c>
      <c r="F33" s="1080"/>
      <c r="G33" s="1080"/>
    </row>
    <row r="34" spans="1:7" ht="15.75">
      <c r="A34" s="1080"/>
      <c r="B34" s="1089" t="s">
        <v>32</v>
      </c>
      <c r="C34" s="1088">
        <v>0.330264739870129</v>
      </c>
      <c r="D34" s="1073">
        <v>0.640114890216264</v>
      </c>
      <c r="E34" s="1087">
        <v>30.9850150346135</v>
      </c>
      <c r="F34" s="1080"/>
      <c r="G34" s="1080"/>
    </row>
    <row r="35" spans="1:7" ht="15.75">
      <c r="A35" s="1080"/>
      <c r="B35" s="1089" t="s">
        <v>30</v>
      </c>
      <c r="C35" s="1088">
        <v>0.33171052957422903</v>
      </c>
      <c r="D35" s="1073">
        <v>0.58971440426361099</v>
      </c>
      <c r="E35" s="1087">
        <v>25.800387468938197</v>
      </c>
      <c r="F35" s="1080"/>
      <c r="G35" s="1080"/>
    </row>
    <row r="36" spans="1:7" ht="15.75">
      <c r="A36" s="1080"/>
      <c r="B36" s="1089" t="s">
        <v>8</v>
      </c>
      <c r="C36" s="1088">
        <v>0.41079739815299399</v>
      </c>
      <c r="D36" s="1073">
        <v>0.60688608031404401</v>
      </c>
      <c r="E36" s="1087">
        <v>19.608868216105002</v>
      </c>
      <c r="F36" s="1080"/>
      <c r="G36" s="1080"/>
    </row>
    <row r="37" spans="1:7" ht="16.5" thickBot="1">
      <c r="A37" s="1080"/>
      <c r="B37" s="1086" t="s">
        <v>42</v>
      </c>
      <c r="C37" s="1085">
        <v>0.41556350916704199</v>
      </c>
      <c r="D37" s="1084">
        <v>0.562977856832512</v>
      </c>
      <c r="E37" s="1083">
        <v>14.741434766547002</v>
      </c>
      <c r="F37" s="1080"/>
      <c r="G37" s="1080"/>
    </row>
    <row r="38" spans="1:7" ht="15.75">
      <c r="A38" s="1080"/>
      <c r="B38" s="1080"/>
      <c r="C38" s="1080"/>
      <c r="D38" s="1080"/>
      <c r="E38" s="1080"/>
      <c r="F38" s="1080"/>
      <c r="G38" s="1080"/>
    </row>
    <row r="39" spans="1:7" ht="15.75">
      <c r="A39" s="1080"/>
      <c r="B39" s="1080"/>
      <c r="C39" s="1080"/>
      <c r="D39" s="1080"/>
      <c r="E39" s="1080"/>
      <c r="F39" s="1080"/>
      <c r="G39" s="1082" t="s">
        <v>626</v>
      </c>
    </row>
    <row r="40" spans="1:7" ht="15.75">
      <c r="A40" s="1080"/>
      <c r="B40" s="1080"/>
      <c r="C40" s="1080"/>
      <c r="D40" s="1080"/>
      <c r="E40" s="1080"/>
      <c r="F40" s="1080"/>
      <c r="G40" s="1080"/>
    </row>
    <row r="41" spans="1:7" ht="15.75">
      <c r="A41" s="1080"/>
      <c r="B41" s="1080"/>
      <c r="C41" s="1080"/>
      <c r="D41" s="1080"/>
      <c r="E41" s="1080"/>
      <c r="F41" s="1080"/>
      <c r="G41" s="1080"/>
    </row>
    <row r="42" spans="1:7" ht="15.75">
      <c r="A42" s="1080"/>
      <c r="B42" s="1080"/>
      <c r="C42" s="1080"/>
      <c r="D42" s="1080"/>
      <c r="E42" s="1080"/>
      <c r="F42" s="1080"/>
      <c r="G42" s="1080"/>
    </row>
    <row r="43" spans="1:7" ht="15.75">
      <c r="A43" s="1080"/>
      <c r="B43" s="1080"/>
      <c r="C43" s="1080"/>
      <c r="D43" s="1080"/>
      <c r="E43" s="1080"/>
      <c r="F43" s="1080"/>
      <c r="G43" s="1080"/>
    </row>
    <row r="44" spans="1:7" ht="15.75">
      <c r="A44" s="1080"/>
      <c r="B44" s="1080"/>
      <c r="C44" s="1080"/>
      <c r="D44" s="1080"/>
      <c r="E44" s="1080"/>
      <c r="F44" s="1080"/>
      <c r="G44" s="1080"/>
    </row>
  </sheetData>
  <hyperlinks>
    <hyperlink ref="B25" location="Sommaire!A1" display="Retour au sommaire"/>
  </hyperlinks>
  <pageMargins left="0.7" right="0.7" top="0.75" bottom="0.75" header="0.51180555555555496" footer="0.51180555555555496"/>
  <pageSetup paperSize="9" firstPageNumber="0"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16"/>
  <sheetViews>
    <sheetView workbookViewId="0">
      <selection activeCell="B3" sqref="B3"/>
    </sheetView>
  </sheetViews>
  <sheetFormatPr baseColWidth="10" defaultRowHeight="15"/>
  <cols>
    <col min="1" max="1" width="12.5703125" style="1094" customWidth="1"/>
    <col min="2" max="2" width="19.140625" style="1094" bestFit="1" customWidth="1"/>
    <col min="3" max="3" width="26.5703125" style="1094" bestFit="1" customWidth="1"/>
    <col min="4" max="4" width="27.140625" style="1094" bestFit="1" customWidth="1"/>
    <col min="5" max="5" width="11" style="1094" customWidth="1"/>
    <col min="6" max="6" width="32.7109375" style="1094" bestFit="1" customWidth="1"/>
    <col min="7" max="7" width="18.85546875" style="1094" bestFit="1" customWidth="1"/>
    <col min="8" max="8" width="19.7109375" style="1094" customWidth="1"/>
    <col min="9" max="16384" width="11.42578125" style="1094"/>
  </cols>
  <sheetData>
    <row r="1" spans="1:6" ht="15.75">
      <c r="A1" s="1104" t="s">
        <v>582</v>
      </c>
    </row>
    <row r="2" spans="1:6">
      <c r="A2" s="1103"/>
    </row>
    <row r="3" spans="1:6" ht="16.5" thickBot="1">
      <c r="B3" s="25" t="s">
        <v>37</v>
      </c>
    </row>
    <row r="4" spans="1:6" ht="32.25" thickBot="1">
      <c r="B4" s="701" t="s">
        <v>36</v>
      </c>
      <c r="C4" s="1107" t="s">
        <v>632</v>
      </c>
      <c r="D4" s="1108" t="s">
        <v>631</v>
      </c>
    </row>
    <row r="5" spans="1:6" ht="15.75">
      <c r="B5" s="1102" t="s">
        <v>20</v>
      </c>
      <c r="C5" s="1105">
        <v>2.0565307506655427E-3</v>
      </c>
      <c r="D5" s="1106">
        <v>1.3689280826958861E-4</v>
      </c>
    </row>
    <row r="6" spans="1:6" ht="15.75">
      <c r="B6" s="1101" t="s">
        <v>22</v>
      </c>
      <c r="C6" s="1100">
        <v>2.9358400518630836E-3</v>
      </c>
      <c r="D6" s="1099">
        <v>2.2604923305934085E-4</v>
      </c>
    </row>
    <row r="7" spans="1:6" ht="15.75">
      <c r="B7" s="1101" t="s">
        <v>10</v>
      </c>
      <c r="C7" s="1100">
        <v>5.2662565851973658E-3</v>
      </c>
      <c r="D7" s="1099">
        <v>4.0174412584183879E-4</v>
      </c>
    </row>
    <row r="8" spans="1:6" ht="15.75">
      <c r="B8" s="1101" t="s">
        <v>13</v>
      </c>
      <c r="C8" s="1100">
        <v>5.3704474760832973E-3</v>
      </c>
      <c r="D8" s="1099">
        <v>4.2019317417283205E-4</v>
      </c>
    </row>
    <row r="9" spans="1:6" ht="15.75">
      <c r="B9" s="1101" t="s">
        <v>630</v>
      </c>
      <c r="C9" s="1100">
        <v>4.0058469252243012E-3</v>
      </c>
      <c r="D9" s="1099">
        <v>7.6968939368728475E-4</v>
      </c>
    </row>
    <row r="10" spans="1:6" ht="16.5" thickBot="1">
      <c r="B10" s="1098" t="s">
        <v>8</v>
      </c>
      <c r="C10" s="1097">
        <v>6.8251266384729385E-3</v>
      </c>
      <c r="D10" s="1096">
        <v>2.1289684415616802E-3</v>
      </c>
    </row>
    <row r="16" spans="1:6">
      <c r="F16" s="1095" t="s">
        <v>629</v>
      </c>
    </row>
  </sheetData>
  <hyperlinks>
    <hyperlink ref="B3"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3" tint="0.39997558519241921"/>
    <pageSetUpPr fitToPage="1"/>
  </sheetPr>
  <dimension ref="A1:AA43"/>
  <sheetViews>
    <sheetView zoomScaleNormal="100" workbookViewId="0">
      <selection activeCell="E19" sqref="E19"/>
    </sheetView>
  </sheetViews>
  <sheetFormatPr baseColWidth="10" defaultColWidth="8.7109375" defaultRowHeight="15.75"/>
  <cols>
    <col min="1" max="1" width="8.7109375" style="67"/>
    <col min="2" max="2" width="18.42578125" style="67" customWidth="1"/>
    <col min="3" max="7" width="15.28515625" style="67" customWidth="1"/>
    <col min="8" max="9" width="10" style="67" customWidth="1"/>
    <col min="10" max="16384" width="8.7109375" style="67"/>
  </cols>
  <sheetData>
    <row r="1" spans="1:27">
      <c r="A1" s="101" t="s">
        <v>84</v>
      </c>
    </row>
    <row r="3" spans="1:27" ht="16.5" thickBot="1">
      <c r="B3" s="100" t="s">
        <v>37</v>
      </c>
    </row>
    <row r="4" spans="1:27" ht="48" thickBot="1">
      <c r="B4" s="99" t="s">
        <v>36</v>
      </c>
      <c r="C4" s="65" t="s">
        <v>83</v>
      </c>
      <c r="D4" s="64" t="s">
        <v>82</v>
      </c>
      <c r="E4" s="64" t="s">
        <v>81</v>
      </c>
      <c r="F4" s="64" t="s">
        <v>80</v>
      </c>
      <c r="G4" s="63" t="s">
        <v>79</v>
      </c>
    </row>
    <row r="5" spans="1:27">
      <c r="B5" s="98" t="s">
        <v>18</v>
      </c>
      <c r="C5" s="97">
        <v>0.4782617770714836</v>
      </c>
      <c r="D5" s="96">
        <v>0.44088038100979915</v>
      </c>
      <c r="E5" s="96">
        <v>3.5288339258875423E-2</v>
      </c>
      <c r="F5" s="96">
        <v>0</v>
      </c>
      <c r="G5" s="95">
        <v>4.5569502659841846E-2</v>
      </c>
      <c r="I5" s="67" t="s">
        <v>78</v>
      </c>
      <c r="R5" s="82"/>
      <c r="S5" s="81"/>
      <c r="T5" s="81"/>
      <c r="U5" s="81"/>
      <c r="V5" s="81"/>
      <c r="W5" s="81"/>
      <c r="Z5" s="81"/>
      <c r="AA5" s="70"/>
    </row>
    <row r="6" spans="1:27">
      <c r="B6" s="93" t="s">
        <v>13</v>
      </c>
      <c r="C6" s="92">
        <v>0.38115746856750099</v>
      </c>
      <c r="D6" s="91">
        <v>0.22385360517947794</v>
      </c>
      <c r="E6" s="91">
        <v>0.34488546977955031</v>
      </c>
      <c r="F6" s="91">
        <v>0</v>
      </c>
      <c r="G6" s="90">
        <v>5.0103456473470656E-2</v>
      </c>
      <c r="H6" s="80"/>
      <c r="R6" s="82"/>
      <c r="S6" s="81"/>
      <c r="T6" s="81"/>
      <c r="U6" s="81"/>
      <c r="V6" s="81"/>
      <c r="W6" s="81"/>
      <c r="Z6" s="81"/>
      <c r="AA6" s="70"/>
    </row>
    <row r="7" spans="1:27">
      <c r="B7" s="93" t="s">
        <v>42</v>
      </c>
      <c r="C7" s="92">
        <v>0.33074612402792186</v>
      </c>
      <c r="D7" s="91">
        <v>0.22321070561402759</v>
      </c>
      <c r="E7" s="91">
        <v>2.077965520899331E-2</v>
      </c>
      <c r="F7" s="91">
        <v>0.31269812966381422</v>
      </c>
      <c r="G7" s="90">
        <v>0.11256538548524304</v>
      </c>
      <c r="H7" s="80"/>
      <c r="J7" s="94"/>
      <c r="K7" s="94"/>
      <c r="L7" s="94"/>
      <c r="M7" s="94"/>
      <c r="R7" s="82"/>
      <c r="S7" s="81"/>
      <c r="T7" s="81"/>
      <c r="U7" s="81"/>
      <c r="V7" s="81"/>
      <c r="W7" s="81"/>
      <c r="Z7" s="81"/>
      <c r="AA7" s="70"/>
    </row>
    <row r="8" spans="1:27">
      <c r="B8" s="93" t="s">
        <v>32</v>
      </c>
      <c r="C8" s="92">
        <v>0.30674558406855479</v>
      </c>
      <c r="D8" s="91">
        <v>0.45560959629850895</v>
      </c>
      <c r="E8" s="91">
        <v>3.1299261212748758E-2</v>
      </c>
      <c r="F8" s="91">
        <v>0</v>
      </c>
      <c r="G8" s="90">
        <v>0.20634555842018756</v>
      </c>
      <c r="H8" s="80"/>
      <c r="R8" s="82"/>
      <c r="S8" s="81"/>
      <c r="T8" s="81"/>
      <c r="U8" s="81"/>
      <c r="V8" s="81"/>
      <c r="W8" s="81"/>
      <c r="Z8" s="81"/>
      <c r="AA8" s="70"/>
    </row>
    <row r="9" spans="1:27">
      <c r="B9" s="93" t="s">
        <v>30</v>
      </c>
      <c r="C9" s="92">
        <v>0.27300822538488917</v>
      </c>
      <c r="D9" s="91">
        <v>0.31856883407974562</v>
      </c>
      <c r="E9" s="91">
        <v>3.9678247254713382E-2</v>
      </c>
      <c r="F9" s="91">
        <v>0</v>
      </c>
      <c r="G9" s="90">
        <v>0.36874469328065179</v>
      </c>
      <c r="H9" s="80"/>
      <c r="I9" s="83"/>
      <c r="J9" s="83"/>
      <c r="K9" s="83"/>
      <c r="L9" s="83"/>
      <c r="M9" s="83"/>
      <c r="R9" s="82"/>
      <c r="S9" s="81"/>
      <c r="T9" s="81"/>
      <c r="U9" s="81"/>
      <c r="V9" s="81"/>
      <c r="W9" s="81"/>
      <c r="Z9" s="81"/>
      <c r="AA9" s="70"/>
    </row>
    <row r="10" spans="1:27">
      <c r="B10" s="93" t="s">
        <v>28</v>
      </c>
      <c r="C10" s="92">
        <v>0.23278487521259345</v>
      </c>
      <c r="D10" s="91">
        <v>0.35986265108600274</v>
      </c>
      <c r="E10" s="91">
        <v>1.6206541945180557E-2</v>
      </c>
      <c r="F10" s="91">
        <v>0</v>
      </c>
      <c r="G10" s="90">
        <v>0.39114593175622331</v>
      </c>
      <c r="H10" s="80"/>
      <c r="I10" s="83"/>
      <c r="J10" s="83"/>
      <c r="K10" s="83"/>
      <c r="L10" s="83"/>
      <c r="M10" s="83"/>
      <c r="R10" s="82"/>
      <c r="S10" s="81"/>
      <c r="T10" s="81"/>
      <c r="U10" s="81"/>
      <c r="V10" s="81"/>
      <c r="W10" s="81"/>
      <c r="Z10" s="81"/>
      <c r="AA10" s="70"/>
    </row>
    <row r="11" spans="1:27">
      <c r="B11" s="93" t="s">
        <v>10</v>
      </c>
      <c r="C11" s="92">
        <v>0.21437062913841309</v>
      </c>
      <c r="D11" s="91">
        <v>0.45510091584700901</v>
      </c>
      <c r="E11" s="91">
        <v>5.6989725777208095E-2</v>
      </c>
      <c r="F11" s="91">
        <v>0</v>
      </c>
      <c r="G11" s="90">
        <v>0.27353872923736988</v>
      </c>
      <c r="H11" s="80"/>
      <c r="I11" s="83"/>
      <c r="J11" s="83"/>
      <c r="K11" s="83"/>
      <c r="L11" s="83"/>
      <c r="M11" s="83"/>
      <c r="R11" s="82"/>
      <c r="S11" s="81"/>
      <c r="T11" s="81"/>
      <c r="U11" s="81"/>
      <c r="V11" s="81"/>
      <c r="W11" s="81"/>
      <c r="Z11" s="81"/>
      <c r="AA11" s="70"/>
    </row>
    <row r="12" spans="1:27">
      <c r="B12" s="93" t="s">
        <v>22</v>
      </c>
      <c r="C12" s="92">
        <v>0.14604011708362338</v>
      </c>
      <c r="D12" s="91">
        <v>0.44842463393399129</v>
      </c>
      <c r="E12" s="91">
        <v>6.5235736863894542E-2</v>
      </c>
      <c r="F12" s="91">
        <v>0.25080166161948031</v>
      </c>
      <c r="G12" s="90">
        <v>8.9497850499010531E-2</v>
      </c>
      <c r="H12" s="80"/>
      <c r="I12" s="83"/>
      <c r="J12" s="83"/>
      <c r="K12" s="83"/>
      <c r="L12" s="83"/>
      <c r="M12" s="83"/>
      <c r="R12" s="82"/>
      <c r="S12" s="81"/>
      <c r="T12" s="81"/>
      <c r="U12" s="81"/>
      <c r="V12" s="81"/>
      <c r="W12" s="81"/>
      <c r="Z12" s="81"/>
      <c r="AA12" s="70"/>
    </row>
    <row r="13" spans="1:27">
      <c r="B13" s="93" t="s">
        <v>8</v>
      </c>
      <c r="C13" s="92">
        <v>0.1243693610911131</v>
      </c>
      <c r="D13" s="91">
        <v>0.14413057728550827</v>
      </c>
      <c r="E13" s="91">
        <v>9.0052651248729368E-3</v>
      </c>
      <c r="F13" s="91">
        <v>0.66310264891565174</v>
      </c>
      <c r="G13" s="90">
        <v>5.9392147582854021E-2</v>
      </c>
      <c r="H13" s="80"/>
      <c r="I13" s="83"/>
      <c r="J13" s="83"/>
      <c r="K13" s="83"/>
      <c r="L13" s="83"/>
      <c r="M13" s="83"/>
      <c r="R13" s="82"/>
      <c r="S13" s="81"/>
      <c r="T13" s="81"/>
      <c r="U13" s="81"/>
      <c r="V13" s="81"/>
      <c r="W13" s="81"/>
      <c r="Z13" s="81"/>
      <c r="AA13" s="70"/>
    </row>
    <row r="14" spans="1:27">
      <c r="B14" s="93" t="s">
        <v>25</v>
      </c>
      <c r="C14" s="92">
        <v>9.0053598758231393E-2</v>
      </c>
      <c r="D14" s="91">
        <v>0.303593864526293</v>
      </c>
      <c r="E14" s="91">
        <v>7.3466475945083209E-2</v>
      </c>
      <c r="F14" s="91">
        <v>0</v>
      </c>
      <c r="G14" s="90">
        <v>0.53288606077039236</v>
      </c>
      <c r="H14" s="80"/>
      <c r="I14" s="83"/>
      <c r="J14" s="83"/>
      <c r="K14" s="83"/>
      <c r="L14" s="83"/>
      <c r="M14" s="83"/>
      <c r="R14" s="82"/>
      <c r="S14" s="81"/>
      <c r="T14" s="81"/>
      <c r="U14" s="81"/>
      <c r="V14" s="81"/>
      <c r="W14" s="81"/>
      <c r="Z14" s="81"/>
      <c r="AA14" s="70"/>
    </row>
    <row r="15" spans="1:27" ht="16.5" thickBot="1">
      <c r="B15" s="89" t="s">
        <v>20</v>
      </c>
      <c r="C15" s="88">
        <v>6.0215558027817549E-2</v>
      </c>
      <c r="D15" s="87">
        <v>0.48875404143751189</v>
      </c>
      <c r="E15" s="87">
        <v>3.9244763875026942E-2</v>
      </c>
      <c r="F15" s="87">
        <v>0</v>
      </c>
      <c r="G15" s="86">
        <v>0.41178563665964363</v>
      </c>
      <c r="H15" s="80"/>
      <c r="I15" s="83"/>
      <c r="J15" s="83"/>
      <c r="K15" s="83"/>
      <c r="L15" s="83"/>
      <c r="M15" s="83"/>
      <c r="R15" s="82"/>
      <c r="S15" s="81"/>
      <c r="T15" s="81"/>
      <c r="U15" s="81"/>
      <c r="V15" s="81"/>
      <c r="W15" s="81"/>
      <c r="Z15" s="81"/>
      <c r="AA15" s="70"/>
    </row>
    <row r="16" spans="1:27">
      <c r="B16" s="85"/>
      <c r="C16" s="84"/>
      <c r="D16" s="84"/>
      <c r="E16" s="84"/>
      <c r="F16" s="84"/>
      <c r="G16" s="84"/>
      <c r="H16" s="80"/>
      <c r="I16" s="83"/>
      <c r="J16" s="83"/>
      <c r="K16" s="83"/>
      <c r="L16" s="83"/>
      <c r="M16" s="83"/>
      <c r="R16" s="82"/>
      <c r="S16" s="81"/>
      <c r="T16" s="81"/>
      <c r="U16" s="81"/>
      <c r="V16" s="81"/>
      <c r="W16" s="81"/>
      <c r="Z16" s="81"/>
      <c r="AA16" s="70"/>
    </row>
    <row r="17" spans="5:20">
      <c r="E17" s="82"/>
      <c r="F17" s="81"/>
      <c r="G17" s="81"/>
      <c r="H17" s="81"/>
      <c r="I17" s="81"/>
      <c r="J17" s="81"/>
      <c r="M17" s="81"/>
      <c r="N17" s="70"/>
    </row>
    <row r="18" spans="5:20" ht="53.25" customHeight="1">
      <c r="E18" s="82"/>
      <c r="F18" s="81"/>
      <c r="G18" s="81"/>
      <c r="H18" s="81"/>
      <c r="I18" s="81"/>
      <c r="J18" s="895" t="s">
        <v>77</v>
      </c>
      <c r="K18" s="895"/>
      <c r="L18" s="895"/>
      <c r="M18" s="895"/>
      <c r="N18" s="895"/>
      <c r="O18" s="895"/>
      <c r="P18" s="895"/>
      <c r="Q18" s="895"/>
      <c r="R18" s="895"/>
      <c r="S18" s="895"/>
      <c r="T18" s="895"/>
    </row>
    <row r="19" spans="5:20">
      <c r="E19" s="82"/>
      <c r="F19" s="81"/>
      <c r="G19" s="81"/>
      <c r="H19" s="81"/>
      <c r="I19" s="81"/>
      <c r="J19" s="895" t="s">
        <v>59</v>
      </c>
      <c r="K19" s="895"/>
      <c r="L19" s="895"/>
      <c r="M19" s="895"/>
      <c r="N19" s="895"/>
      <c r="O19" s="895"/>
      <c r="P19" s="895"/>
      <c r="Q19" s="895"/>
      <c r="R19" s="895"/>
      <c r="S19" s="895"/>
      <c r="T19" s="895"/>
    </row>
    <row r="20" spans="5:20">
      <c r="E20" s="82"/>
      <c r="F20" s="81"/>
      <c r="G20" s="81"/>
      <c r="H20" s="81"/>
      <c r="I20" s="81"/>
      <c r="J20" s="81"/>
      <c r="M20" s="81"/>
      <c r="N20" s="70"/>
    </row>
    <row r="21" spans="5:20">
      <c r="E21" s="82"/>
      <c r="F21" s="81"/>
      <c r="G21" s="81"/>
      <c r="H21" s="81"/>
      <c r="I21" s="81"/>
      <c r="J21" s="81"/>
      <c r="M21" s="81"/>
      <c r="N21" s="70"/>
    </row>
    <row r="22" spans="5:20">
      <c r="E22" s="82"/>
      <c r="F22" s="81"/>
      <c r="G22" s="81"/>
      <c r="H22" s="81"/>
      <c r="I22" s="81"/>
      <c r="J22" s="81"/>
      <c r="M22" s="81"/>
      <c r="N22" s="70"/>
    </row>
    <row r="23" spans="5:20">
      <c r="E23" s="82"/>
      <c r="F23" s="81"/>
      <c r="G23" s="81"/>
      <c r="H23" s="81"/>
      <c r="I23" s="81"/>
      <c r="J23" s="81"/>
      <c r="M23" s="81"/>
      <c r="N23" s="70"/>
    </row>
    <row r="24" spans="5:20">
      <c r="E24" s="82"/>
      <c r="F24" s="81"/>
      <c r="G24" s="81"/>
      <c r="H24" s="81"/>
      <c r="I24" s="81"/>
      <c r="J24" s="81"/>
      <c r="M24" s="81"/>
      <c r="N24" s="70"/>
    </row>
    <row r="25" spans="5:20">
      <c r="E25" s="82"/>
      <c r="F25" s="81"/>
      <c r="G25" s="81"/>
      <c r="H25" s="81"/>
      <c r="I25" s="81"/>
      <c r="J25" s="81"/>
      <c r="M25" s="81"/>
      <c r="N25" s="70"/>
    </row>
    <row r="26" spans="5:20">
      <c r="E26" s="82"/>
      <c r="F26" s="81"/>
      <c r="G26" s="81"/>
      <c r="H26" s="81"/>
      <c r="I26" s="81"/>
      <c r="J26" s="81"/>
      <c r="M26" s="81"/>
      <c r="N26" s="70"/>
    </row>
    <row r="27" spans="5:20">
      <c r="E27" s="82"/>
      <c r="F27" s="81"/>
      <c r="G27" s="81"/>
      <c r="H27" s="81"/>
      <c r="I27" s="81"/>
      <c r="J27" s="81"/>
      <c r="M27" s="81"/>
      <c r="N27" s="70"/>
    </row>
    <row r="28" spans="5:20">
      <c r="E28" s="82"/>
      <c r="F28" s="81"/>
      <c r="G28" s="81"/>
      <c r="H28" s="81"/>
      <c r="I28" s="81"/>
      <c r="J28" s="81"/>
      <c r="M28" s="81"/>
      <c r="N28" s="70"/>
    </row>
    <row r="29" spans="5:20">
      <c r="E29" s="82"/>
      <c r="F29" s="81"/>
      <c r="G29" s="81"/>
      <c r="H29" s="81"/>
      <c r="I29" s="81"/>
      <c r="J29" s="81"/>
      <c r="M29" s="81"/>
      <c r="N29" s="70"/>
    </row>
    <row r="30" spans="5:20">
      <c r="E30" s="82"/>
      <c r="F30" s="81"/>
      <c r="G30" s="81"/>
      <c r="H30" s="81"/>
      <c r="I30" s="81"/>
      <c r="J30" s="81"/>
      <c r="M30" s="81"/>
      <c r="N30" s="70"/>
    </row>
    <row r="31" spans="5:20" ht="150.75" customHeight="1">
      <c r="E31" s="82"/>
      <c r="F31" s="81"/>
      <c r="G31" s="81"/>
      <c r="H31" s="81"/>
      <c r="I31" s="81"/>
      <c r="J31" s="81"/>
      <c r="M31" s="81"/>
      <c r="N31" s="70"/>
    </row>
    <row r="32" spans="5:20">
      <c r="E32" s="82"/>
      <c r="F32" s="81"/>
      <c r="G32" s="81"/>
      <c r="H32" s="81"/>
      <c r="I32" s="81"/>
      <c r="J32" s="81"/>
      <c r="M32" s="81"/>
      <c r="N32" s="70"/>
    </row>
    <row r="33" spans="5:27">
      <c r="E33" s="82"/>
      <c r="F33" s="81"/>
      <c r="G33" s="81"/>
      <c r="H33" s="81"/>
      <c r="I33" s="81"/>
      <c r="J33" s="81"/>
      <c r="M33" s="81"/>
      <c r="N33" s="70"/>
    </row>
    <row r="34" spans="5:27">
      <c r="E34" s="82"/>
      <c r="F34" s="81"/>
      <c r="G34" s="81"/>
      <c r="H34" s="81"/>
      <c r="I34" s="81"/>
      <c r="J34" s="81"/>
      <c r="M34" s="81"/>
      <c r="N34" s="70"/>
    </row>
    <row r="35" spans="5:27">
      <c r="E35" s="82"/>
      <c r="F35" s="81"/>
      <c r="G35" s="81"/>
      <c r="H35" s="81"/>
      <c r="I35" s="81"/>
      <c r="J35" s="81"/>
      <c r="M35" s="81"/>
      <c r="N35" s="70"/>
    </row>
    <row r="36" spans="5:27">
      <c r="E36" s="82"/>
      <c r="F36" s="81"/>
      <c r="G36" s="81"/>
      <c r="H36" s="81"/>
      <c r="I36" s="81"/>
      <c r="J36" s="81"/>
      <c r="M36" s="81"/>
      <c r="N36" s="70"/>
    </row>
    <row r="37" spans="5:27">
      <c r="E37" s="82"/>
      <c r="F37" s="81"/>
      <c r="G37" s="81"/>
      <c r="H37" s="81"/>
      <c r="I37" s="81"/>
      <c r="J37" s="81"/>
      <c r="M37" s="81"/>
      <c r="N37" s="70"/>
    </row>
    <row r="38" spans="5:27">
      <c r="E38" s="82"/>
      <c r="F38" s="81"/>
      <c r="G38" s="81"/>
      <c r="H38" s="81"/>
      <c r="I38" s="81"/>
      <c r="J38" s="81"/>
      <c r="M38" s="81"/>
      <c r="N38" s="70"/>
    </row>
    <row r="39" spans="5:27">
      <c r="E39" s="82"/>
      <c r="F39" s="81"/>
      <c r="G39" s="81"/>
      <c r="H39" s="81"/>
      <c r="I39" s="81"/>
      <c r="J39" s="81"/>
      <c r="M39" s="81"/>
      <c r="N39" s="70"/>
    </row>
    <row r="40" spans="5:27">
      <c r="H40" s="80"/>
      <c r="R40" s="82"/>
      <c r="S40" s="81"/>
      <c r="T40" s="81"/>
      <c r="U40" s="81"/>
      <c r="V40" s="81"/>
      <c r="W40" s="81"/>
      <c r="Z40" s="81"/>
      <c r="AA40" s="70"/>
    </row>
    <row r="41" spans="5:27">
      <c r="H41" s="80"/>
      <c r="R41" s="82"/>
      <c r="S41" s="81"/>
      <c r="T41" s="81"/>
      <c r="U41" s="81"/>
      <c r="V41" s="81"/>
      <c r="W41" s="81"/>
      <c r="Z41" s="81"/>
      <c r="AA41" s="70"/>
    </row>
    <row r="42" spans="5:27">
      <c r="H42" s="80"/>
      <c r="R42" s="82"/>
      <c r="S42" s="81"/>
      <c r="T42" s="81"/>
      <c r="U42" s="81"/>
      <c r="V42" s="81"/>
      <c r="W42" s="81"/>
      <c r="Z42" s="81"/>
      <c r="AA42" s="70"/>
    </row>
    <row r="43" spans="5:27">
      <c r="H43" s="80"/>
    </row>
  </sheetData>
  <mergeCells count="2">
    <mergeCell ref="J18:T18"/>
    <mergeCell ref="J19:T19"/>
  </mergeCells>
  <hyperlinks>
    <hyperlink ref="B3" location="Sommaire!A1" display="Retour au sommaire"/>
  </hyperlinks>
  <pageMargins left="0.7" right="0.7" top="0.75" bottom="0.75" header="0.3" footer="0.3"/>
  <pageSetup paperSize="9" scale="4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G18"/>
  <sheetViews>
    <sheetView topLeftCell="A2" workbookViewId="0">
      <selection activeCell="L24" sqref="L24"/>
    </sheetView>
  </sheetViews>
  <sheetFormatPr baseColWidth="10" defaultRowHeight="12.75"/>
  <cols>
    <col min="1" max="1" width="10.42578125" style="1010" customWidth="1"/>
    <col min="2" max="2" width="17.85546875" style="1022" customWidth="1"/>
    <col min="3" max="4" width="11.42578125" style="1022"/>
    <col min="5" max="5" width="12" style="1022" customWidth="1"/>
    <col min="6" max="16384" width="11.42578125" style="1010"/>
  </cols>
  <sheetData>
    <row r="1" spans="1:5" hidden="1"/>
    <row r="2" spans="1:5" ht="15.75">
      <c r="A2" s="886" t="s">
        <v>641</v>
      </c>
      <c r="B2" s="724"/>
    </row>
    <row r="3" spans="1:5" ht="15.75">
      <c r="A3" s="802"/>
      <c r="B3" s="724"/>
    </row>
    <row r="4" spans="1:5" ht="16.5" thickBot="1">
      <c r="A4" s="802"/>
      <c r="B4" s="25" t="s">
        <v>37</v>
      </c>
      <c r="C4" s="1249"/>
      <c r="D4" s="1249"/>
      <c r="E4" s="1249"/>
    </row>
    <row r="5" spans="1:5" ht="48" thickBot="1">
      <c r="B5" s="701" t="s">
        <v>36</v>
      </c>
      <c r="C5" s="1145" t="s">
        <v>412</v>
      </c>
      <c r="D5" s="1144" t="s">
        <v>413</v>
      </c>
      <c r="E5" s="1143" t="s">
        <v>663</v>
      </c>
    </row>
    <row r="6" spans="1:5" ht="15.75">
      <c r="B6" s="1142" t="s">
        <v>8</v>
      </c>
      <c r="C6" s="1141">
        <v>0.75403962201714048</v>
      </c>
      <c r="D6" s="1140">
        <v>0.78765032366312426</v>
      </c>
      <c r="E6" s="1139">
        <v>3.3610701645983787</v>
      </c>
    </row>
    <row r="7" spans="1:5" ht="13.5" customHeight="1">
      <c r="B7" s="1138" t="s">
        <v>30</v>
      </c>
      <c r="C7" s="1137">
        <v>0.71550845756795989</v>
      </c>
      <c r="D7" s="1136">
        <v>0.7731372619336393</v>
      </c>
      <c r="E7" s="1135">
        <v>5.7628804365679409</v>
      </c>
    </row>
    <row r="8" spans="1:5" ht="15.75">
      <c r="B8" s="1138" t="s">
        <v>13</v>
      </c>
      <c r="C8" s="1137">
        <v>0.62433120787437413</v>
      </c>
      <c r="D8" s="1136">
        <v>0.68786169459539115</v>
      </c>
      <c r="E8" s="1135">
        <v>6.3530486721017017</v>
      </c>
    </row>
    <row r="9" spans="1:5" ht="15.75">
      <c r="B9" s="1138" t="s">
        <v>18</v>
      </c>
      <c r="C9" s="1137">
        <v>0.61694168785803039</v>
      </c>
      <c r="D9" s="1136">
        <v>0.68856398516966688</v>
      </c>
      <c r="E9" s="1135">
        <v>7.1622297311636496</v>
      </c>
    </row>
    <row r="10" spans="1:5" ht="15.75">
      <c r="B10" s="1138" t="s">
        <v>20</v>
      </c>
      <c r="C10" s="1137">
        <v>0.72805468541996021</v>
      </c>
      <c r="D10" s="1136">
        <v>0.80480978493297328</v>
      </c>
      <c r="E10" s="1135">
        <v>7.675509951301307</v>
      </c>
    </row>
    <row r="11" spans="1:5" ht="15.75">
      <c r="B11" s="1138" t="s">
        <v>28</v>
      </c>
      <c r="C11" s="1137">
        <v>0.71604383783033343</v>
      </c>
      <c r="D11" s="1136">
        <v>0.79735242664368133</v>
      </c>
      <c r="E11" s="1135">
        <v>8.13085888133479</v>
      </c>
    </row>
    <row r="12" spans="1:5" ht="15.75">
      <c r="B12" s="1138" t="s">
        <v>32</v>
      </c>
      <c r="C12" s="1137">
        <v>0.74068879521045228</v>
      </c>
      <c r="D12" s="1136">
        <v>0.8224409112846377</v>
      </c>
      <c r="E12" s="1135">
        <v>8.175211607418543</v>
      </c>
    </row>
    <row r="13" spans="1:5" ht="15.75">
      <c r="B13" s="1138" t="s">
        <v>42</v>
      </c>
      <c r="C13" s="1137">
        <v>0.66342423605404477</v>
      </c>
      <c r="D13" s="1136">
        <v>0.76525872419154839</v>
      </c>
      <c r="E13" s="1135">
        <v>10.183448813750362</v>
      </c>
    </row>
    <row r="14" spans="1:5" ht="15.75">
      <c r="B14" s="1138" t="s">
        <v>22</v>
      </c>
      <c r="C14" s="1137">
        <v>0.58805729234086945</v>
      </c>
      <c r="D14" s="1136">
        <v>0.69850323880658305</v>
      </c>
      <c r="E14" s="1135">
        <v>11.04459464657136</v>
      </c>
    </row>
    <row r="15" spans="1:5" ht="15.75">
      <c r="B15" s="1138" t="s">
        <v>25</v>
      </c>
      <c r="C15" s="1137">
        <v>0.70873786407766981</v>
      </c>
      <c r="D15" s="1136">
        <v>0.84144096765711285</v>
      </c>
      <c r="E15" s="1135">
        <v>13.270310357944304</v>
      </c>
    </row>
    <row r="16" spans="1:5" ht="16.5" thickBot="1">
      <c r="B16" s="1134" t="s">
        <v>10</v>
      </c>
      <c r="C16" s="1133">
        <v>0.50121272228904212</v>
      </c>
      <c r="D16" s="1132">
        <v>0.68008283323755381</v>
      </c>
      <c r="E16" s="1131">
        <v>17.887011094851168</v>
      </c>
    </row>
    <row r="18" spans="7:7">
      <c r="G18" s="993" t="s">
        <v>643</v>
      </c>
    </row>
  </sheetData>
  <hyperlinks>
    <hyperlink ref="B4" location="Sommaire!A1" display="Retour au sommaire"/>
  </hyperlinks>
  <pageMargins left="0.78740157499999996" right="0.78740157499999996" top="0.984251969" bottom="0.984251969" header="0.4921259845" footer="0.4921259845"/>
  <pageSetup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F28"/>
  <sheetViews>
    <sheetView zoomScaleNormal="100" workbookViewId="0">
      <selection activeCell="E4" sqref="E4"/>
    </sheetView>
  </sheetViews>
  <sheetFormatPr baseColWidth="10" defaultColWidth="9.140625" defaultRowHeight="15"/>
  <cols>
    <col min="1" max="1" width="10.140625" style="126" customWidth="1"/>
    <col min="2" max="2" width="16.140625" style="126" customWidth="1"/>
    <col min="3" max="16384" width="9.140625" style="126"/>
  </cols>
  <sheetData>
    <row r="1" spans="1:5" s="1158" customFormat="1" ht="15.75">
      <c r="A1" s="840" t="s">
        <v>640</v>
      </c>
      <c r="B1" s="840"/>
      <c r="C1" s="840"/>
      <c r="D1" s="840"/>
    </row>
    <row r="2" spans="1:5" ht="15.75">
      <c r="A2" s="9"/>
      <c r="B2" s="9"/>
      <c r="C2" s="9"/>
      <c r="D2" s="9"/>
    </row>
    <row r="3" spans="1:5" ht="16.5" thickBot="1">
      <c r="A3" s="9"/>
      <c r="B3" s="25" t="s">
        <v>37</v>
      </c>
      <c r="C3" s="9"/>
      <c r="D3" s="9"/>
    </row>
    <row r="4" spans="1:5" ht="16.5" thickBot="1">
      <c r="A4" s="9"/>
      <c r="B4" s="701" t="s">
        <v>36</v>
      </c>
      <c r="C4" s="1157">
        <v>1995</v>
      </c>
      <c r="D4" s="1156" t="s">
        <v>85</v>
      </c>
      <c r="E4" s="1222"/>
    </row>
    <row r="5" spans="1:5" ht="15.75">
      <c r="A5" s="9"/>
      <c r="B5" s="1155" t="s">
        <v>22</v>
      </c>
      <c r="C5" s="1154">
        <v>0.1614934407306724</v>
      </c>
      <c r="D5" s="1153">
        <v>0.23781233202324231</v>
      </c>
    </row>
    <row r="6" spans="1:5" ht="15.75">
      <c r="A6" s="9"/>
      <c r="B6" s="1152" t="s">
        <v>30</v>
      </c>
      <c r="C6" s="1151">
        <v>0.28454961259574657</v>
      </c>
      <c r="D6" s="1150">
        <v>0.25599523888159109</v>
      </c>
    </row>
    <row r="7" spans="1:5" ht="15.75">
      <c r="A7" s="9"/>
      <c r="B7" s="1152" t="s">
        <v>13</v>
      </c>
      <c r="C7" s="1151">
        <v>0.28890841148138091</v>
      </c>
      <c r="D7" s="1150">
        <v>0.28456980641527568</v>
      </c>
    </row>
    <row r="8" spans="1:5" ht="15.75">
      <c r="A8" s="9"/>
      <c r="B8" s="1152" t="s">
        <v>42</v>
      </c>
      <c r="C8" s="1151">
        <v>0.27431720589002279</v>
      </c>
      <c r="D8" s="1150">
        <v>0.28467748741174154</v>
      </c>
    </row>
    <row r="9" spans="1:5" ht="15.75">
      <c r="A9" s="9"/>
      <c r="B9" s="1152" t="s">
        <v>8</v>
      </c>
      <c r="C9" s="1151">
        <v>0.40306892067620281</v>
      </c>
      <c r="D9" s="1150">
        <v>0.2921056916405822</v>
      </c>
    </row>
    <row r="10" spans="1:5" ht="15.75">
      <c r="A10" s="9"/>
      <c r="B10" s="1152" t="s">
        <v>10</v>
      </c>
      <c r="C10" s="1151">
        <v>0.1268072851870157</v>
      </c>
      <c r="D10" s="1150">
        <v>0.32914343107395722</v>
      </c>
    </row>
    <row r="11" spans="1:5" ht="15.75">
      <c r="A11" s="9"/>
      <c r="B11" s="1152" t="s">
        <v>25</v>
      </c>
      <c r="C11" s="1151">
        <v>0</v>
      </c>
      <c r="D11" s="1150">
        <v>0.39092495636998259</v>
      </c>
    </row>
    <row r="12" spans="1:5" ht="15.75">
      <c r="A12" s="9"/>
      <c r="B12" s="1152" t="s">
        <v>28</v>
      </c>
      <c r="C12" s="1151">
        <v>0.44311516967063264</v>
      </c>
      <c r="D12" s="1150">
        <v>0.40713477535230652</v>
      </c>
    </row>
    <row r="13" spans="1:5" ht="15.75">
      <c r="A13" s="9"/>
      <c r="B13" s="1152" t="s">
        <v>18</v>
      </c>
      <c r="C13" s="1151">
        <v>0.29784248893772752</v>
      </c>
      <c r="D13" s="1150">
        <v>0.41267971299143413</v>
      </c>
    </row>
    <row r="14" spans="1:5" ht="15.75">
      <c r="A14" s="9"/>
      <c r="B14" s="1152" t="s">
        <v>20</v>
      </c>
      <c r="C14" s="1151">
        <v>0.33777734617571165</v>
      </c>
      <c r="D14" s="1150">
        <v>0.4764851808047782</v>
      </c>
    </row>
    <row r="15" spans="1:5" ht="16.5" thickBot="1">
      <c r="A15" s="9"/>
      <c r="B15" s="1149" t="s">
        <v>32</v>
      </c>
      <c r="C15" s="1148">
        <v>0.66105941302791704</v>
      </c>
      <c r="D15" s="1147">
        <v>0.73456620756691304</v>
      </c>
    </row>
    <row r="16" spans="1:5" ht="15.75">
      <c r="A16" s="9"/>
      <c r="B16" s="67"/>
      <c r="C16" s="67"/>
      <c r="D16" s="67"/>
    </row>
    <row r="17" spans="2:6">
      <c r="B17" s="784"/>
      <c r="C17" s="784"/>
      <c r="D17" s="784"/>
    </row>
    <row r="18" spans="2:6">
      <c r="B18" s="784"/>
      <c r="C18" s="1146"/>
      <c r="D18" s="1146"/>
      <c r="F18" s="26" t="s">
        <v>644</v>
      </c>
    </row>
    <row r="19" spans="2:6">
      <c r="C19" s="1146"/>
      <c r="D19" s="1146"/>
      <c r="F19" s="26" t="s">
        <v>643</v>
      </c>
    </row>
    <row r="20" spans="2:6">
      <c r="C20" s="1146"/>
      <c r="D20" s="1146"/>
    </row>
    <row r="21" spans="2:6">
      <c r="C21" s="1146"/>
      <c r="D21" s="1146"/>
    </row>
    <row r="22" spans="2:6">
      <c r="C22" s="1146"/>
      <c r="D22" s="1146"/>
    </row>
    <row r="23" spans="2:6">
      <c r="C23" s="1146"/>
      <c r="D23" s="1146"/>
    </row>
    <row r="24" spans="2:6">
      <c r="C24" s="1146"/>
      <c r="D24" s="1146"/>
    </row>
    <row r="25" spans="2:6">
      <c r="C25" s="1146"/>
      <c r="D25" s="1146"/>
    </row>
    <row r="26" spans="2:6">
      <c r="C26" s="1146"/>
      <c r="D26" s="1146"/>
    </row>
    <row r="27" spans="2:6">
      <c r="C27" s="1146"/>
      <c r="D27" s="1146"/>
    </row>
    <row r="28" spans="2:6">
      <c r="C28" s="1146"/>
      <c r="D28" s="1146"/>
    </row>
  </sheetData>
  <hyperlinks>
    <hyperlink ref="B3" location="Sommaire!A1" display="Retour au sommaire"/>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E21"/>
  <sheetViews>
    <sheetView zoomScaleNormal="100" workbookViewId="0">
      <selection activeCell="C4" sqref="C4"/>
    </sheetView>
  </sheetViews>
  <sheetFormatPr baseColWidth="10" defaultColWidth="11.5703125" defaultRowHeight="12.75"/>
  <cols>
    <col min="1" max="1" width="10.140625" style="1010" customWidth="1"/>
    <col min="2" max="2" width="16.28515625" style="1010" customWidth="1"/>
    <col min="3" max="3" width="10.7109375" style="1010" customWidth="1"/>
    <col min="4" max="246" width="11.5703125" style="1010"/>
    <col min="247" max="247" width="26" style="1010" customWidth="1"/>
    <col min="248" max="248" width="2.28515625" style="1010" customWidth="1"/>
    <col min="249" max="254" width="10.7109375" style="1010" customWidth="1"/>
    <col min="255" max="502" width="11.5703125" style="1010"/>
    <col min="503" max="503" width="26" style="1010" customWidth="1"/>
    <col min="504" max="504" width="2.28515625" style="1010" customWidth="1"/>
    <col min="505" max="510" width="10.7109375" style="1010" customWidth="1"/>
    <col min="511" max="758" width="11.5703125" style="1010"/>
    <col min="759" max="759" width="26" style="1010" customWidth="1"/>
    <col min="760" max="760" width="2.28515625" style="1010" customWidth="1"/>
    <col min="761" max="766" width="10.7109375" style="1010" customWidth="1"/>
    <col min="767" max="1014" width="11.5703125" style="1010"/>
    <col min="1015" max="1015" width="26" style="1010" customWidth="1"/>
    <col min="1016" max="1016" width="2.28515625" style="1010" customWidth="1"/>
    <col min="1017" max="1022" width="10.7109375" style="1010" customWidth="1"/>
    <col min="1023" max="1270" width="11.5703125" style="1010"/>
    <col min="1271" max="1271" width="26" style="1010" customWidth="1"/>
    <col min="1272" max="1272" width="2.28515625" style="1010" customWidth="1"/>
    <col min="1273" max="1278" width="10.7109375" style="1010" customWidth="1"/>
    <col min="1279" max="1526" width="11.5703125" style="1010"/>
    <col min="1527" max="1527" width="26" style="1010" customWidth="1"/>
    <col min="1528" max="1528" width="2.28515625" style="1010" customWidth="1"/>
    <col min="1529" max="1534" width="10.7109375" style="1010" customWidth="1"/>
    <col min="1535" max="1782" width="11.5703125" style="1010"/>
    <col min="1783" max="1783" width="26" style="1010" customWidth="1"/>
    <col min="1784" max="1784" width="2.28515625" style="1010" customWidth="1"/>
    <col min="1785" max="1790" width="10.7109375" style="1010" customWidth="1"/>
    <col min="1791" max="2038" width="11.5703125" style="1010"/>
    <col min="2039" max="2039" width="26" style="1010" customWidth="1"/>
    <col min="2040" max="2040" width="2.28515625" style="1010" customWidth="1"/>
    <col min="2041" max="2046" width="10.7109375" style="1010" customWidth="1"/>
    <col min="2047" max="2294" width="11.5703125" style="1010"/>
    <col min="2295" max="2295" width="26" style="1010" customWidth="1"/>
    <col min="2296" max="2296" width="2.28515625" style="1010" customWidth="1"/>
    <col min="2297" max="2302" width="10.7109375" style="1010" customWidth="1"/>
    <col min="2303" max="2550" width="11.5703125" style="1010"/>
    <col min="2551" max="2551" width="26" style="1010" customWidth="1"/>
    <col min="2552" max="2552" width="2.28515625" style="1010" customWidth="1"/>
    <col min="2553" max="2558" width="10.7109375" style="1010" customWidth="1"/>
    <col min="2559" max="2806" width="11.5703125" style="1010"/>
    <col min="2807" max="2807" width="26" style="1010" customWidth="1"/>
    <col min="2808" max="2808" width="2.28515625" style="1010" customWidth="1"/>
    <col min="2809" max="2814" width="10.7109375" style="1010" customWidth="1"/>
    <col min="2815" max="3062" width="11.5703125" style="1010"/>
    <col min="3063" max="3063" width="26" style="1010" customWidth="1"/>
    <col min="3064" max="3064" width="2.28515625" style="1010" customWidth="1"/>
    <col min="3065" max="3070" width="10.7109375" style="1010" customWidth="1"/>
    <col min="3071" max="3318" width="11.5703125" style="1010"/>
    <col min="3319" max="3319" width="26" style="1010" customWidth="1"/>
    <col min="3320" max="3320" width="2.28515625" style="1010" customWidth="1"/>
    <col min="3321" max="3326" width="10.7109375" style="1010" customWidth="1"/>
    <col min="3327" max="3574" width="11.5703125" style="1010"/>
    <col min="3575" max="3575" width="26" style="1010" customWidth="1"/>
    <col min="3576" max="3576" width="2.28515625" style="1010" customWidth="1"/>
    <col min="3577" max="3582" width="10.7109375" style="1010" customWidth="1"/>
    <col min="3583" max="3830" width="11.5703125" style="1010"/>
    <col min="3831" max="3831" width="26" style="1010" customWidth="1"/>
    <col min="3832" max="3832" width="2.28515625" style="1010" customWidth="1"/>
    <col min="3833" max="3838" width="10.7109375" style="1010" customWidth="1"/>
    <col min="3839" max="4086" width="11.5703125" style="1010"/>
    <col min="4087" max="4087" width="26" style="1010" customWidth="1"/>
    <col min="4088" max="4088" width="2.28515625" style="1010" customWidth="1"/>
    <col min="4089" max="4094" width="10.7109375" style="1010" customWidth="1"/>
    <col min="4095" max="4342" width="11.5703125" style="1010"/>
    <col min="4343" max="4343" width="26" style="1010" customWidth="1"/>
    <col min="4344" max="4344" width="2.28515625" style="1010" customWidth="1"/>
    <col min="4345" max="4350" width="10.7109375" style="1010" customWidth="1"/>
    <col min="4351" max="4598" width="11.5703125" style="1010"/>
    <col min="4599" max="4599" width="26" style="1010" customWidth="1"/>
    <col min="4600" max="4600" width="2.28515625" style="1010" customWidth="1"/>
    <col min="4601" max="4606" width="10.7109375" style="1010" customWidth="1"/>
    <col min="4607" max="4854" width="11.5703125" style="1010"/>
    <col min="4855" max="4855" width="26" style="1010" customWidth="1"/>
    <col min="4856" max="4856" width="2.28515625" style="1010" customWidth="1"/>
    <col min="4857" max="4862" width="10.7109375" style="1010" customWidth="1"/>
    <col min="4863" max="5110" width="11.5703125" style="1010"/>
    <col min="5111" max="5111" width="26" style="1010" customWidth="1"/>
    <col min="5112" max="5112" width="2.28515625" style="1010" customWidth="1"/>
    <col min="5113" max="5118" width="10.7109375" style="1010" customWidth="1"/>
    <col min="5119" max="5366" width="11.5703125" style="1010"/>
    <col min="5367" max="5367" width="26" style="1010" customWidth="1"/>
    <col min="5368" max="5368" width="2.28515625" style="1010" customWidth="1"/>
    <col min="5369" max="5374" width="10.7109375" style="1010" customWidth="1"/>
    <col min="5375" max="5622" width="11.5703125" style="1010"/>
    <col min="5623" max="5623" width="26" style="1010" customWidth="1"/>
    <col min="5624" max="5624" width="2.28515625" style="1010" customWidth="1"/>
    <col min="5625" max="5630" width="10.7109375" style="1010" customWidth="1"/>
    <col min="5631" max="5878" width="11.5703125" style="1010"/>
    <col min="5879" max="5879" width="26" style="1010" customWidth="1"/>
    <col min="5880" max="5880" width="2.28515625" style="1010" customWidth="1"/>
    <col min="5881" max="5886" width="10.7109375" style="1010" customWidth="1"/>
    <col min="5887" max="6134" width="11.5703125" style="1010"/>
    <col min="6135" max="6135" width="26" style="1010" customWidth="1"/>
    <col min="6136" max="6136" width="2.28515625" style="1010" customWidth="1"/>
    <col min="6137" max="6142" width="10.7109375" style="1010" customWidth="1"/>
    <col min="6143" max="6390" width="11.5703125" style="1010"/>
    <col min="6391" max="6391" width="26" style="1010" customWidth="1"/>
    <col min="6392" max="6392" width="2.28515625" style="1010" customWidth="1"/>
    <col min="6393" max="6398" width="10.7109375" style="1010" customWidth="1"/>
    <col min="6399" max="6646" width="11.5703125" style="1010"/>
    <col min="6647" max="6647" width="26" style="1010" customWidth="1"/>
    <col min="6648" max="6648" width="2.28515625" style="1010" customWidth="1"/>
    <col min="6649" max="6654" width="10.7109375" style="1010" customWidth="1"/>
    <col min="6655" max="6902" width="11.5703125" style="1010"/>
    <col min="6903" max="6903" width="26" style="1010" customWidth="1"/>
    <col min="6904" max="6904" width="2.28515625" style="1010" customWidth="1"/>
    <col min="6905" max="6910" width="10.7109375" style="1010" customWidth="1"/>
    <col min="6911" max="7158" width="11.5703125" style="1010"/>
    <col min="7159" max="7159" width="26" style="1010" customWidth="1"/>
    <col min="7160" max="7160" width="2.28515625" style="1010" customWidth="1"/>
    <col min="7161" max="7166" width="10.7109375" style="1010" customWidth="1"/>
    <col min="7167" max="7414" width="11.5703125" style="1010"/>
    <col min="7415" max="7415" width="26" style="1010" customWidth="1"/>
    <col min="7416" max="7416" width="2.28515625" style="1010" customWidth="1"/>
    <col min="7417" max="7422" width="10.7109375" style="1010" customWidth="1"/>
    <col min="7423" max="7670" width="11.5703125" style="1010"/>
    <col min="7671" max="7671" width="26" style="1010" customWidth="1"/>
    <col min="7672" max="7672" width="2.28515625" style="1010" customWidth="1"/>
    <col min="7673" max="7678" width="10.7109375" style="1010" customWidth="1"/>
    <col min="7679" max="7926" width="11.5703125" style="1010"/>
    <col min="7927" max="7927" width="26" style="1010" customWidth="1"/>
    <col min="7928" max="7928" width="2.28515625" style="1010" customWidth="1"/>
    <col min="7929" max="7934" width="10.7109375" style="1010" customWidth="1"/>
    <col min="7935" max="8182" width="11.5703125" style="1010"/>
    <col min="8183" max="8183" width="26" style="1010" customWidth="1"/>
    <col min="8184" max="8184" width="2.28515625" style="1010" customWidth="1"/>
    <col min="8185" max="8190" width="10.7109375" style="1010" customWidth="1"/>
    <col min="8191" max="8438" width="11.5703125" style="1010"/>
    <col min="8439" max="8439" width="26" style="1010" customWidth="1"/>
    <col min="8440" max="8440" width="2.28515625" style="1010" customWidth="1"/>
    <col min="8441" max="8446" width="10.7109375" style="1010" customWidth="1"/>
    <col min="8447" max="8694" width="11.5703125" style="1010"/>
    <col min="8695" max="8695" width="26" style="1010" customWidth="1"/>
    <col min="8696" max="8696" width="2.28515625" style="1010" customWidth="1"/>
    <col min="8697" max="8702" width="10.7109375" style="1010" customWidth="1"/>
    <col min="8703" max="8950" width="11.5703125" style="1010"/>
    <col min="8951" max="8951" width="26" style="1010" customWidth="1"/>
    <col min="8952" max="8952" width="2.28515625" style="1010" customWidth="1"/>
    <col min="8953" max="8958" width="10.7109375" style="1010" customWidth="1"/>
    <col min="8959" max="9206" width="11.5703125" style="1010"/>
    <col min="9207" max="9207" width="26" style="1010" customWidth="1"/>
    <col min="9208" max="9208" width="2.28515625" style="1010" customWidth="1"/>
    <col min="9209" max="9214" width="10.7109375" style="1010" customWidth="1"/>
    <col min="9215" max="9462" width="11.5703125" style="1010"/>
    <col min="9463" max="9463" width="26" style="1010" customWidth="1"/>
    <col min="9464" max="9464" width="2.28515625" style="1010" customWidth="1"/>
    <col min="9465" max="9470" width="10.7109375" style="1010" customWidth="1"/>
    <col min="9471" max="9718" width="11.5703125" style="1010"/>
    <col min="9719" max="9719" width="26" style="1010" customWidth="1"/>
    <col min="9720" max="9720" width="2.28515625" style="1010" customWidth="1"/>
    <col min="9721" max="9726" width="10.7109375" style="1010" customWidth="1"/>
    <col min="9727" max="9974" width="11.5703125" style="1010"/>
    <col min="9975" max="9975" width="26" style="1010" customWidth="1"/>
    <col min="9976" max="9976" width="2.28515625" style="1010" customWidth="1"/>
    <col min="9977" max="9982" width="10.7109375" style="1010" customWidth="1"/>
    <col min="9983" max="10230" width="11.5703125" style="1010"/>
    <col min="10231" max="10231" width="26" style="1010" customWidth="1"/>
    <col min="10232" max="10232" width="2.28515625" style="1010" customWidth="1"/>
    <col min="10233" max="10238" width="10.7109375" style="1010" customWidth="1"/>
    <col min="10239" max="10486" width="11.5703125" style="1010"/>
    <col min="10487" max="10487" width="26" style="1010" customWidth="1"/>
    <col min="10488" max="10488" width="2.28515625" style="1010" customWidth="1"/>
    <col min="10489" max="10494" width="10.7109375" style="1010" customWidth="1"/>
    <col min="10495" max="10742" width="11.5703125" style="1010"/>
    <col min="10743" max="10743" width="26" style="1010" customWidth="1"/>
    <col min="10744" max="10744" width="2.28515625" style="1010" customWidth="1"/>
    <col min="10745" max="10750" width="10.7109375" style="1010" customWidth="1"/>
    <col min="10751" max="10998" width="11.5703125" style="1010"/>
    <col min="10999" max="10999" width="26" style="1010" customWidth="1"/>
    <col min="11000" max="11000" width="2.28515625" style="1010" customWidth="1"/>
    <col min="11001" max="11006" width="10.7109375" style="1010" customWidth="1"/>
    <col min="11007" max="11254" width="11.5703125" style="1010"/>
    <col min="11255" max="11255" width="26" style="1010" customWidth="1"/>
    <col min="11256" max="11256" width="2.28515625" style="1010" customWidth="1"/>
    <col min="11257" max="11262" width="10.7109375" style="1010" customWidth="1"/>
    <col min="11263" max="11510" width="11.5703125" style="1010"/>
    <col min="11511" max="11511" width="26" style="1010" customWidth="1"/>
    <col min="11512" max="11512" width="2.28515625" style="1010" customWidth="1"/>
    <col min="11513" max="11518" width="10.7109375" style="1010" customWidth="1"/>
    <col min="11519" max="11766" width="11.5703125" style="1010"/>
    <col min="11767" max="11767" width="26" style="1010" customWidth="1"/>
    <col min="11768" max="11768" width="2.28515625" style="1010" customWidth="1"/>
    <col min="11769" max="11774" width="10.7109375" style="1010" customWidth="1"/>
    <col min="11775" max="12022" width="11.5703125" style="1010"/>
    <col min="12023" max="12023" width="26" style="1010" customWidth="1"/>
    <col min="12024" max="12024" width="2.28515625" style="1010" customWidth="1"/>
    <col min="12025" max="12030" width="10.7109375" style="1010" customWidth="1"/>
    <col min="12031" max="12278" width="11.5703125" style="1010"/>
    <col min="12279" max="12279" width="26" style="1010" customWidth="1"/>
    <col min="12280" max="12280" width="2.28515625" style="1010" customWidth="1"/>
    <col min="12281" max="12286" width="10.7109375" style="1010" customWidth="1"/>
    <col min="12287" max="12534" width="11.5703125" style="1010"/>
    <col min="12535" max="12535" width="26" style="1010" customWidth="1"/>
    <col min="12536" max="12536" width="2.28515625" style="1010" customWidth="1"/>
    <col min="12537" max="12542" width="10.7109375" style="1010" customWidth="1"/>
    <col min="12543" max="12790" width="11.5703125" style="1010"/>
    <col min="12791" max="12791" width="26" style="1010" customWidth="1"/>
    <col min="12792" max="12792" width="2.28515625" style="1010" customWidth="1"/>
    <col min="12793" max="12798" width="10.7109375" style="1010" customWidth="1"/>
    <col min="12799" max="13046" width="11.5703125" style="1010"/>
    <col min="13047" max="13047" width="26" style="1010" customWidth="1"/>
    <col min="13048" max="13048" width="2.28515625" style="1010" customWidth="1"/>
    <col min="13049" max="13054" width="10.7109375" style="1010" customWidth="1"/>
    <col min="13055" max="13302" width="11.5703125" style="1010"/>
    <col min="13303" max="13303" width="26" style="1010" customWidth="1"/>
    <col min="13304" max="13304" width="2.28515625" style="1010" customWidth="1"/>
    <col min="13305" max="13310" width="10.7109375" style="1010" customWidth="1"/>
    <col min="13311" max="13558" width="11.5703125" style="1010"/>
    <col min="13559" max="13559" width="26" style="1010" customWidth="1"/>
    <col min="13560" max="13560" width="2.28515625" style="1010" customWidth="1"/>
    <col min="13561" max="13566" width="10.7109375" style="1010" customWidth="1"/>
    <col min="13567" max="13814" width="11.5703125" style="1010"/>
    <col min="13815" max="13815" width="26" style="1010" customWidth="1"/>
    <col min="13816" max="13816" width="2.28515625" style="1010" customWidth="1"/>
    <col min="13817" max="13822" width="10.7109375" style="1010" customWidth="1"/>
    <col min="13823" max="14070" width="11.5703125" style="1010"/>
    <col min="14071" max="14071" width="26" style="1010" customWidth="1"/>
    <col min="14072" max="14072" width="2.28515625" style="1010" customWidth="1"/>
    <col min="14073" max="14078" width="10.7109375" style="1010" customWidth="1"/>
    <col min="14079" max="14326" width="11.5703125" style="1010"/>
    <col min="14327" max="14327" width="26" style="1010" customWidth="1"/>
    <col min="14328" max="14328" width="2.28515625" style="1010" customWidth="1"/>
    <col min="14329" max="14334" width="10.7109375" style="1010" customWidth="1"/>
    <col min="14335" max="14582" width="11.5703125" style="1010"/>
    <col min="14583" max="14583" width="26" style="1010" customWidth="1"/>
    <col min="14584" max="14584" width="2.28515625" style="1010" customWidth="1"/>
    <col min="14585" max="14590" width="10.7109375" style="1010" customWidth="1"/>
    <col min="14591" max="14838" width="11.5703125" style="1010"/>
    <col min="14839" max="14839" width="26" style="1010" customWidth="1"/>
    <col min="14840" max="14840" width="2.28515625" style="1010" customWidth="1"/>
    <col min="14841" max="14846" width="10.7109375" style="1010" customWidth="1"/>
    <col min="14847" max="15094" width="11.5703125" style="1010"/>
    <col min="15095" max="15095" width="26" style="1010" customWidth="1"/>
    <col min="15096" max="15096" width="2.28515625" style="1010" customWidth="1"/>
    <col min="15097" max="15102" width="10.7109375" style="1010" customWidth="1"/>
    <col min="15103" max="15350" width="11.5703125" style="1010"/>
    <col min="15351" max="15351" width="26" style="1010" customWidth="1"/>
    <col min="15352" max="15352" width="2.28515625" style="1010" customWidth="1"/>
    <col min="15353" max="15358" width="10.7109375" style="1010" customWidth="1"/>
    <col min="15359" max="15606" width="11.5703125" style="1010"/>
    <col min="15607" max="15607" width="26" style="1010" customWidth="1"/>
    <col min="15608" max="15608" width="2.28515625" style="1010" customWidth="1"/>
    <col min="15609" max="15614" width="10.7109375" style="1010" customWidth="1"/>
    <col min="15615" max="15862" width="11.5703125" style="1010"/>
    <col min="15863" max="15863" width="26" style="1010" customWidth="1"/>
    <col min="15864" max="15864" width="2.28515625" style="1010" customWidth="1"/>
    <col min="15865" max="15870" width="10.7109375" style="1010" customWidth="1"/>
    <col min="15871" max="16118" width="11.5703125" style="1010"/>
    <col min="16119" max="16119" width="26" style="1010" customWidth="1"/>
    <col min="16120" max="16120" width="2.28515625" style="1010" customWidth="1"/>
    <col min="16121" max="16126" width="10.7109375" style="1010" customWidth="1"/>
    <col min="16127" max="16384" width="11.5703125" style="1010"/>
  </cols>
  <sheetData>
    <row r="1" spans="1:5" ht="15.75">
      <c r="A1" s="840" t="s">
        <v>639</v>
      </c>
      <c r="B1" s="802"/>
      <c r="C1" s="802"/>
      <c r="D1" s="802"/>
    </row>
    <row r="2" spans="1:5" ht="12.75" customHeight="1">
      <c r="A2" s="802"/>
      <c r="B2" s="802"/>
      <c r="C2" s="802"/>
      <c r="D2" s="802"/>
    </row>
    <row r="3" spans="1:5" ht="16.5" thickBot="1">
      <c r="A3" s="802"/>
      <c r="B3" s="25" t="s">
        <v>37</v>
      </c>
      <c r="C3" s="802"/>
      <c r="D3" s="802"/>
    </row>
    <row r="4" spans="1:5" ht="15.75">
      <c r="A4" s="802"/>
      <c r="B4" s="1164" t="s">
        <v>10</v>
      </c>
      <c r="C4" s="1163">
        <v>0.91646778042959431</v>
      </c>
      <c r="D4" s="1247"/>
      <c r="E4" s="1248" t="s">
        <v>662</v>
      </c>
    </row>
    <row r="5" spans="1:5" ht="15.75">
      <c r="A5" s="802"/>
      <c r="B5" s="1162" t="s">
        <v>28</v>
      </c>
      <c r="C5" s="1161">
        <v>0.92677345537757427</v>
      </c>
      <c r="D5" s="802"/>
    </row>
    <row r="6" spans="1:5" ht="15.75">
      <c r="A6" s="802"/>
      <c r="B6" s="1162" t="s">
        <v>18</v>
      </c>
      <c r="C6" s="1161">
        <v>0.93586698337292151</v>
      </c>
      <c r="D6" s="802"/>
    </row>
    <row r="7" spans="1:5" ht="15.75">
      <c r="A7" s="802"/>
      <c r="B7" s="1162" t="s">
        <v>13</v>
      </c>
      <c r="C7" s="1161">
        <v>0.94685990338164261</v>
      </c>
      <c r="D7" s="802"/>
    </row>
    <row r="8" spans="1:5" ht="15.75">
      <c r="A8" s="802"/>
      <c r="B8" s="1162" t="s">
        <v>22</v>
      </c>
      <c r="C8" s="1161">
        <v>0.94939759036144578</v>
      </c>
      <c r="D8" s="802"/>
    </row>
    <row r="9" spans="1:5" ht="15.75">
      <c r="A9" s="802"/>
      <c r="B9" s="1162" t="s">
        <v>32</v>
      </c>
      <c r="C9" s="1161">
        <v>0.96107055961070553</v>
      </c>
      <c r="D9" s="802"/>
    </row>
    <row r="10" spans="1:5" ht="15.75">
      <c r="A10" s="802"/>
      <c r="B10" s="1162" t="s">
        <v>20</v>
      </c>
      <c r="C10" s="1161">
        <v>0.96144578313253004</v>
      </c>
      <c r="D10" s="802"/>
    </row>
    <row r="11" spans="1:5" ht="16.5" thickBot="1">
      <c r="A11" s="802"/>
      <c r="B11" s="1160" t="s">
        <v>8</v>
      </c>
      <c r="C11" s="1159">
        <v>0.98048780487804887</v>
      </c>
      <c r="D11" s="802"/>
    </row>
    <row r="12" spans="1:5" ht="15.75">
      <c r="A12" s="802"/>
      <c r="B12" s="802"/>
      <c r="C12" s="802"/>
      <c r="D12" s="802"/>
    </row>
    <row r="13" spans="1:5" ht="15.75">
      <c r="A13" s="802"/>
      <c r="B13" s="802"/>
      <c r="C13" s="802"/>
      <c r="D13" s="802"/>
    </row>
    <row r="14" spans="1:5" ht="15.75">
      <c r="A14" s="802"/>
      <c r="B14" s="802"/>
      <c r="C14" s="802"/>
      <c r="D14" s="802"/>
    </row>
    <row r="20" spans="5:5">
      <c r="E20" s="993" t="s">
        <v>646</v>
      </c>
    </row>
    <row r="21" spans="5:5">
      <c r="E21" s="993" t="s">
        <v>645</v>
      </c>
    </row>
  </sheetData>
  <sheetProtection selectLockedCells="1" selectUnlockedCells="1"/>
  <hyperlinks>
    <hyperlink ref="B3" location="Sommaire!A1" display="Retour au sommaire"/>
  </hyperlinks>
  <pageMargins left="0.78749999999999998" right="0.78749999999999998" top="1.0527777777777778" bottom="1.0527777777777778" header="0.78749999999999998" footer="0.78749999999999998"/>
  <pageSetup paperSize="9" orientation="portrait" useFirstPageNumber="1" horizontalDpi="300" verticalDpi="300"/>
  <headerFooter alignWithMargins="0">
    <oddHeader>&amp;C&amp;"Times New Roman,Regular"&amp;12&amp;A</oddHeader>
    <oddFooter>&amp;C&amp;"Times New Roman,Regular"&amp;12Page &amp;P</oddFooter>
  </headerFooter>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G21"/>
  <sheetViews>
    <sheetView zoomScaleNormal="100" workbookViewId="0">
      <selection activeCell="C4" sqref="C4:E12"/>
    </sheetView>
  </sheetViews>
  <sheetFormatPr baseColWidth="10" defaultColWidth="10.28515625" defaultRowHeight="15"/>
  <cols>
    <col min="1" max="1" width="12" style="1166" customWidth="1"/>
    <col min="2" max="2" width="20.140625" style="1166" customWidth="1"/>
    <col min="3" max="4" width="10.28515625" style="1166"/>
    <col min="5" max="212" width="10.28515625" style="1165"/>
    <col min="213" max="213" width="0" style="1165" hidden="1" customWidth="1"/>
    <col min="214" max="468" width="10.28515625" style="1165"/>
    <col min="469" max="469" width="0" style="1165" hidden="1" customWidth="1"/>
    <col min="470" max="724" width="10.28515625" style="1165"/>
    <col min="725" max="725" width="0" style="1165" hidden="1" customWidth="1"/>
    <col min="726" max="980" width="10.28515625" style="1165"/>
    <col min="981" max="981" width="0" style="1165" hidden="1" customWidth="1"/>
    <col min="982" max="1236" width="10.28515625" style="1165"/>
    <col min="1237" max="1237" width="0" style="1165" hidden="1" customWidth="1"/>
    <col min="1238" max="1492" width="10.28515625" style="1165"/>
    <col min="1493" max="1493" width="0" style="1165" hidden="1" customWidth="1"/>
    <col min="1494" max="1748" width="10.28515625" style="1165"/>
    <col min="1749" max="1749" width="0" style="1165" hidden="1" customWidth="1"/>
    <col min="1750" max="2004" width="10.28515625" style="1165"/>
    <col min="2005" max="2005" width="0" style="1165" hidden="1" customWidth="1"/>
    <col min="2006" max="2260" width="10.28515625" style="1165"/>
    <col min="2261" max="2261" width="0" style="1165" hidden="1" customWidth="1"/>
    <col min="2262" max="2516" width="10.28515625" style="1165"/>
    <col min="2517" max="2517" width="0" style="1165" hidden="1" customWidth="1"/>
    <col min="2518" max="2772" width="10.28515625" style="1165"/>
    <col min="2773" max="2773" width="0" style="1165" hidden="1" customWidth="1"/>
    <col min="2774" max="3028" width="10.28515625" style="1165"/>
    <col min="3029" max="3029" width="0" style="1165" hidden="1" customWidth="1"/>
    <col min="3030" max="3284" width="10.28515625" style="1165"/>
    <col min="3285" max="3285" width="0" style="1165" hidden="1" customWidth="1"/>
    <col min="3286" max="3540" width="10.28515625" style="1165"/>
    <col min="3541" max="3541" width="0" style="1165" hidden="1" customWidth="1"/>
    <col min="3542" max="3796" width="10.28515625" style="1165"/>
    <col min="3797" max="3797" width="0" style="1165" hidden="1" customWidth="1"/>
    <col min="3798" max="4052" width="10.28515625" style="1165"/>
    <col min="4053" max="4053" width="0" style="1165" hidden="1" customWidth="1"/>
    <col min="4054" max="4308" width="10.28515625" style="1165"/>
    <col min="4309" max="4309" width="0" style="1165" hidden="1" customWidth="1"/>
    <col min="4310" max="4564" width="10.28515625" style="1165"/>
    <col min="4565" max="4565" width="0" style="1165" hidden="1" customWidth="1"/>
    <col min="4566" max="4820" width="10.28515625" style="1165"/>
    <col min="4821" max="4821" width="0" style="1165" hidden="1" customWidth="1"/>
    <col min="4822" max="5076" width="10.28515625" style="1165"/>
    <col min="5077" max="5077" width="0" style="1165" hidden="1" customWidth="1"/>
    <col min="5078" max="5332" width="10.28515625" style="1165"/>
    <col min="5333" max="5333" width="0" style="1165" hidden="1" customWidth="1"/>
    <col min="5334" max="5588" width="10.28515625" style="1165"/>
    <col min="5589" max="5589" width="0" style="1165" hidden="1" customWidth="1"/>
    <col min="5590" max="5844" width="10.28515625" style="1165"/>
    <col min="5845" max="5845" width="0" style="1165" hidden="1" customWidth="1"/>
    <col min="5846" max="6100" width="10.28515625" style="1165"/>
    <col min="6101" max="6101" width="0" style="1165" hidden="1" customWidth="1"/>
    <col min="6102" max="6356" width="10.28515625" style="1165"/>
    <col min="6357" max="6357" width="0" style="1165" hidden="1" customWidth="1"/>
    <col min="6358" max="6612" width="10.28515625" style="1165"/>
    <col min="6613" max="6613" width="0" style="1165" hidden="1" customWidth="1"/>
    <col min="6614" max="6868" width="10.28515625" style="1165"/>
    <col min="6869" max="6869" width="0" style="1165" hidden="1" customWidth="1"/>
    <col min="6870" max="7124" width="10.28515625" style="1165"/>
    <col min="7125" max="7125" width="0" style="1165" hidden="1" customWidth="1"/>
    <col min="7126" max="7380" width="10.28515625" style="1165"/>
    <col min="7381" max="7381" width="0" style="1165" hidden="1" customWidth="1"/>
    <col min="7382" max="7636" width="10.28515625" style="1165"/>
    <col min="7637" max="7637" width="0" style="1165" hidden="1" customWidth="1"/>
    <col min="7638" max="7892" width="10.28515625" style="1165"/>
    <col min="7893" max="7893" width="0" style="1165" hidden="1" customWidth="1"/>
    <col min="7894" max="8148" width="10.28515625" style="1165"/>
    <col min="8149" max="8149" width="0" style="1165" hidden="1" customWidth="1"/>
    <col min="8150" max="8404" width="10.28515625" style="1165"/>
    <col min="8405" max="8405" width="0" style="1165" hidden="1" customWidth="1"/>
    <col min="8406" max="8660" width="10.28515625" style="1165"/>
    <col min="8661" max="8661" width="0" style="1165" hidden="1" customWidth="1"/>
    <col min="8662" max="8916" width="10.28515625" style="1165"/>
    <col min="8917" max="8917" width="0" style="1165" hidden="1" customWidth="1"/>
    <col min="8918" max="9172" width="10.28515625" style="1165"/>
    <col min="9173" max="9173" width="0" style="1165" hidden="1" customWidth="1"/>
    <col min="9174" max="9428" width="10.28515625" style="1165"/>
    <col min="9429" max="9429" width="0" style="1165" hidden="1" customWidth="1"/>
    <col min="9430" max="9684" width="10.28515625" style="1165"/>
    <col min="9685" max="9685" width="0" style="1165" hidden="1" customWidth="1"/>
    <col min="9686" max="9940" width="10.28515625" style="1165"/>
    <col min="9941" max="9941" width="0" style="1165" hidden="1" customWidth="1"/>
    <col min="9942" max="10196" width="10.28515625" style="1165"/>
    <col min="10197" max="10197" width="0" style="1165" hidden="1" customWidth="1"/>
    <col min="10198" max="10452" width="10.28515625" style="1165"/>
    <col min="10453" max="10453" width="0" style="1165" hidden="1" customWidth="1"/>
    <col min="10454" max="10708" width="10.28515625" style="1165"/>
    <col min="10709" max="10709" width="0" style="1165" hidden="1" customWidth="1"/>
    <col min="10710" max="10964" width="10.28515625" style="1165"/>
    <col min="10965" max="10965" width="0" style="1165" hidden="1" customWidth="1"/>
    <col min="10966" max="11220" width="10.28515625" style="1165"/>
    <col min="11221" max="11221" width="0" style="1165" hidden="1" customWidth="1"/>
    <col min="11222" max="11476" width="10.28515625" style="1165"/>
    <col min="11477" max="11477" width="0" style="1165" hidden="1" customWidth="1"/>
    <col min="11478" max="11732" width="10.28515625" style="1165"/>
    <col min="11733" max="11733" width="0" style="1165" hidden="1" customWidth="1"/>
    <col min="11734" max="11988" width="10.28515625" style="1165"/>
    <col min="11989" max="11989" width="0" style="1165" hidden="1" customWidth="1"/>
    <col min="11990" max="12244" width="10.28515625" style="1165"/>
    <col min="12245" max="12245" width="0" style="1165" hidden="1" customWidth="1"/>
    <col min="12246" max="12500" width="10.28515625" style="1165"/>
    <col min="12501" max="12501" width="0" style="1165" hidden="1" customWidth="1"/>
    <col min="12502" max="12756" width="10.28515625" style="1165"/>
    <col min="12757" max="12757" width="0" style="1165" hidden="1" customWidth="1"/>
    <col min="12758" max="13012" width="10.28515625" style="1165"/>
    <col min="13013" max="13013" width="0" style="1165" hidden="1" customWidth="1"/>
    <col min="13014" max="13268" width="10.28515625" style="1165"/>
    <col min="13269" max="13269" width="0" style="1165" hidden="1" customWidth="1"/>
    <col min="13270" max="13524" width="10.28515625" style="1165"/>
    <col min="13525" max="13525" width="0" style="1165" hidden="1" customWidth="1"/>
    <col min="13526" max="13780" width="10.28515625" style="1165"/>
    <col min="13781" max="13781" width="0" style="1165" hidden="1" customWidth="1"/>
    <col min="13782" max="14036" width="10.28515625" style="1165"/>
    <col min="14037" max="14037" width="0" style="1165" hidden="1" customWidth="1"/>
    <col min="14038" max="14292" width="10.28515625" style="1165"/>
    <col min="14293" max="14293" width="0" style="1165" hidden="1" customWidth="1"/>
    <col min="14294" max="14548" width="10.28515625" style="1165"/>
    <col min="14549" max="14549" width="0" style="1165" hidden="1" customWidth="1"/>
    <col min="14550" max="14804" width="10.28515625" style="1165"/>
    <col min="14805" max="14805" width="0" style="1165" hidden="1" customWidth="1"/>
    <col min="14806" max="15060" width="10.28515625" style="1165"/>
    <col min="15061" max="15061" width="0" style="1165" hidden="1" customWidth="1"/>
    <col min="15062" max="15316" width="10.28515625" style="1165"/>
    <col min="15317" max="15317" width="0" style="1165" hidden="1" customWidth="1"/>
    <col min="15318" max="15572" width="10.28515625" style="1165"/>
    <col min="15573" max="15573" width="0" style="1165" hidden="1" customWidth="1"/>
    <col min="15574" max="15828" width="10.28515625" style="1165"/>
    <col min="15829" max="15829" width="0" style="1165" hidden="1" customWidth="1"/>
    <col min="15830" max="16084" width="10.28515625" style="1165"/>
    <col min="16085" max="16085" width="0" style="1165" hidden="1" customWidth="1"/>
    <col min="16086" max="16384" width="10.28515625" style="1165"/>
  </cols>
  <sheetData>
    <row r="1" spans="1:5" ht="15.75">
      <c r="A1" s="840" t="s">
        <v>638</v>
      </c>
      <c r="B1" s="1169"/>
      <c r="C1" s="1169"/>
      <c r="D1" s="1169"/>
      <c r="E1" s="1168"/>
    </row>
    <row r="2" spans="1:5" ht="15.75">
      <c r="A2" s="1169"/>
      <c r="B2" s="1169"/>
      <c r="C2" s="1169"/>
      <c r="D2" s="1169"/>
      <c r="E2" s="1168"/>
    </row>
    <row r="3" spans="1:5" ht="16.5" thickBot="1">
      <c r="A3" s="1169"/>
      <c r="B3" s="25" t="s">
        <v>37</v>
      </c>
      <c r="C3" s="1169"/>
      <c r="D3" s="1169"/>
      <c r="E3" s="1168"/>
    </row>
    <row r="4" spans="1:5" s="1173" customFormat="1" ht="48" thickBot="1">
      <c r="A4" s="1174"/>
      <c r="B4" s="701" t="s">
        <v>36</v>
      </c>
      <c r="C4" s="1252" t="s">
        <v>651</v>
      </c>
      <c r="D4" s="1253" t="s">
        <v>650</v>
      </c>
      <c r="E4" s="1254" t="s">
        <v>662</v>
      </c>
    </row>
    <row r="5" spans="1:5" ht="15.75">
      <c r="A5" s="1169"/>
      <c r="B5" s="1172" t="s">
        <v>10</v>
      </c>
      <c r="C5" s="1255">
        <v>7.0000000000000007E-2</v>
      </c>
      <c r="D5" s="1256">
        <v>4.9000000000000002E-2</v>
      </c>
      <c r="E5" s="1257">
        <v>0.05</v>
      </c>
    </row>
    <row r="6" spans="1:5" ht="15.75">
      <c r="A6" s="1169"/>
      <c r="B6" s="1171" t="s">
        <v>18</v>
      </c>
      <c r="C6" s="1258">
        <v>0.09</v>
      </c>
      <c r="D6" s="1259">
        <v>0.10199999999999999</v>
      </c>
      <c r="E6" s="1260">
        <v>0.06</v>
      </c>
    </row>
    <row r="7" spans="1:5" ht="15.75">
      <c r="A7" s="1169"/>
      <c r="B7" s="1171" t="s">
        <v>8</v>
      </c>
      <c r="C7" s="1258">
        <v>0.18</v>
      </c>
      <c r="D7" s="1259">
        <v>0.16899999999999998</v>
      </c>
      <c r="E7" s="1260">
        <v>0.122</v>
      </c>
    </row>
    <row r="8" spans="1:5" ht="15.75">
      <c r="A8" s="1169"/>
      <c r="B8" s="1171" t="s">
        <v>22</v>
      </c>
      <c r="C8" s="1258">
        <v>0.16</v>
      </c>
      <c r="D8" s="1259">
        <v>0.161</v>
      </c>
      <c r="E8" s="1260">
        <v>0.14000000000000001</v>
      </c>
    </row>
    <row r="9" spans="1:5" ht="15.75">
      <c r="A9" s="1169"/>
      <c r="B9" s="1171" t="s">
        <v>32</v>
      </c>
      <c r="C9" s="1258">
        <v>0.21</v>
      </c>
      <c r="D9" s="1259">
        <v>0.18899999999999997</v>
      </c>
      <c r="E9" s="1260">
        <v>0.14799999999999999</v>
      </c>
    </row>
    <row r="10" spans="1:5" ht="15.75">
      <c r="A10" s="1169"/>
      <c r="B10" s="1171" t="s">
        <v>13</v>
      </c>
      <c r="C10" s="1258">
        <v>0.12</v>
      </c>
      <c r="D10" s="1259">
        <v>0.16899999999999998</v>
      </c>
      <c r="E10" s="1260">
        <v>0.155</v>
      </c>
    </row>
    <row r="11" spans="1:5" ht="15.75">
      <c r="A11" s="1169"/>
      <c r="B11" s="1171" t="s">
        <v>28</v>
      </c>
      <c r="C11" s="1258">
        <v>0.24</v>
      </c>
      <c r="D11" s="1259">
        <v>0.214</v>
      </c>
      <c r="E11" s="1260">
        <v>0.19900000000000001</v>
      </c>
    </row>
    <row r="12" spans="1:5" ht="16.5" thickBot="1">
      <c r="A12" s="1169"/>
      <c r="B12" s="1170" t="s">
        <v>20</v>
      </c>
      <c r="C12" s="1261">
        <v>0.22</v>
      </c>
      <c r="D12" s="1262">
        <v>0.22800000000000001</v>
      </c>
      <c r="E12" s="1263">
        <v>0.20899999999999999</v>
      </c>
    </row>
    <row r="13" spans="1:5" ht="15.75">
      <c r="A13" s="1169"/>
      <c r="B13" s="1169"/>
      <c r="C13" s="1169"/>
      <c r="D13" s="1169"/>
      <c r="E13" s="1168"/>
    </row>
    <row r="18" spans="7:7">
      <c r="G18" s="1167" t="s">
        <v>649</v>
      </c>
    </row>
    <row r="19" spans="7:7">
      <c r="G19" s="1167" t="s">
        <v>648</v>
      </c>
    </row>
    <row r="20" spans="7:7">
      <c r="G20" s="1167" t="s">
        <v>647</v>
      </c>
    </row>
    <row r="21" spans="7:7">
      <c r="G21" s="1167" t="s">
        <v>645</v>
      </c>
    </row>
  </sheetData>
  <hyperlinks>
    <hyperlink ref="B3" location="Sommaire!A1" display="Retour au sommaire"/>
  </hyperlinks>
  <pageMargins left="0.78740157499999996" right="0.78740157499999996" top="0.984251969" bottom="0.984251969" header="0.5" footer="0.5"/>
  <pageSetup paperSize="9" firstPageNumber="0" fitToWidth="0" fitToHeight="0" pageOrder="overThenDown"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P24"/>
  <sheetViews>
    <sheetView zoomScaleNormal="100" workbookViewId="0">
      <selection activeCell="C4" sqref="C4:D4"/>
    </sheetView>
  </sheetViews>
  <sheetFormatPr baseColWidth="10" defaultColWidth="9.140625" defaultRowHeight="15"/>
  <cols>
    <col min="1" max="1" width="9.140625" style="1175"/>
    <col min="2" max="2" width="15.28515625" style="1175" customWidth="1"/>
    <col min="3" max="16384" width="9.140625" style="1175"/>
  </cols>
  <sheetData>
    <row r="1" spans="1:16" ht="15.75">
      <c r="A1" s="840" t="s">
        <v>637</v>
      </c>
      <c r="B1" s="1080"/>
      <c r="C1" s="1080"/>
      <c r="D1" s="1189"/>
      <c r="E1" s="1189"/>
      <c r="F1" s="1188"/>
      <c r="O1" s="1190"/>
    </row>
    <row r="2" spans="1:16" ht="15.75">
      <c r="A2" s="1080"/>
      <c r="B2" s="1080"/>
      <c r="C2" s="1080"/>
      <c r="D2" s="1189"/>
      <c r="E2" s="1177"/>
      <c r="F2" s="1188"/>
      <c r="G2" s="1188"/>
      <c r="P2" s="1187"/>
    </row>
    <row r="3" spans="1:16" ht="16.5" thickBot="1">
      <c r="A3" s="1080"/>
      <c r="B3" s="25" t="s">
        <v>37</v>
      </c>
      <c r="C3" s="1080"/>
      <c r="D3" s="1189"/>
      <c r="E3" s="1177"/>
      <c r="F3" s="1188"/>
      <c r="G3" s="1188"/>
      <c r="P3" s="1187"/>
    </row>
    <row r="4" spans="1:16" ht="16.5" thickBot="1">
      <c r="A4" s="1080"/>
      <c r="B4" s="701" t="s">
        <v>36</v>
      </c>
      <c r="C4" s="1250">
        <v>2015</v>
      </c>
      <c r="D4" s="1251">
        <v>2007</v>
      </c>
      <c r="E4" s="1246"/>
    </row>
    <row r="5" spans="1:16" ht="15.75">
      <c r="A5" s="1080"/>
      <c r="B5" s="1186" t="s">
        <v>652</v>
      </c>
      <c r="C5" s="1185">
        <v>0.24258500399999999</v>
      </c>
      <c r="D5" s="1184">
        <v>0.27089384399999999</v>
      </c>
      <c r="E5" s="1080"/>
    </row>
    <row r="6" spans="1:16" ht="15.75">
      <c r="A6" s="1080"/>
      <c r="B6" s="1183" t="s">
        <v>18</v>
      </c>
      <c r="C6" s="1182">
        <v>0.25928129999999999</v>
      </c>
      <c r="D6" s="1181">
        <v>0.29270099999999999</v>
      </c>
      <c r="E6" s="1177"/>
    </row>
    <row r="7" spans="1:16" ht="15.75">
      <c r="A7" s="1080"/>
      <c r="B7" s="1183" t="s">
        <v>8</v>
      </c>
      <c r="C7" s="1182">
        <v>0.28053119999999998</v>
      </c>
      <c r="D7" s="1181">
        <v>0.30339630000000001</v>
      </c>
      <c r="E7" s="1177"/>
    </row>
    <row r="8" spans="1:16" ht="15.75">
      <c r="A8" s="1080"/>
      <c r="B8" s="1183" t="s">
        <v>22</v>
      </c>
      <c r="C8" s="1182">
        <v>0.32297510000000001</v>
      </c>
      <c r="D8" s="1181">
        <v>0.32954030000000001</v>
      </c>
      <c r="E8" s="1177"/>
    </row>
    <row r="9" spans="1:16" ht="15.75">
      <c r="A9" s="1080"/>
      <c r="B9" s="1183" t="s">
        <v>10</v>
      </c>
      <c r="C9" s="1182">
        <v>0.32489099999999999</v>
      </c>
      <c r="D9" s="1181">
        <v>0.32755640000000003</v>
      </c>
      <c r="E9" s="1177"/>
    </row>
    <row r="10" spans="1:16" ht="15.75">
      <c r="A10" s="1080"/>
      <c r="B10" s="1183" t="s">
        <v>13</v>
      </c>
      <c r="C10" s="1182">
        <v>0.32886609999999999</v>
      </c>
      <c r="D10" s="1181">
        <v>0.3749788</v>
      </c>
      <c r="E10" s="1177"/>
    </row>
    <row r="11" spans="1:16" ht="15.75">
      <c r="A11" s="1080"/>
      <c r="B11" s="1183" t="s">
        <v>28</v>
      </c>
      <c r="C11" s="1182">
        <v>0.35444999999999999</v>
      </c>
      <c r="D11" s="1181">
        <v>0.3628362</v>
      </c>
      <c r="E11" s="1177"/>
    </row>
    <row r="12" spans="1:16" ht="15.75">
      <c r="A12" s="1080"/>
      <c r="B12" s="1183" t="s">
        <v>32</v>
      </c>
      <c r="C12" s="1182">
        <v>0.42378519999999997</v>
      </c>
      <c r="D12" s="1181">
        <v>0.3896252</v>
      </c>
      <c r="E12" s="1080"/>
    </row>
    <row r="13" spans="1:16" ht="16.5" thickBot="1">
      <c r="A13" s="1080"/>
      <c r="B13" s="1180" t="s">
        <v>20</v>
      </c>
      <c r="C13" s="1179">
        <v>0.45700000000000002</v>
      </c>
      <c r="D13" s="1178"/>
      <c r="E13" s="1080"/>
    </row>
    <row r="14" spans="1:16" ht="15.75">
      <c r="A14" s="1080"/>
      <c r="B14" s="1080"/>
      <c r="C14" s="1080"/>
      <c r="D14" s="1177"/>
      <c r="E14" s="1080"/>
    </row>
    <row r="23" spans="6:6">
      <c r="F23" s="1176"/>
    </row>
    <row r="24" spans="6:6">
      <c r="F24" s="1082"/>
    </row>
  </sheetData>
  <hyperlinks>
    <hyperlink ref="B3" location="Sommaire!A1" display="Retour au sommaire"/>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E19"/>
  <sheetViews>
    <sheetView zoomScaleNormal="100" workbookViewId="0">
      <selection activeCell="C4" sqref="C4"/>
    </sheetView>
  </sheetViews>
  <sheetFormatPr baseColWidth="10" defaultColWidth="10.28515625" defaultRowHeight="15"/>
  <cols>
    <col min="1" max="1" width="10.28515625" style="1191" customWidth="1"/>
    <col min="2" max="2" width="17" style="1192" customWidth="1"/>
    <col min="3" max="3" width="10.28515625" style="1192"/>
    <col min="4" max="16384" width="10.28515625" style="1191"/>
  </cols>
  <sheetData>
    <row r="1" spans="1:5" ht="15.75">
      <c r="A1" s="840" t="s">
        <v>636</v>
      </c>
      <c r="B1" s="1201"/>
      <c r="C1" s="1201"/>
      <c r="D1" s="1194"/>
    </row>
    <row r="2" spans="1:5" ht="15.75">
      <c r="A2" s="840"/>
      <c r="B2" s="1201"/>
      <c r="C2" s="1201"/>
      <c r="D2" s="1194"/>
    </row>
    <row r="3" spans="1:5" ht="16.5" thickBot="1">
      <c r="A3" s="1194"/>
      <c r="B3" s="25" t="s">
        <v>37</v>
      </c>
      <c r="C3" s="1201"/>
      <c r="D3" s="1194"/>
    </row>
    <row r="4" spans="1:5" ht="15.75">
      <c r="A4" s="1194"/>
      <c r="B4" s="1200" t="s">
        <v>8</v>
      </c>
      <c r="C4" s="1199">
        <v>0.84809254424136926</v>
      </c>
      <c r="D4" s="1244"/>
      <c r="E4" s="1245" t="s">
        <v>662</v>
      </c>
    </row>
    <row r="5" spans="1:5" ht="15.75">
      <c r="A5" s="1194"/>
      <c r="B5" s="1198" t="s">
        <v>28</v>
      </c>
      <c r="C5" s="1197">
        <v>0.90101051763250151</v>
      </c>
      <c r="D5" s="1194"/>
    </row>
    <row r="6" spans="1:5" ht="15.75">
      <c r="A6" s="1194"/>
      <c r="B6" s="1198" t="s">
        <v>10</v>
      </c>
      <c r="C6" s="1197">
        <v>0.90820044480196849</v>
      </c>
      <c r="D6" s="1194"/>
    </row>
    <row r="7" spans="1:5" ht="15.75">
      <c r="A7" s="1194"/>
      <c r="B7" s="1198" t="s">
        <v>32</v>
      </c>
      <c r="C7" s="1197">
        <v>0.91371971185330714</v>
      </c>
      <c r="D7" s="1194"/>
    </row>
    <row r="8" spans="1:5" ht="15.75">
      <c r="A8" s="1194"/>
      <c r="B8" s="1198" t="s">
        <v>20</v>
      </c>
      <c r="C8" s="1197">
        <v>0.9143497757847534</v>
      </c>
      <c r="D8" s="1194"/>
    </row>
    <row r="9" spans="1:5" ht="15.75">
      <c r="A9" s="1194"/>
      <c r="B9" s="1198" t="s">
        <v>22</v>
      </c>
      <c r="C9" s="1197">
        <v>0.92013647929678466</v>
      </c>
      <c r="D9" s="1194"/>
    </row>
    <row r="10" spans="1:5" ht="15.75">
      <c r="A10" s="1194"/>
      <c r="B10" s="1198" t="s">
        <v>18</v>
      </c>
      <c r="C10" s="1197">
        <v>0.94216618808327346</v>
      </c>
      <c r="D10" s="1194"/>
    </row>
    <row r="11" spans="1:5" ht="16.5" thickBot="1">
      <c r="A11" s="1194"/>
      <c r="B11" s="1196" t="s">
        <v>13</v>
      </c>
      <c r="C11" s="1195">
        <v>0.97658362989323844</v>
      </c>
      <c r="D11" s="1194"/>
    </row>
    <row r="19" spans="5:5">
      <c r="E19" s="1193" t="s">
        <v>653</v>
      </c>
    </row>
  </sheetData>
  <hyperlinks>
    <hyperlink ref="B3" location="Sommaire!A1" display="Retour au sommaire"/>
  </hyperlinks>
  <pageMargins left="0.78740157499999996" right="0.78740157499999996" top="0.984251969" bottom="0.984251969" header="0.5" footer="0.5"/>
  <pageSetup paperSize="9" scale="0" firstPageNumber="0" fitToWidth="0" fitToHeight="0" pageOrder="overThenDown" orientation="portrait" horizontalDpi="300" verticalDpi="300"/>
  <headerFooter alignWithMargins="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I16"/>
  <sheetViews>
    <sheetView workbookViewId="0">
      <selection activeCell="E4" sqref="E4"/>
    </sheetView>
  </sheetViews>
  <sheetFormatPr baseColWidth="10" defaultColWidth="9.140625" defaultRowHeight="11.45" customHeight="1"/>
  <cols>
    <col min="1" max="1" width="9.28515625" style="1202" customWidth="1"/>
    <col min="2" max="3" width="16.140625" style="1202" customWidth="1"/>
    <col min="4" max="7" width="14.85546875" style="1202" customWidth="1"/>
    <col min="8" max="16384" width="9.140625" style="1202"/>
  </cols>
  <sheetData>
    <row r="1" spans="1:9" ht="15.75">
      <c r="A1" s="840" t="s">
        <v>635</v>
      </c>
      <c r="B1" s="1204"/>
      <c r="C1" s="1204"/>
      <c r="D1" s="1204"/>
      <c r="E1" s="1204"/>
      <c r="F1" s="1204"/>
      <c r="G1" s="1204"/>
    </row>
    <row r="2" spans="1:9" ht="15.75">
      <c r="A2" s="840"/>
      <c r="B2" s="1204"/>
      <c r="C2" s="1204"/>
      <c r="D2" s="1204"/>
      <c r="E2" s="1204"/>
      <c r="F2" s="1204"/>
      <c r="G2" s="1204"/>
    </row>
    <row r="3" spans="1:9" ht="12.75" customHeight="1" thickBot="1">
      <c r="A3" s="1204"/>
      <c r="B3" s="25" t="s">
        <v>37</v>
      </c>
      <c r="C3" s="1204"/>
      <c r="D3" s="1204"/>
      <c r="E3" s="1204"/>
      <c r="F3" s="1204"/>
      <c r="G3" s="1204"/>
    </row>
    <row r="4" spans="1:9" ht="69" customHeight="1" thickBot="1">
      <c r="A4" s="1204"/>
      <c r="B4" s="701" t="s">
        <v>36</v>
      </c>
      <c r="C4" s="1219" t="s">
        <v>658</v>
      </c>
      <c r="D4" s="1218" t="s">
        <v>657</v>
      </c>
      <c r="E4" s="1218" t="s">
        <v>662</v>
      </c>
      <c r="F4" s="1218" t="s">
        <v>656</v>
      </c>
      <c r="G4" s="1217" t="s">
        <v>655</v>
      </c>
    </row>
    <row r="5" spans="1:9" ht="15.75">
      <c r="A5" s="1204"/>
      <c r="B5" s="1216" t="s">
        <v>32</v>
      </c>
      <c r="C5" s="1215">
        <v>0.12</v>
      </c>
      <c r="D5" s="1214">
        <v>0.14599999999999999</v>
      </c>
      <c r="E5" s="1214">
        <v>0.11699999999999999</v>
      </c>
      <c r="F5" s="1214">
        <v>0.16200000000000001</v>
      </c>
      <c r="G5" s="1213">
        <f>D5-F5</f>
        <v>-1.6000000000000014E-2</v>
      </c>
    </row>
    <row r="6" spans="1:9" ht="15.75">
      <c r="A6" s="1204"/>
      <c r="B6" s="1212" t="s">
        <v>13</v>
      </c>
      <c r="C6" s="1211">
        <v>0.106</v>
      </c>
      <c r="D6" s="1210">
        <v>0.12</v>
      </c>
      <c r="E6" s="1210">
        <v>0.09</v>
      </c>
      <c r="F6" s="1210">
        <v>0.10199999999999999</v>
      </c>
      <c r="G6" s="1209">
        <f>D6-F6</f>
        <v>1.8000000000000002E-2</v>
      </c>
    </row>
    <row r="7" spans="1:9" ht="15.75">
      <c r="A7" s="1204"/>
      <c r="B7" s="1212" t="s">
        <v>18</v>
      </c>
      <c r="C7" s="1211">
        <v>0.184</v>
      </c>
      <c r="D7" s="1210">
        <v>0.191</v>
      </c>
      <c r="E7" s="1210">
        <v>0.16200000000000001</v>
      </c>
      <c r="F7" s="1210">
        <v>0.17199999999999999</v>
      </c>
      <c r="G7" s="1209">
        <f>D7-F7</f>
        <v>1.9000000000000017E-2</v>
      </c>
    </row>
    <row r="8" spans="1:9" ht="15.75">
      <c r="A8" s="1204"/>
      <c r="B8" s="1212" t="s">
        <v>22</v>
      </c>
      <c r="C8" s="1211">
        <v>0.187</v>
      </c>
      <c r="D8" s="1210">
        <v>0.214</v>
      </c>
      <c r="E8" s="1210">
        <v>0.16300000000000001</v>
      </c>
      <c r="F8" s="1210">
        <v>0.16699999999999998</v>
      </c>
      <c r="G8" s="1209">
        <f>D8-F8</f>
        <v>4.7000000000000014E-2</v>
      </c>
    </row>
    <row r="9" spans="1:9" ht="15.75">
      <c r="A9" s="1204"/>
      <c r="B9" s="1212" t="s">
        <v>20</v>
      </c>
      <c r="C9" s="1211">
        <v>0.20800000000000002</v>
      </c>
      <c r="D9" s="1210">
        <v>0.193</v>
      </c>
      <c r="E9" s="1210">
        <v>0.17100000000000001</v>
      </c>
      <c r="F9" s="1210">
        <v>0.13400000000000001</v>
      </c>
      <c r="G9" s="1209">
        <f>D9-F9</f>
        <v>5.8999999999999997E-2</v>
      </c>
    </row>
    <row r="10" spans="1:9" ht="15.75">
      <c r="A10" s="1204"/>
      <c r="B10" s="1212" t="s">
        <v>10</v>
      </c>
      <c r="C10" s="1211">
        <v>0.223</v>
      </c>
      <c r="D10" s="1210">
        <v>0.23699999999999999</v>
      </c>
      <c r="E10" s="1210">
        <v>0.17499999999999999</v>
      </c>
      <c r="F10" s="1210">
        <v>0.16899999999999998</v>
      </c>
      <c r="G10" s="1209">
        <f>D10-F10</f>
        <v>6.8000000000000005E-2</v>
      </c>
    </row>
    <row r="11" spans="1:9" ht="15.75" customHeight="1">
      <c r="A11" s="1204"/>
      <c r="B11" s="1212" t="s">
        <v>28</v>
      </c>
      <c r="C11" s="1211">
        <v>0.23399999999999999</v>
      </c>
      <c r="D11" s="1210">
        <v>0.29100000000000004</v>
      </c>
      <c r="E11" s="1210">
        <v>0.187</v>
      </c>
      <c r="F11" s="1210">
        <v>0.221</v>
      </c>
      <c r="G11" s="1209">
        <f>D11-F11</f>
        <v>7.0000000000000034E-2</v>
      </c>
    </row>
    <row r="12" spans="1:9" ht="15.75" customHeight="1" thickBot="1">
      <c r="A12" s="1204"/>
      <c r="B12" s="1208" t="s">
        <v>8</v>
      </c>
      <c r="C12" s="1207">
        <v>0.192</v>
      </c>
      <c r="D12" s="1206">
        <v>0.26899999999999996</v>
      </c>
      <c r="E12" s="1206">
        <v>9.5000000000000001E-2</v>
      </c>
      <c r="F12" s="1206">
        <v>0.105</v>
      </c>
      <c r="G12" s="1205">
        <f>D12-F12</f>
        <v>0.16399999999999998</v>
      </c>
    </row>
    <row r="13" spans="1:9" ht="11.45" customHeight="1">
      <c r="A13" s="1204"/>
      <c r="B13" s="1204"/>
      <c r="C13" s="1204"/>
      <c r="D13" s="1204"/>
      <c r="E13" s="1204"/>
      <c r="F13" s="1204"/>
      <c r="G13" s="1204"/>
    </row>
    <row r="14" spans="1:9" ht="11.45" customHeight="1">
      <c r="A14" s="1204"/>
      <c r="B14" s="1204"/>
      <c r="C14" s="1204"/>
      <c r="D14" s="1204"/>
      <c r="E14" s="1204"/>
      <c r="F14" s="1204"/>
      <c r="G14" s="1204"/>
    </row>
    <row r="15" spans="1:9" ht="11.45" customHeight="1">
      <c r="A15" s="1204"/>
      <c r="B15" s="1204"/>
      <c r="C15" s="1204"/>
      <c r="D15" s="1204"/>
      <c r="E15" s="1204"/>
      <c r="F15" s="1204"/>
      <c r="G15" s="1204"/>
    </row>
    <row r="16" spans="1:9" ht="11.45" customHeight="1">
      <c r="I16" s="1203" t="s">
        <v>654</v>
      </c>
    </row>
  </sheetData>
  <hyperlinks>
    <hyperlink ref="B3" location="Sommaire!A1" display="Retour au sommaire"/>
  </hyperlink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E18"/>
  <sheetViews>
    <sheetView workbookViewId="0">
      <selection activeCell="C4" sqref="C4"/>
    </sheetView>
  </sheetViews>
  <sheetFormatPr baseColWidth="10" defaultRowHeight="15"/>
  <cols>
    <col min="1" max="1" width="9.42578125" style="1220" customWidth="1"/>
    <col min="2" max="2" width="15.28515625" style="1220" customWidth="1"/>
    <col min="3" max="3" width="7.28515625" style="1220" customWidth="1"/>
    <col min="4" max="16384" width="11.42578125" style="1220"/>
  </cols>
  <sheetData>
    <row r="1" spans="1:5" ht="15.75">
      <c r="A1" s="840" t="s">
        <v>634</v>
      </c>
      <c r="B1" s="1223"/>
      <c r="C1" s="1223"/>
    </row>
    <row r="2" spans="1:5" ht="15.75">
      <c r="A2" s="840"/>
      <c r="B2" s="1223"/>
      <c r="C2" s="1223"/>
    </row>
    <row r="3" spans="1:5" ht="16.5" thickBot="1">
      <c r="A3" s="1223"/>
      <c r="B3" s="25" t="s">
        <v>37</v>
      </c>
      <c r="C3" s="1223"/>
    </row>
    <row r="4" spans="1:5" ht="15.75">
      <c r="A4" s="1223"/>
      <c r="B4" s="1229" t="s">
        <v>28</v>
      </c>
      <c r="C4" s="1228">
        <v>2.2000000000000028</v>
      </c>
      <c r="D4" s="1243"/>
      <c r="E4" s="1243" t="s">
        <v>662</v>
      </c>
    </row>
    <row r="5" spans="1:5" ht="15.75">
      <c r="A5" s="1223"/>
      <c r="B5" s="1227" t="s">
        <v>32</v>
      </c>
      <c r="C5" s="1226">
        <v>2.4000000000000021</v>
      </c>
    </row>
    <row r="6" spans="1:5" ht="15.75">
      <c r="A6" s="1223"/>
      <c r="B6" s="1227" t="s">
        <v>8</v>
      </c>
      <c r="C6" s="1226">
        <v>2.4000000000000021</v>
      </c>
    </row>
    <row r="7" spans="1:5" ht="15.75">
      <c r="A7" s="1223"/>
      <c r="B7" s="1227" t="s">
        <v>42</v>
      </c>
      <c r="C7" s="1226">
        <v>2.5999999999999979</v>
      </c>
    </row>
    <row r="8" spans="1:5" ht="15.75">
      <c r="A8" s="1223"/>
      <c r="B8" s="1227" t="s">
        <v>30</v>
      </c>
      <c r="C8" s="1226">
        <v>2.7000000000000028</v>
      </c>
    </row>
    <row r="9" spans="1:5" ht="15.75">
      <c r="A9" s="1223"/>
      <c r="B9" s="1227" t="s">
        <v>20</v>
      </c>
      <c r="C9" s="1226">
        <v>3.1000000000000014</v>
      </c>
    </row>
    <row r="10" spans="1:5" ht="15.75">
      <c r="A10" s="1223"/>
      <c r="B10" s="1227" t="s">
        <v>10</v>
      </c>
      <c r="C10" s="1226">
        <v>3.1999999999999993</v>
      </c>
    </row>
    <row r="11" spans="1:5" ht="15.75">
      <c r="A11" s="1223"/>
      <c r="B11" s="1227" t="s">
        <v>18</v>
      </c>
      <c r="C11" s="1226">
        <v>3.2999999999999972</v>
      </c>
    </row>
    <row r="12" spans="1:5" ht="15.75">
      <c r="A12" s="1223"/>
      <c r="B12" s="1227" t="s">
        <v>22</v>
      </c>
      <c r="C12" s="1226">
        <v>4</v>
      </c>
    </row>
    <row r="13" spans="1:5" ht="15.75">
      <c r="A13" s="1223"/>
      <c r="B13" s="1227" t="s">
        <v>13</v>
      </c>
      <c r="C13" s="1226">
        <v>4.1000000000000014</v>
      </c>
    </row>
    <row r="14" spans="1:5" ht="16.5" thickBot="1">
      <c r="A14" s="1223"/>
      <c r="B14" s="1225" t="s">
        <v>25</v>
      </c>
      <c r="C14" s="1224">
        <v>4.7999999999999972</v>
      </c>
    </row>
    <row r="15" spans="1:5" ht="15.75">
      <c r="A15" s="1223"/>
      <c r="B15" s="1223"/>
      <c r="C15" s="1223"/>
    </row>
    <row r="18" spans="4:5">
      <c r="D18" s="1222"/>
      <c r="E18" s="1221" t="s">
        <v>659</v>
      </c>
    </row>
  </sheetData>
  <hyperlinks>
    <hyperlink ref="B3" location="Sommaire!A1" display="Retour au sommaire"/>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G19"/>
  <sheetViews>
    <sheetView workbookViewId="0">
      <selection activeCell="B3" sqref="B3"/>
    </sheetView>
  </sheetViews>
  <sheetFormatPr baseColWidth="10" defaultRowHeight="12.75"/>
  <cols>
    <col min="1" max="1" width="12.7109375" style="1230" customWidth="1"/>
    <col min="2" max="2" width="15.85546875" style="1230" customWidth="1"/>
    <col min="3" max="16384" width="11.42578125" style="1230"/>
  </cols>
  <sheetData>
    <row r="1" spans="1:5" ht="15.75">
      <c r="A1" s="840" t="s">
        <v>633</v>
      </c>
      <c r="B1" s="604"/>
      <c r="C1" s="604"/>
      <c r="D1" s="604"/>
      <c r="E1" s="604"/>
    </row>
    <row r="2" spans="1:5" ht="15.75">
      <c r="A2" s="604"/>
      <c r="B2" s="604"/>
      <c r="C2" s="604"/>
      <c r="D2" s="604"/>
      <c r="E2" s="604"/>
    </row>
    <row r="3" spans="1:5" ht="16.5" thickBot="1">
      <c r="A3" s="604"/>
      <c r="B3" s="25" t="s">
        <v>37</v>
      </c>
      <c r="C3" s="604"/>
      <c r="D3" s="604"/>
      <c r="E3" s="604"/>
    </row>
    <row r="4" spans="1:5" ht="48" thickBot="1">
      <c r="A4" s="604"/>
      <c r="B4" s="701" t="s">
        <v>36</v>
      </c>
      <c r="C4" s="1241" t="s">
        <v>413</v>
      </c>
      <c r="D4" s="1241" t="s">
        <v>412</v>
      </c>
      <c r="E4" s="1242" t="s">
        <v>662</v>
      </c>
    </row>
    <row r="5" spans="1:5" ht="15.75">
      <c r="A5" s="604"/>
      <c r="B5" s="1240" t="s">
        <v>8</v>
      </c>
      <c r="C5" s="1239">
        <v>18</v>
      </c>
      <c r="D5" s="1239">
        <v>21.3</v>
      </c>
      <c r="E5" s="1238">
        <f>D5-C5</f>
        <v>3.3000000000000007</v>
      </c>
    </row>
    <row r="6" spans="1:5" ht="15.75">
      <c r="A6" s="604"/>
      <c r="B6" s="1237" t="s">
        <v>28</v>
      </c>
      <c r="C6" s="1236">
        <v>18.899999999999999</v>
      </c>
      <c r="D6" s="1236">
        <v>22.2</v>
      </c>
      <c r="E6" s="1235">
        <f>D6-C6</f>
        <v>3.3000000000000007</v>
      </c>
    </row>
    <row r="7" spans="1:5" ht="15.75">
      <c r="A7" s="604"/>
      <c r="B7" s="1237" t="s">
        <v>20</v>
      </c>
      <c r="C7" s="1236">
        <v>19.100000000000001</v>
      </c>
      <c r="D7" s="1236">
        <v>22.5</v>
      </c>
      <c r="E7" s="1235">
        <f>D7-C7</f>
        <v>3.3999999999999986</v>
      </c>
    </row>
    <row r="8" spans="1:5" ht="15.75">
      <c r="A8" s="604"/>
      <c r="B8" s="1237" t="s">
        <v>42</v>
      </c>
      <c r="C8" s="1236">
        <v>16.399999999999999</v>
      </c>
      <c r="D8" s="1236">
        <v>19.8</v>
      </c>
      <c r="E8" s="1235">
        <f>D8-C8</f>
        <v>3.4000000000000021</v>
      </c>
    </row>
    <row r="9" spans="1:5" ht="15.75">
      <c r="A9" s="604"/>
      <c r="B9" s="1237" t="s">
        <v>30</v>
      </c>
      <c r="C9" s="1236">
        <v>18.899999999999999</v>
      </c>
      <c r="D9" s="1236">
        <v>23</v>
      </c>
      <c r="E9" s="1235">
        <f>D9-C9</f>
        <v>4.1000000000000014</v>
      </c>
    </row>
    <row r="10" spans="1:5" ht="15.75">
      <c r="A10" s="604"/>
      <c r="B10" s="1237" t="s">
        <v>13</v>
      </c>
      <c r="C10" s="1236">
        <v>22.7</v>
      </c>
      <c r="D10" s="1236">
        <v>26.9</v>
      </c>
      <c r="E10" s="1235">
        <f>D10-C10</f>
        <v>4.1999999999999993</v>
      </c>
    </row>
    <row r="11" spans="1:5" ht="15.75">
      <c r="A11" s="604"/>
      <c r="B11" s="1237" t="s">
        <v>18</v>
      </c>
      <c r="C11" s="1236">
        <v>21.1</v>
      </c>
      <c r="D11" s="1236">
        <v>25.5</v>
      </c>
      <c r="E11" s="1235">
        <f>D11-C11</f>
        <v>4.3999999999999986</v>
      </c>
    </row>
    <row r="12" spans="1:5" ht="15.75">
      <c r="A12" s="604"/>
      <c r="B12" s="1237" t="s">
        <v>32</v>
      </c>
      <c r="C12" s="1236">
        <v>18.600000000000001</v>
      </c>
      <c r="D12" s="1236">
        <v>23.4</v>
      </c>
      <c r="E12" s="1235">
        <f>D12-C12</f>
        <v>4.7999999999999972</v>
      </c>
    </row>
    <row r="13" spans="1:5" ht="15.75">
      <c r="A13" s="604"/>
      <c r="B13" s="1237" t="s">
        <v>661</v>
      </c>
      <c r="C13" s="1236">
        <v>21.7</v>
      </c>
      <c r="D13" s="1236">
        <v>26.6</v>
      </c>
      <c r="E13" s="1235">
        <f>D13-C13</f>
        <v>4.9000000000000021</v>
      </c>
    </row>
    <row r="14" spans="1:5" ht="15.75">
      <c r="A14" s="604"/>
      <c r="B14" s="1237" t="s">
        <v>10</v>
      </c>
      <c r="C14" s="1236">
        <v>20.7</v>
      </c>
      <c r="D14" s="1236">
        <v>25.7</v>
      </c>
      <c r="E14" s="1235">
        <f>D14-C14</f>
        <v>5</v>
      </c>
    </row>
    <row r="15" spans="1:5" ht="16.5" thickBot="1">
      <c r="A15" s="604"/>
      <c r="B15" s="1234" t="s">
        <v>25</v>
      </c>
      <c r="C15" s="1233">
        <v>15.5</v>
      </c>
      <c r="D15" s="1233">
        <v>21</v>
      </c>
      <c r="E15" s="1232">
        <f>D15-C15</f>
        <v>5.5</v>
      </c>
    </row>
    <row r="18" spans="7:7">
      <c r="G18" s="1231" t="s">
        <v>660</v>
      </c>
    </row>
    <row r="19" spans="7:7">
      <c r="G19" s="1231" t="s">
        <v>659</v>
      </c>
    </row>
  </sheetData>
  <hyperlinks>
    <hyperlink ref="B7" r:id="rId1" display="http://stats.oecd.org/OECDStat_Metadata/ShowMetadata.ashx?Dataset=PAG&amp;Coords=[COU].[DEU]&amp;ShowOnWeb=true&amp;Lang=en"/>
    <hyperlink ref="B3" location="Sommaire!A1" display="Retour au sommaire"/>
  </hyperlinks>
  <pageMargins left="0.78740157499999996" right="0.78740157499999996" top="0.984251969" bottom="0.984251969" header="0.4921259845" footer="0.4921259845"/>
  <pageSetup orientation="portrait"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U38"/>
  <sheetViews>
    <sheetView workbookViewId="0">
      <selection activeCell="H27" sqref="H27"/>
    </sheetView>
  </sheetViews>
  <sheetFormatPr baseColWidth="10" defaultColWidth="8.85546875" defaultRowHeight="15.75"/>
  <cols>
    <col min="1" max="1" width="12.5703125" style="9" customWidth="1"/>
    <col min="2" max="2" width="18" style="9" customWidth="1"/>
    <col min="3" max="4" width="10.7109375" style="9" bestFit="1" customWidth="1"/>
    <col min="5" max="5" width="11.85546875" style="9" bestFit="1" customWidth="1"/>
    <col min="6" max="7" width="10.7109375" style="9" bestFit="1" customWidth="1"/>
    <col min="8" max="8" width="11.85546875" style="9" bestFit="1" customWidth="1"/>
    <col min="9" max="10" width="10.7109375" style="9" bestFit="1" customWidth="1"/>
    <col min="11" max="12" width="8.85546875" style="9"/>
    <col min="13" max="13" width="17.7109375" style="9" customWidth="1"/>
    <col min="14" max="16384" width="8.85546875" style="9"/>
  </cols>
  <sheetData>
    <row r="1" spans="1:21">
      <c r="A1" s="886" t="s">
        <v>677</v>
      </c>
    </row>
    <row r="3" spans="1:21">
      <c r="B3" s="9" t="s">
        <v>697</v>
      </c>
    </row>
    <row r="4" spans="1:21">
      <c r="B4" s="9" t="s">
        <v>696</v>
      </c>
    </row>
    <row r="6" spans="1:21">
      <c r="B6" s="25" t="s">
        <v>37</v>
      </c>
    </row>
    <row r="7" spans="1:21" ht="16.5" thickBot="1">
      <c r="B7" s="9" t="s">
        <v>695</v>
      </c>
    </row>
    <row r="8" spans="1:21" ht="16.5" thickBot="1">
      <c r="B8" s="1272" t="s">
        <v>694</v>
      </c>
      <c r="C8" s="1292" t="s">
        <v>9</v>
      </c>
      <c r="D8" s="1291" t="s">
        <v>7</v>
      </c>
      <c r="E8" s="1291" t="s">
        <v>12</v>
      </c>
      <c r="F8" s="1291" t="s">
        <v>21</v>
      </c>
      <c r="G8" s="1291" t="s">
        <v>615</v>
      </c>
      <c r="H8" s="1291" t="s">
        <v>19</v>
      </c>
      <c r="I8" s="1291" t="s">
        <v>17</v>
      </c>
      <c r="J8" s="1290" t="s">
        <v>31</v>
      </c>
      <c r="M8" s="9" t="s">
        <v>693</v>
      </c>
    </row>
    <row r="9" spans="1:21" ht="16.5" thickBot="1">
      <c r="B9" s="1296">
        <v>10</v>
      </c>
      <c r="C9" s="1295">
        <v>260</v>
      </c>
      <c r="D9" s="1294">
        <v>86</v>
      </c>
      <c r="E9" s="1294">
        <v>173</v>
      </c>
      <c r="F9" s="1294">
        <v>167</v>
      </c>
      <c r="G9" s="1294">
        <v>669</v>
      </c>
      <c r="H9" s="1294">
        <v>1040</v>
      </c>
      <c r="I9" s="1294">
        <v>55</v>
      </c>
      <c r="J9" s="1293">
        <v>166</v>
      </c>
      <c r="M9" s="1272" t="s">
        <v>692</v>
      </c>
      <c r="N9" s="1292" t="s">
        <v>9</v>
      </c>
      <c r="O9" s="1291" t="s">
        <v>7</v>
      </c>
      <c r="P9" s="1291" t="s">
        <v>12</v>
      </c>
      <c r="Q9" s="1291" t="s">
        <v>21</v>
      </c>
      <c r="R9" s="1291" t="s">
        <v>615</v>
      </c>
      <c r="S9" s="1291" t="s">
        <v>19</v>
      </c>
      <c r="T9" s="1291" t="s">
        <v>17</v>
      </c>
      <c r="U9" s="1290" t="s">
        <v>31</v>
      </c>
    </row>
    <row r="10" spans="1:21">
      <c r="B10" s="1279">
        <v>9</v>
      </c>
      <c r="C10" s="1278">
        <v>320</v>
      </c>
      <c r="D10" s="1277">
        <v>19</v>
      </c>
      <c r="E10" s="1277">
        <v>351</v>
      </c>
      <c r="F10" s="1277">
        <v>459</v>
      </c>
      <c r="G10" s="1277">
        <v>978</v>
      </c>
      <c r="H10" s="1277">
        <v>1672</v>
      </c>
      <c r="I10" s="1277">
        <v>193</v>
      </c>
      <c r="J10" s="1276">
        <v>349</v>
      </c>
      <c r="M10" s="1289" t="s">
        <v>691</v>
      </c>
      <c r="N10" s="1288">
        <v>5.1915896248078113E-3</v>
      </c>
      <c r="O10" s="1287">
        <v>3.5985109609816629E-2</v>
      </c>
      <c r="P10" s="1287">
        <v>4.9459158439204877E-3</v>
      </c>
      <c r="Q10" s="1287">
        <v>6.963198305533492E-3</v>
      </c>
      <c r="R10" s="1287">
        <v>5.1678574924146035E-3</v>
      </c>
      <c r="S10" s="1287">
        <v>3.8798846283363349E-3</v>
      </c>
      <c r="T10" s="1287">
        <v>3.072657964652882E-2</v>
      </c>
      <c r="U10" s="1286">
        <v>2.0199727644121653E-2</v>
      </c>
    </row>
    <row r="11" spans="1:21">
      <c r="B11" s="1279">
        <v>8</v>
      </c>
      <c r="C11" s="1278">
        <v>1648</v>
      </c>
      <c r="D11" s="1277">
        <v>296</v>
      </c>
      <c r="E11" s="1277">
        <v>1874</v>
      </c>
      <c r="F11" s="1277">
        <v>1858</v>
      </c>
      <c r="G11" s="1277">
        <v>4955</v>
      </c>
      <c r="H11" s="1277">
        <v>8332</v>
      </c>
      <c r="I11" s="1277">
        <v>922</v>
      </c>
      <c r="J11" s="1276">
        <v>2418</v>
      </c>
      <c r="M11" s="1279" t="s">
        <v>690</v>
      </c>
      <c r="N11" s="1285">
        <v>3.9296339929314514E-2</v>
      </c>
      <c r="O11" s="1284">
        <v>4.3430304701502824E-2</v>
      </c>
      <c r="P11" s="1284">
        <v>4.200252959054613E-2</v>
      </c>
      <c r="Q11" s="1284">
        <v>6.1344982790574529E-2</v>
      </c>
      <c r="R11" s="1284">
        <v>0.11613976705490849</v>
      </c>
      <c r="S11" s="1284">
        <v>0.14646930498821392</v>
      </c>
      <c r="T11" s="1284">
        <v>0.12879750490932193</v>
      </c>
      <c r="U11" s="1283">
        <v>0.20933575427447421</v>
      </c>
    </row>
    <row r="12" spans="1:21">
      <c r="B12" s="1279">
        <v>7</v>
      </c>
      <c r="C12" s="1278">
        <v>3806</v>
      </c>
      <c r="D12" s="1277">
        <v>732</v>
      </c>
      <c r="E12" s="1277">
        <v>5229</v>
      </c>
      <c r="F12" s="1277">
        <v>4001</v>
      </c>
      <c r="G12" s="1277">
        <v>8056</v>
      </c>
      <c r="H12" s="1277">
        <v>11768</v>
      </c>
      <c r="I12" s="1277">
        <v>1903</v>
      </c>
      <c r="J12" s="1276">
        <v>4183</v>
      </c>
      <c r="M12" s="1279" t="s">
        <v>689</v>
      </c>
      <c r="N12" s="1285">
        <v>0.22291887142828617</v>
      </c>
      <c r="O12" s="1284">
        <v>0.22335585275058598</v>
      </c>
      <c r="P12" s="1284">
        <v>0.22698355766145017</v>
      </c>
      <c r="Q12" s="1284">
        <v>0.25263436589886151</v>
      </c>
      <c r="R12" s="1284">
        <v>0.32727806596848391</v>
      </c>
      <c r="S12" s="1284">
        <v>0.31182559552568778</v>
      </c>
      <c r="T12" s="1284">
        <v>0.41735012128913018</v>
      </c>
      <c r="U12" s="1283">
        <v>0.48827356634891816</v>
      </c>
    </row>
    <row r="13" spans="1:21">
      <c r="B13" s="1279">
        <v>6</v>
      </c>
      <c r="C13" s="1278">
        <v>7358</v>
      </c>
      <c r="D13" s="1277">
        <v>888</v>
      </c>
      <c r="E13" s="1277">
        <v>6795</v>
      </c>
      <c r="F13" s="1277">
        <v>5541</v>
      </c>
      <c r="G13" s="1277">
        <v>8663</v>
      </c>
      <c r="H13" s="1277">
        <v>9530</v>
      </c>
      <c r="I13" s="1277">
        <v>1710</v>
      </c>
      <c r="J13" s="1276">
        <v>2271</v>
      </c>
      <c r="M13" s="1279" t="s">
        <v>688</v>
      </c>
      <c r="N13" s="1285">
        <v>0.3341786306183982</v>
      </c>
      <c r="O13" s="1284">
        <v>0.3219357507238384</v>
      </c>
      <c r="P13" s="1284">
        <v>0.40039265286089137</v>
      </c>
      <c r="Q13" s="1284">
        <v>0.3616097431824199</v>
      </c>
      <c r="R13" s="1284">
        <v>0.30118430067534502</v>
      </c>
      <c r="S13" s="1284">
        <v>0.29837044845609872</v>
      </c>
      <c r="T13" s="1284">
        <v>0.26614300566015942</v>
      </c>
      <c r="U13" s="1283">
        <v>0.18058707822666062</v>
      </c>
    </row>
    <row r="14" spans="1:21">
      <c r="B14" s="1279">
        <v>5</v>
      </c>
      <c r="C14" s="1278">
        <v>8791</v>
      </c>
      <c r="D14" s="1277">
        <v>1265</v>
      </c>
      <c r="E14" s="1277">
        <v>12612</v>
      </c>
      <c r="F14" s="1277">
        <v>8710</v>
      </c>
      <c r="G14" s="1277">
        <v>7937</v>
      </c>
      <c r="H14" s="1277">
        <v>12682</v>
      </c>
      <c r="I14" s="1277">
        <v>1390</v>
      </c>
      <c r="J14" s="1276">
        <v>1366</v>
      </c>
      <c r="M14" s="1279" t="s">
        <v>687</v>
      </c>
      <c r="N14" s="1285">
        <v>0.24542241568658774</v>
      </c>
      <c r="O14" s="1284">
        <v>0.29325796222252859</v>
      </c>
      <c r="P14" s="1284">
        <v>0.24774885318936063</v>
      </c>
      <c r="Q14" s="1284">
        <v>0.23362456976436324</v>
      </c>
      <c r="R14" s="1284">
        <v>0.19003621415288244</v>
      </c>
      <c r="S14" s="1284">
        <v>0.19481413156469157</v>
      </c>
      <c r="T14" s="1284">
        <v>0.12625620884833083</v>
      </c>
      <c r="U14" s="1283">
        <v>8.6624300196701462E-2</v>
      </c>
    </row>
    <row r="15" spans="1:21">
      <c r="B15" s="1279">
        <v>4</v>
      </c>
      <c r="C15" s="1278">
        <v>7945</v>
      </c>
      <c r="D15" s="1277">
        <v>1070</v>
      </c>
      <c r="E15" s="1277">
        <v>8598</v>
      </c>
      <c r="F15" s="1277">
        <v>4948</v>
      </c>
      <c r="G15" s="1277">
        <v>7449</v>
      </c>
      <c r="H15" s="1277">
        <v>7697</v>
      </c>
      <c r="I15" s="1277">
        <v>914</v>
      </c>
      <c r="J15" s="1276">
        <v>1021</v>
      </c>
      <c r="M15" s="1279" t="s">
        <v>686</v>
      </c>
      <c r="N15" s="1285">
        <v>0.15299215271260558</v>
      </c>
      <c r="O15" s="1284">
        <v>8.2035019991727562E-2</v>
      </c>
      <c r="P15" s="1284">
        <v>7.7926490853831201E-2</v>
      </c>
      <c r="Q15" s="1284">
        <v>8.3823140058247286E-2</v>
      </c>
      <c r="R15" s="1284">
        <v>6.0193794655965548E-2</v>
      </c>
      <c r="S15" s="1284">
        <v>4.4640634836971643E-2</v>
      </c>
      <c r="T15" s="1284">
        <v>3.072657964652882E-2</v>
      </c>
      <c r="U15" s="1283">
        <v>1.4979573309123922E-2</v>
      </c>
    </row>
    <row r="16" spans="1:21" ht="16.5" thickBot="1">
      <c r="B16" s="1279">
        <v>3</v>
      </c>
      <c r="C16" s="1278">
        <v>7226</v>
      </c>
      <c r="D16" s="1277">
        <v>1360</v>
      </c>
      <c r="E16" s="1277">
        <v>8907</v>
      </c>
      <c r="F16" s="1277">
        <v>5408</v>
      </c>
      <c r="G16" s="1277">
        <v>5804</v>
      </c>
      <c r="H16" s="1277">
        <v>9045</v>
      </c>
      <c r="I16" s="1277">
        <v>719</v>
      </c>
      <c r="J16" s="1276">
        <v>749</v>
      </c>
      <c r="M16" s="1275" t="s">
        <v>47</v>
      </c>
      <c r="N16" s="1282">
        <v>1</v>
      </c>
      <c r="O16" s="1281">
        <v>1</v>
      </c>
      <c r="P16" s="1281">
        <v>1</v>
      </c>
      <c r="Q16" s="1281">
        <v>1</v>
      </c>
      <c r="R16" s="1281">
        <v>1</v>
      </c>
      <c r="S16" s="1281">
        <v>1</v>
      </c>
      <c r="T16" s="1281">
        <v>1</v>
      </c>
      <c r="U16" s="1280">
        <v>1</v>
      </c>
    </row>
    <row r="17" spans="2:10">
      <c r="B17" s="1279">
        <v>2</v>
      </c>
      <c r="C17" s="1278">
        <v>5065</v>
      </c>
      <c r="D17" s="1277">
        <v>767</v>
      </c>
      <c r="E17" s="1277">
        <v>4217</v>
      </c>
      <c r="F17" s="1277">
        <v>3416</v>
      </c>
      <c r="G17" s="1277">
        <v>3904</v>
      </c>
      <c r="H17" s="1277">
        <v>4261</v>
      </c>
      <c r="I17" s="1277">
        <v>374</v>
      </c>
      <c r="J17" s="1276">
        <v>396</v>
      </c>
    </row>
    <row r="18" spans="2:10">
      <c r="B18" s="1279">
        <v>1</v>
      </c>
      <c r="C18" s="1278">
        <v>3066</v>
      </c>
      <c r="D18" s="1277">
        <v>261</v>
      </c>
      <c r="E18" s="1277">
        <v>1552</v>
      </c>
      <c r="F18" s="1277">
        <v>1389</v>
      </c>
      <c r="G18" s="1277">
        <v>1533</v>
      </c>
      <c r="H18" s="1277">
        <v>1401</v>
      </c>
      <c r="I18" s="1277">
        <v>110</v>
      </c>
      <c r="J18" s="1276">
        <v>98</v>
      </c>
    </row>
    <row r="19" spans="2:10" ht="16.5" thickBot="1">
      <c r="B19" s="1275">
        <v>0</v>
      </c>
      <c r="C19" s="1274">
        <v>4596</v>
      </c>
      <c r="D19" s="1273">
        <v>334</v>
      </c>
      <c r="E19" s="1273">
        <v>2576</v>
      </c>
      <c r="F19" s="1273">
        <v>1777</v>
      </c>
      <c r="G19" s="1273">
        <v>1542</v>
      </c>
      <c r="H19" s="1273">
        <v>1648</v>
      </c>
      <c r="I19" s="1273">
        <v>156</v>
      </c>
      <c r="J19" s="704">
        <v>100</v>
      </c>
    </row>
    <row r="20" spans="2:10" ht="16.5" thickBot="1">
      <c r="B20" s="1272" t="s">
        <v>685</v>
      </c>
      <c r="C20" s="1271">
        <f>SUMPRODUCT($B9:$B19,C9:C19)/SUM(C9:C19)</f>
        <v>3.9947884427227889</v>
      </c>
      <c r="D20" s="1270">
        <f>SUMPRODUCT($B9:$B19,D9:D19)/SUM(D9:D19)</f>
        <v>4.2852500706414238</v>
      </c>
      <c r="E20" s="1270">
        <f>SUMPRODUCT($B9:$B19,E9:E19)/SUM(E9:E19)</f>
        <v>4.375860373647984</v>
      </c>
      <c r="F20" s="1270">
        <f>SUMPRODUCT($B9:$B19,F9:F19)/SUM(F9:F19)</f>
        <v>4.5045654828263526</v>
      </c>
      <c r="G20" s="1270">
        <f>SUMPRODUCT($B9:$B19,G9:G19)/SUM(G9:G19)</f>
        <v>5.0443969702854927</v>
      </c>
      <c r="H20" s="1270">
        <f>SUMPRODUCT($B9:$B19,H9:H19)/SUM(H9:H19)</f>
        <v>5.2538653077769411</v>
      </c>
      <c r="I20" s="1270">
        <f>SUMPRODUCT($B9:$B19,I9:I19)/SUM(I9:I19)</f>
        <v>5.5487804878048781</v>
      </c>
      <c r="J20" s="1269">
        <f>SUMPRODUCT($B9:$B19,J9:J19)/SUM(J9:J19)</f>
        <v>6.1830449035602655</v>
      </c>
    </row>
    <row r="22" spans="2:10">
      <c r="B22" s="1268" t="s">
        <v>684</v>
      </c>
    </row>
    <row r="31" spans="2:10">
      <c r="B31" s="1267"/>
    </row>
    <row r="33" spans="1:21">
      <c r="A33" s="1266"/>
    </row>
    <row r="35" spans="1:21">
      <c r="M35" s="1044" t="s">
        <v>683</v>
      </c>
    </row>
    <row r="36" spans="1:21" ht="28.5" customHeight="1">
      <c r="M36" s="1045" t="s">
        <v>682</v>
      </c>
      <c r="N36" s="1045"/>
      <c r="O36" s="1045"/>
      <c r="P36" s="1045"/>
      <c r="Q36" s="1045"/>
      <c r="R36" s="1045"/>
      <c r="S36" s="1045"/>
      <c r="T36" s="1045"/>
      <c r="U36" s="1045"/>
    </row>
    <row r="37" spans="1:21" ht="28.5" customHeight="1">
      <c r="M37" s="1045" t="s">
        <v>681</v>
      </c>
      <c r="N37" s="1045"/>
      <c r="O37" s="1045"/>
      <c r="P37" s="1045"/>
      <c r="Q37" s="1045"/>
      <c r="R37" s="1045"/>
      <c r="S37" s="1045"/>
      <c r="T37" s="1045"/>
      <c r="U37" s="1045"/>
    </row>
    <row r="38" spans="1:21">
      <c r="M38" s="1044" t="s">
        <v>680</v>
      </c>
    </row>
  </sheetData>
  <mergeCells count="2">
    <mergeCell ref="M37:U37"/>
    <mergeCell ref="M36:U36"/>
  </mergeCells>
  <hyperlinks>
    <hyperlink ref="B6" location="Sommaire!A1" display="Retour au sommaire"/>
    <hyperlink ref="B22" location="'Sigles des pays'!A1" display="Liste des sigles des pays"/>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3" tint="0.39997558519241921"/>
    <pageSetUpPr fitToPage="1"/>
  </sheetPr>
  <dimension ref="A1:P45"/>
  <sheetViews>
    <sheetView zoomScaleNormal="100" workbookViewId="0">
      <selection activeCell="E19" sqref="E19"/>
    </sheetView>
  </sheetViews>
  <sheetFormatPr baseColWidth="10" defaultColWidth="8.7109375" defaultRowHeight="15.75"/>
  <cols>
    <col min="1" max="1" width="8.7109375" style="9"/>
    <col min="2" max="2" width="16.5703125" style="9" customWidth="1"/>
    <col min="3" max="4" width="10.28515625" style="9" customWidth="1"/>
    <col min="5" max="5" width="8.7109375" style="70"/>
    <col min="6" max="16384" width="8.7109375" style="9"/>
  </cols>
  <sheetData>
    <row r="1" spans="1:5" ht="16.5" customHeight="1">
      <c r="A1" s="24" t="s">
        <v>87</v>
      </c>
    </row>
    <row r="2" spans="1:5" ht="16.5" customHeight="1">
      <c r="B2" s="25"/>
    </row>
    <row r="3" spans="1:5" ht="16.5" customHeight="1" thickBot="1">
      <c r="B3" s="23" t="s">
        <v>37</v>
      </c>
    </row>
    <row r="4" spans="1:5" ht="31.5" customHeight="1" thickBot="1">
      <c r="B4" s="99" t="s">
        <v>36</v>
      </c>
      <c r="C4" s="65" t="s">
        <v>86</v>
      </c>
      <c r="D4" s="63" t="s">
        <v>85</v>
      </c>
    </row>
    <row r="5" spans="1:5">
      <c r="B5" s="98" t="s">
        <v>20</v>
      </c>
      <c r="C5" s="97">
        <v>1.0705561356787034</v>
      </c>
      <c r="D5" s="95">
        <v>1.2988888216983683</v>
      </c>
    </row>
    <row r="6" spans="1:5">
      <c r="B6" s="93" t="s">
        <v>32</v>
      </c>
      <c r="C6" s="92">
        <v>1.0951588558320702</v>
      </c>
      <c r="D6" s="90">
        <v>1.0476053342342995</v>
      </c>
    </row>
    <row r="7" spans="1:5">
      <c r="B7" s="93" t="s">
        <v>28</v>
      </c>
      <c r="C7" s="92">
        <v>0.79551478083588179</v>
      </c>
      <c r="D7" s="90">
        <v>0.99219901719901715</v>
      </c>
    </row>
    <row r="8" spans="1:5" ht="16.5" thickBot="1">
      <c r="B8" s="89" t="s">
        <v>42</v>
      </c>
      <c r="C8" s="88">
        <v>0.56432362482857712</v>
      </c>
      <c r="D8" s="86">
        <v>0.62169488300162656</v>
      </c>
    </row>
    <row r="10" spans="1:5">
      <c r="B10" s="70"/>
      <c r="E10" s="9"/>
    </row>
    <row r="11" spans="1:5">
      <c r="B11" s="70"/>
      <c r="E11" s="9"/>
    </row>
    <row r="12" spans="1:5">
      <c r="B12" s="70"/>
      <c r="E12" s="9"/>
    </row>
    <row r="13" spans="1:5">
      <c r="B13" s="70"/>
      <c r="E13" s="9"/>
    </row>
    <row r="14" spans="1:5">
      <c r="B14" s="70"/>
      <c r="E14" s="9"/>
    </row>
    <row r="15" spans="1:5">
      <c r="B15" s="70"/>
      <c r="E15" s="9"/>
    </row>
    <row r="16" spans="1:5">
      <c r="B16" s="70"/>
      <c r="E16" s="9"/>
    </row>
    <row r="17" spans="2:16">
      <c r="B17" s="70"/>
      <c r="E17" s="9"/>
    </row>
    <row r="18" spans="2:16">
      <c r="B18" s="70"/>
      <c r="E18" s="9"/>
    </row>
    <row r="19" spans="2:16">
      <c r="B19" s="70"/>
      <c r="E19" s="9"/>
    </row>
    <row r="20" spans="2:16">
      <c r="B20" s="70"/>
      <c r="E20" s="9"/>
      <c r="G20" s="892" t="s">
        <v>59</v>
      </c>
      <c r="H20" s="892"/>
      <c r="I20" s="892"/>
      <c r="J20" s="892"/>
      <c r="K20" s="892"/>
      <c r="L20" s="892"/>
      <c r="M20" s="892"/>
      <c r="N20" s="892"/>
      <c r="O20" s="892"/>
      <c r="P20" s="892"/>
    </row>
    <row r="21" spans="2:16">
      <c r="B21" s="70"/>
      <c r="E21" s="9"/>
    </row>
    <row r="22" spans="2:16">
      <c r="B22" s="70"/>
      <c r="E22" s="9"/>
    </row>
    <row r="23" spans="2:16">
      <c r="B23" s="70"/>
      <c r="E23" s="9"/>
    </row>
    <row r="24" spans="2:16">
      <c r="B24" s="70"/>
      <c r="E24" s="9"/>
    </row>
    <row r="25" spans="2:16">
      <c r="B25" s="70"/>
      <c r="E25" s="9"/>
    </row>
    <row r="26" spans="2:16">
      <c r="B26" s="70"/>
      <c r="E26" s="9"/>
    </row>
    <row r="27" spans="2:16">
      <c r="B27" s="70"/>
      <c r="E27" s="9"/>
    </row>
    <row r="28" spans="2:16">
      <c r="B28" s="70"/>
      <c r="E28" s="9"/>
    </row>
    <row r="29" spans="2:16">
      <c r="B29" s="70"/>
      <c r="E29" s="9"/>
    </row>
    <row r="30" spans="2:16">
      <c r="B30" s="70"/>
      <c r="E30" s="9"/>
    </row>
    <row r="31" spans="2:16" ht="12.6" customHeight="1">
      <c r="B31" s="70"/>
      <c r="E31" s="9"/>
    </row>
    <row r="32" spans="2:16" ht="12.75" customHeight="1">
      <c r="B32" s="70"/>
      <c r="E32" s="9"/>
    </row>
    <row r="33" spans="2:12">
      <c r="B33" s="70"/>
      <c r="E33" s="9"/>
    </row>
    <row r="34" spans="2:12" ht="126">
      <c r="B34" s="70"/>
      <c r="E34" s="9"/>
      <c r="L34" s="102" t="s">
        <v>59</v>
      </c>
    </row>
    <row r="35" spans="2:12">
      <c r="B35" s="70"/>
      <c r="E35" s="9"/>
    </row>
    <row r="36" spans="2:12">
      <c r="B36" s="70"/>
      <c r="E36" s="9"/>
    </row>
    <row r="37" spans="2:12">
      <c r="B37" s="70"/>
      <c r="E37" s="9"/>
    </row>
    <row r="38" spans="2:12">
      <c r="B38" s="70"/>
      <c r="E38" s="9"/>
    </row>
    <row r="39" spans="2:12">
      <c r="B39" s="70"/>
      <c r="E39" s="9"/>
    </row>
    <row r="40" spans="2:12">
      <c r="B40" s="70"/>
      <c r="E40" s="9"/>
    </row>
    <row r="41" spans="2:12">
      <c r="B41" s="70"/>
      <c r="E41" s="9"/>
    </row>
    <row r="42" spans="2:12">
      <c r="B42" s="70"/>
      <c r="E42" s="9"/>
    </row>
    <row r="43" spans="2:12">
      <c r="B43" s="70"/>
      <c r="E43" s="9"/>
    </row>
    <row r="44" spans="2:12">
      <c r="B44" s="70"/>
      <c r="E44" s="9"/>
    </row>
    <row r="45" spans="2:12">
      <c r="B45" s="70"/>
      <c r="E45" s="9"/>
    </row>
  </sheetData>
  <mergeCells count="1">
    <mergeCell ref="G20:P20"/>
  </mergeCells>
  <hyperlinks>
    <hyperlink ref="B3" location="Sommaire!A1" display="Retour au sommaire"/>
  </hyperlinks>
  <pageMargins left="0.7" right="0.7" top="0.75" bottom="0.75" header="0.3" footer="0.3"/>
  <pageSetup paperSize="9" scale="4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7"/>
  <sheetViews>
    <sheetView workbookViewId="0">
      <selection activeCell="H27" sqref="H27"/>
    </sheetView>
  </sheetViews>
  <sheetFormatPr baseColWidth="10" defaultColWidth="9.140625" defaultRowHeight="15.75"/>
  <cols>
    <col min="1" max="1" width="9.140625" style="9"/>
    <col min="2" max="2" width="12" style="9" customWidth="1"/>
    <col min="3" max="3" width="19.140625" style="9" customWidth="1"/>
    <col min="4" max="4" width="13.140625" style="9" customWidth="1"/>
    <col min="5" max="5" width="17.7109375" style="9" customWidth="1"/>
    <col min="6" max="16384" width="9.140625" style="9"/>
  </cols>
  <sheetData>
    <row r="1" spans="1:16">
      <c r="A1" s="886" t="s">
        <v>676</v>
      </c>
    </row>
    <row r="3" spans="1:16" ht="16.5" thickBot="1">
      <c r="B3" s="25" t="s">
        <v>37</v>
      </c>
    </row>
    <row r="4" spans="1:16" s="1306" customFormat="1" ht="83.25" customHeight="1" thickBot="1">
      <c r="B4" s="144" t="s">
        <v>36</v>
      </c>
      <c r="C4" s="1309" t="s">
        <v>703</v>
      </c>
      <c r="D4" s="22" t="s">
        <v>702</v>
      </c>
      <c r="E4" s="1308" t="s">
        <v>701</v>
      </c>
      <c r="F4" s="1307"/>
    </row>
    <row r="5" spans="1:16">
      <c r="B5" s="1296" t="s">
        <v>17</v>
      </c>
      <c r="C5" s="1305">
        <v>5.5470459236105203</v>
      </c>
      <c r="D5" s="1304">
        <v>4.7053454502126703E-2</v>
      </c>
      <c r="E5" s="1303">
        <f>79.7396346132808/100</f>
        <v>0.79739634613280796</v>
      </c>
    </row>
    <row r="6" spans="1:16">
      <c r="B6" s="1279" t="s">
        <v>19</v>
      </c>
      <c r="C6" s="1302">
        <v>5.2561013309559099</v>
      </c>
      <c r="D6" s="1301">
        <v>4.6425433666800402E-2</v>
      </c>
      <c r="E6" s="1300">
        <f>88.9125882261692/100</f>
        <v>0.88912588226169209</v>
      </c>
    </row>
    <row r="7" spans="1:16">
      <c r="B7" s="1279" t="s">
        <v>21</v>
      </c>
      <c r="C7" s="1302">
        <v>4.5045094311438296</v>
      </c>
      <c r="D7" s="1301">
        <v>4.86223233052668E-2</v>
      </c>
      <c r="E7" s="1300">
        <f>95.3270007642756/100</f>
        <v>0.95327000764275593</v>
      </c>
    </row>
    <row r="8" spans="1:16">
      <c r="B8" s="1279" t="s">
        <v>12</v>
      </c>
      <c r="C8" s="1302">
        <v>4.37611324806665</v>
      </c>
      <c r="D8" s="1301">
        <v>5.3049765734412502E-2</v>
      </c>
      <c r="E8" s="1300">
        <f>103.157894736842/100</f>
        <v>1.03157894736842</v>
      </c>
    </row>
    <row r="9" spans="1:16">
      <c r="B9" s="1279" t="s">
        <v>615</v>
      </c>
      <c r="C9" s="1302">
        <v>5.0443399784472804</v>
      </c>
      <c r="D9" s="1301">
        <v>5.8916144594382401E-2</v>
      </c>
      <c r="E9" s="1300">
        <f>83.80511703865/100</f>
        <v>0.83805117038650001</v>
      </c>
    </row>
    <row r="10" spans="1:16">
      <c r="B10" s="1279" t="s">
        <v>9</v>
      </c>
      <c r="C10" s="1302">
        <v>3.9960739591060199</v>
      </c>
      <c r="D10" s="1301">
        <v>4.3876311511682198E-2</v>
      </c>
      <c r="E10" s="1300">
        <f>99.6414571182713/100</f>
        <v>0.99641457118271304</v>
      </c>
    </row>
    <row r="11" spans="1:16">
      <c r="B11" s="1279" t="s">
        <v>31</v>
      </c>
      <c r="C11" s="1302">
        <v>6.1814872084798402</v>
      </c>
      <c r="D11" s="1301">
        <v>5.0903984303243097E-2</v>
      </c>
      <c r="E11" s="1300">
        <f>85.7142857142857/100</f>
        <v>0.85714285714285698</v>
      </c>
    </row>
    <row r="12" spans="1:16" ht="16.5" thickBot="1">
      <c r="B12" s="1275" t="s">
        <v>7</v>
      </c>
      <c r="C12" s="1299">
        <v>4.2942801174290102</v>
      </c>
      <c r="D12" s="1298">
        <v>6.8644007605253493E-2</v>
      </c>
      <c r="E12" s="1297">
        <f>85.5509833719871/100</f>
        <v>0.85550983371987099</v>
      </c>
    </row>
    <row r="14" spans="1:16">
      <c r="B14" s="1268" t="s">
        <v>684</v>
      </c>
    </row>
    <row r="15" spans="1:16" ht="26.25" customHeight="1">
      <c r="G15" s="1045" t="s">
        <v>700</v>
      </c>
      <c r="H15" s="1045"/>
      <c r="I15" s="1045"/>
      <c r="J15" s="1045"/>
      <c r="K15" s="1045"/>
      <c r="L15" s="1045"/>
      <c r="M15" s="1045"/>
      <c r="N15" s="1045"/>
      <c r="O15" s="1045"/>
      <c r="P15" s="1045"/>
    </row>
    <row r="16" spans="1:16" ht="26.25" customHeight="1">
      <c r="G16" s="1045" t="s">
        <v>699</v>
      </c>
      <c r="H16" s="1045"/>
      <c r="I16" s="1045"/>
      <c r="J16" s="1045"/>
      <c r="K16" s="1045"/>
      <c r="L16" s="1045"/>
      <c r="M16" s="1045"/>
      <c r="N16" s="1045"/>
      <c r="O16" s="1045"/>
      <c r="P16" s="1045"/>
    </row>
    <row r="17" spans="7:7">
      <c r="G17" s="1044" t="s">
        <v>698</v>
      </c>
    </row>
  </sheetData>
  <mergeCells count="2">
    <mergeCell ref="G16:P16"/>
    <mergeCell ref="G15:P15"/>
  </mergeCells>
  <hyperlinks>
    <hyperlink ref="B3" location="Sommaire!A1" display="Retour au sommaire"/>
    <hyperlink ref="B14" location="'Sigles des pays'!A1" display="Liste des sigles des pays"/>
  </hyperlink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T36"/>
  <sheetViews>
    <sheetView zoomScaleNormal="100" workbookViewId="0">
      <selection activeCell="B6" sqref="B6"/>
    </sheetView>
  </sheetViews>
  <sheetFormatPr baseColWidth="10" defaultColWidth="9.140625" defaultRowHeight="15"/>
  <cols>
    <col min="1" max="1" width="9.140625" style="126"/>
    <col min="2" max="2" width="18" style="126" customWidth="1"/>
    <col min="3" max="3" width="9.42578125" style="126" bestFit="1" customWidth="1"/>
    <col min="4" max="5" width="10.42578125" style="126" bestFit="1" customWidth="1"/>
    <col min="6" max="6" width="9.42578125" style="126" bestFit="1" customWidth="1"/>
    <col min="7" max="7" width="10.42578125" style="126" bestFit="1" customWidth="1"/>
    <col min="8" max="8" width="9.42578125" style="126" bestFit="1" customWidth="1"/>
    <col min="9" max="10" width="10.42578125" style="126" bestFit="1" customWidth="1"/>
    <col min="11" max="11" width="9.140625" style="126"/>
    <col min="12" max="12" width="16.42578125" style="126" customWidth="1"/>
    <col min="13" max="16384" width="9.140625" style="126"/>
  </cols>
  <sheetData>
    <row r="1" spans="1:20" s="9" customFormat="1" ht="15.75">
      <c r="A1" s="886" t="s">
        <v>675</v>
      </c>
    </row>
    <row r="2" spans="1:20" s="9" customFormat="1" ht="15.75"/>
    <row r="3" spans="1:20" s="9" customFormat="1" ht="15.75">
      <c r="B3" s="9" t="s">
        <v>707</v>
      </c>
    </row>
    <row r="4" spans="1:20" s="9" customFormat="1" ht="15.75">
      <c r="B4" s="9" t="s">
        <v>706</v>
      </c>
    </row>
    <row r="5" spans="1:20" s="9" customFormat="1" ht="15.75"/>
    <row r="6" spans="1:20" s="9" customFormat="1" ht="15.75">
      <c r="B6" s="25" t="s">
        <v>37</v>
      </c>
    </row>
    <row r="7" spans="1:20" s="9" customFormat="1" ht="16.5" thickBot="1">
      <c r="B7" s="9" t="s">
        <v>695</v>
      </c>
      <c r="L7" s="9" t="s">
        <v>693</v>
      </c>
    </row>
    <row r="8" spans="1:20" s="9" customFormat="1" ht="16.5" thickBot="1">
      <c r="B8" s="1272" t="s">
        <v>694</v>
      </c>
      <c r="C8" s="1292" t="s">
        <v>31</v>
      </c>
      <c r="D8" s="1291" t="s">
        <v>19</v>
      </c>
      <c r="E8" s="1291" t="s">
        <v>615</v>
      </c>
      <c r="F8" s="1291" t="s">
        <v>17</v>
      </c>
      <c r="G8" s="1291" t="s">
        <v>12</v>
      </c>
      <c r="H8" s="1291" t="s">
        <v>7</v>
      </c>
      <c r="I8" s="1291" t="s">
        <v>9</v>
      </c>
      <c r="J8" s="1290" t="s">
        <v>21</v>
      </c>
      <c r="L8" s="1272" t="s">
        <v>705</v>
      </c>
      <c r="M8" s="1292" t="s">
        <v>31</v>
      </c>
      <c r="N8" s="1291" t="s">
        <v>19</v>
      </c>
      <c r="O8" s="1291" t="s">
        <v>615</v>
      </c>
      <c r="P8" s="1291" t="s">
        <v>17</v>
      </c>
      <c r="Q8" s="1291" t="s">
        <v>12</v>
      </c>
      <c r="R8" s="1291" t="s">
        <v>7</v>
      </c>
      <c r="S8" s="1291" t="s">
        <v>9</v>
      </c>
      <c r="T8" s="1290" t="s">
        <v>21</v>
      </c>
    </row>
    <row r="9" spans="1:20" s="9" customFormat="1" ht="15.75">
      <c r="B9" s="1296">
        <v>10</v>
      </c>
      <c r="C9" s="1295">
        <v>1089</v>
      </c>
      <c r="D9" s="1294">
        <v>15079</v>
      </c>
      <c r="E9" s="1294">
        <v>10355</v>
      </c>
      <c r="F9" s="1294">
        <v>1350</v>
      </c>
      <c r="G9" s="1294">
        <v>11418</v>
      </c>
      <c r="H9" s="1294">
        <v>1775</v>
      </c>
      <c r="I9" s="1294">
        <v>21001</v>
      </c>
      <c r="J9" s="1293">
        <v>15382</v>
      </c>
      <c r="L9" s="1289">
        <v>10</v>
      </c>
      <c r="M9" s="1288">
        <v>8.2250755287009064E-2</v>
      </c>
      <c r="N9" s="1287">
        <v>0.21732362902644664</v>
      </c>
      <c r="O9" s="1287">
        <v>0.19717049392589209</v>
      </c>
      <c r="P9" s="1287">
        <v>0.1595933325452181</v>
      </c>
      <c r="Q9" s="1287">
        <v>0.21460792421622435</v>
      </c>
      <c r="R9" s="1287">
        <v>0.24676769081051023</v>
      </c>
      <c r="S9" s="1287">
        <v>0.41657905698926861</v>
      </c>
      <c r="T9" s="1286">
        <v>0.40430005782473849</v>
      </c>
    </row>
    <row r="10" spans="1:20" s="9" customFormat="1" ht="15.75">
      <c r="B10" s="1279">
        <v>9</v>
      </c>
      <c r="C10" s="1278">
        <v>1180</v>
      </c>
      <c r="D10" s="1277">
        <v>8296</v>
      </c>
      <c r="E10" s="1277">
        <v>6671</v>
      </c>
      <c r="F10" s="1277">
        <v>1227</v>
      </c>
      <c r="G10" s="1277">
        <v>5972</v>
      </c>
      <c r="H10" s="1277">
        <v>942</v>
      </c>
      <c r="I10" s="1277">
        <v>5968</v>
      </c>
      <c r="J10" s="1276">
        <v>6175</v>
      </c>
      <c r="L10" s="1279" t="s">
        <v>690</v>
      </c>
      <c r="M10" s="1285">
        <v>0.42371601208459214</v>
      </c>
      <c r="N10" s="1284">
        <v>0.36888376450241406</v>
      </c>
      <c r="O10" s="1284">
        <v>0.41262043489851097</v>
      </c>
      <c r="P10" s="1284">
        <v>0.48161721243645822</v>
      </c>
      <c r="Q10" s="1284">
        <v>0.41797609202315616</v>
      </c>
      <c r="R10" s="1284">
        <v>0.42930626998470733</v>
      </c>
      <c r="S10" s="1284">
        <v>0.32118699541784856</v>
      </c>
      <c r="T10" s="1283">
        <v>0.38598012931714243</v>
      </c>
    </row>
    <row r="11" spans="1:20" s="9" customFormat="1" ht="15.75">
      <c r="B11" s="1279">
        <v>8</v>
      </c>
      <c r="C11" s="1278">
        <v>4430</v>
      </c>
      <c r="D11" s="1277">
        <v>17299</v>
      </c>
      <c r="E11" s="1277">
        <v>14999</v>
      </c>
      <c r="F11" s="1277">
        <v>2847</v>
      </c>
      <c r="G11" s="1277">
        <v>16266</v>
      </c>
      <c r="H11" s="1277">
        <v>2146</v>
      </c>
      <c r="I11" s="1277">
        <v>10224</v>
      </c>
      <c r="J11" s="1276">
        <v>8510</v>
      </c>
      <c r="L11" s="1279" t="s">
        <v>689</v>
      </c>
      <c r="M11" s="1285">
        <v>0.39811178247734141</v>
      </c>
      <c r="N11" s="1284">
        <v>0.2532824097427398</v>
      </c>
      <c r="O11" s="1284">
        <v>0.29715526105335316</v>
      </c>
      <c r="P11" s="1284">
        <v>0.28514008748078967</v>
      </c>
      <c r="Q11" s="1284">
        <v>0.28488459514322234</v>
      </c>
      <c r="R11" s="1284">
        <v>0.24482135409425831</v>
      </c>
      <c r="S11" s="1284">
        <v>0.20897387578600757</v>
      </c>
      <c r="T11" s="1283">
        <v>0.15723072070651317</v>
      </c>
    </row>
    <row r="12" spans="1:20" s="9" customFormat="1" ht="15.75">
      <c r="B12" s="1279">
        <v>7</v>
      </c>
      <c r="C12" s="1278">
        <v>3817</v>
      </c>
      <c r="D12" s="1277">
        <v>11948</v>
      </c>
      <c r="E12" s="1277">
        <v>10058</v>
      </c>
      <c r="F12" s="1277">
        <v>1791</v>
      </c>
      <c r="G12" s="1277">
        <v>10774</v>
      </c>
      <c r="H12" s="1277">
        <v>1313</v>
      </c>
      <c r="I12" s="1277">
        <v>7483</v>
      </c>
      <c r="J12" s="1276">
        <v>4562</v>
      </c>
      <c r="L12" s="1279" t="s">
        <v>688</v>
      </c>
      <c r="M12" s="1285">
        <v>7.4622356495468278E-2</v>
      </c>
      <c r="N12" s="1284">
        <v>0.11812351372775096</v>
      </c>
      <c r="O12" s="1284">
        <v>7.9153813930461933E-2</v>
      </c>
      <c r="P12" s="1284">
        <v>5.9936162666981915E-2</v>
      </c>
      <c r="Q12" s="1284">
        <v>6.520186452146455E-2</v>
      </c>
      <c r="R12" s="1284">
        <v>6.8677881273460306E-2</v>
      </c>
      <c r="S12" s="1284">
        <v>3.9097058298454765E-2</v>
      </c>
      <c r="T12" s="1283">
        <v>3.106765494401514E-2</v>
      </c>
    </row>
    <row r="13" spans="1:20" s="9" customFormat="1" ht="15.75">
      <c r="B13" s="1279">
        <v>6</v>
      </c>
      <c r="C13" s="1278">
        <v>1454</v>
      </c>
      <c r="D13" s="1277">
        <v>5626</v>
      </c>
      <c r="E13" s="1277">
        <v>5548</v>
      </c>
      <c r="F13" s="1277">
        <v>621</v>
      </c>
      <c r="G13" s="1277">
        <v>4383</v>
      </c>
      <c r="H13" s="1277">
        <v>448</v>
      </c>
      <c r="I13" s="1277">
        <v>3052</v>
      </c>
      <c r="J13" s="1276">
        <v>1420</v>
      </c>
      <c r="L13" s="1279" t="s">
        <v>687</v>
      </c>
      <c r="M13" s="1285">
        <v>1.8429003021148038E-2</v>
      </c>
      <c r="N13" s="1284">
        <v>3.0453267997405779E-2</v>
      </c>
      <c r="O13" s="1284">
        <v>1.1938763852393465E-2</v>
      </c>
      <c r="P13" s="1284">
        <v>1.0521338219647713E-2</v>
      </c>
      <c r="Q13" s="1284">
        <v>1.2987745282309601E-2</v>
      </c>
      <c r="R13" s="1284">
        <v>6.256082302238287E-3</v>
      </c>
      <c r="S13" s="1284">
        <v>6.7442921468668796E-3</v>
      </c>
      <c r="T13" s="1283">
        <v>9.8302055406613055E-3</v>
      </c>
    </row>
    <row r="14" spans="1:20" s="9" customFormat="1" ht="16.5" thickBot="1">
      <c r="B14" s="1279">
        <v>5</v>
      </c>
      <c r="C14" s="1278">
        <v>705</v>
      </c>
      <c r="D14" s="1277">
        <v>6144</v>
      </c>
      <c r="E14" s="1277">
        <v>3328</v>
      </c>
      <c r="F14" s="1277">
        <v>409</v>
      </c>
      <c r="G14" s="1277">
        <v>2642</v>
      </c>
      <c r="H14" s="1277">
        <v>404</v>
      </c>
      <c r="I14" s="1277">
        <v>1470</v>
      </c>
      <c r="J14" s="1276">
        <v>1020</v>
      </c>
      <c r="L14" s="1317" t="s">
        <v>686</v>
      </c>
      <c r="M14" s="1316">
        <v>2.8700906344410878E-3</v>
      </c>
      <c r="N14" s="1315">
        <v>1.1933415003242775E-2</v>
      </c>
      <c r="O14" s="1315">
        <v>1.9612323393884E-3</v>
      </c>
      <c r="P14" s="1315">
        <v>3.1918666509043623E-3</v>
      </c>
      <c r="Q14" s="1315">
        <v>4.3417788136230363E-3</v>
      </c>
      <c r="R14" s="1315">
        <v>4.1707215348255246E-3</v>
      </c>
      <c r="S14" s="1315">
        <v>7.4187213615535671E-3</v>
      </c>
      <c r="T14" s="1314">
        <v>1.1591231666929507E-2</v>
      </c>
    </row>
    <row r="15" spans="1:20" s="9" customFormat="1" ht="16.5" thickBot="1">
      <c r="B15" s="1279">
        <v>4</v>
      </c>
      <c r="C15" s="1278">
        <v>283</v>
      </c>
      <c r="D15" s="1277">
        <v>2052</v>
      </c>
      <c r="E15" s="1277">
        <v>829</v>
      </c>
      <c r="F15" s="1277">
        <v>98</v>
      </c>
      <c r="G15" s="1277">
        <v>827</v>
      </c>
      <c r="H15" s="1277">
        <v>90</v>
      </c>
      <c r="I15" s="1277">
        <v>501</v>
      </c>
      <c r="J15" s="1276">
        <v>162</v>
      </c>
      <c r="L15" s="1272" t="s">
        <v>47</v>
      </c>
      <c r="M15" s="1313">
        <v>1</v>
      </c>
      <c r="N15" s="1312">
        <v>1</v>
      </c>
      <c r="O15" s="1312">
        <v>1</v>
      </c>
      <c r="P15" s="1312">
        <v>1</v>
      </c>
      <c r="Q15" s="1312">
        <v>1</v>
      </c>
      <c r="R15" s="1312">
        <v>1</v>
      </c>
      <c r="S15" s="1312">
        <v>1</v>
      </c>
      <c r="T15" s="1311">
        <v>1</v>
      </c>
    </row>
    <row r="16" spans="1:20" s="9" customFormat="1" ht="15.75">
      <c r="B16" s="1279">
        <v>3</v>
      </c>
      <c r="C16" s="1278">
        <v>175</v>
      </c>
      <c r="D16" s="1277">
        <v>1536</v>
      </c>
      <c r="E16" s="1277">
        <v>397</v>
      </c>
      <c r="F16" s="1277">
        <v>63</v>
      </c>
      <c r="G16" s="1277">
        <v>397</v>
      </c>
      <c r="H16" s="1277">
        <v>36</v>
      </c>
      <c r="I16" s="1277">
        <v>195</v>
      </c>
      <c r="J16" s="1276">
        <v>199</v>
      </c>
    </row>
    <row r="17" spans="2:10" s="9" customFormat="1" ht="15.75">
      <c r="B17" s="1279">
        <v>2</v>
      </c>
      <c r="C17" s="1278">
        <v>69</v>
      </c>
      <c r="D17" s="1277">
        <v>577</v>
      </c>
      <c r="E17" s="1277">
        <v>230</v>
      </c>
      <c r="F17" s="1277">
        <v>26</v>
      </c>
      <c r="G17" s="1277">
        <v>294</v>
      </c>
      <c r="H17" s="1277">
        <v>9</v>
      </c>
      <c r="I17" s="1277">
        <v>145</v>
      </c>
      <c r="J17" s="1276">
        <v>175</v>
      </c>
    </row>
    <row r="18" spans="2:10" s="9" customFormat="1" ht="15.75">
      <c r="B18" s="1279">
        <v>1</v>
      </c>
      <c r="C18" s="1278">
        <v>17</v>
      </c>
      <c r="D18" s="1277">
        <v>182</v>
      </c>
      <c r="E18" s="1277">
        <v>21</v>
      </c>
      <c r="F18" s="1277">
        <v>15</v>
      </c>
      <c r="G18" s="1277">
        <v>103</v>
      </c>
      <c r="H18" s="1277">
        <v>13</v>
      </c>
      <c r="I18" s="1277">
        <v>125</v>
      </c>
      <c r="J18" s="1276">
        <v>261</v>
      </c>
    </row>
    <row r="19" spans="2:10" s="9" customFormat="1" ht="16.5" thickBot="1">
      <c r="B19" s="1275">
        <v>0</v>
      </c>
      <c r="C19" s="1274">
        <v>21</v>
      </c>
      <c r="D19" s="1273">
        <v>646</v>
      </c>
      <c r="E19" s="1273">
        <v>82</v>
      </c>
      <c r="F19" s="1273">
        <v>12</v>
      </c>
      <c r="G19" s="1273">
        <v>128</v>
      </c>
      <c r="H19" s="1273">
        <v>17</v>
      </c>
      <c r="I19" s="1273">
        <v>249</v>
      </c>
      <c r="J19" s="704">
        <v>180</v>
      </c>
    </row>
    <row r="20" spans="2:10" s="9" customFormat="1" ht="16.5" thickBot="1">
      <c r="B20" s="1272" t="s">
        <v>685</v>
      </c>
      <c r="C20" s="1271">
        <v>7.3814199395770403</v>
      </c>
      <c r="D20" s="1270">
        <v>7.5824745982561073</v>
      </c>
      <c r="E20" s="1270">
        <v>7.7859590997372328</v>
      </c>
      <c r="F20" s="1270">
        <v>7.8348504551365394</v>
      </c>
      <c r="G20" s="1270">
        <v>7.859784978573038</v>
      </c>
      <c r="H20" s="1270">
        <v>8.0347560127902149</v>
      </c>
      <c r="I20" s="1270">
        <v>8.4613294189990693</v>
      </c>
      <c r="J20" s="1269">
        <v>8.5392682542185785</v>
      </c>
    </row>
    <row r="21" spans="2:10" s="9" customFormat="1" ht="15.75"/>
    <row r="22" spans="2:10">
      <c r="B22" s="1310" t="s">
        <v>684</v>
      </c>
    </row>
    <row r="33" spans="12:20">
      <c r="L33" s="1044" t="s">
        <v>683</v>
      </c>
    </row>
    <row r="34" spans="12:20" ht="26.25" customHeight="1">
      <c r="L34" s="1045" t="s">
        <v>704</v>
      </c>
      <c r="M34" s="1045"/>
      <c r="N34" s="1045"/>
      <c r="O34" s="1045"/>
      <c r="P34" s="1045"/>
      <c r="Q34" s="1045"/>
      <c r="R34" s="1045"/>
      <c r="S34" s="1045"/>
      <c r="T34" s="1045"/>
    </row>
    <row r="35" spans="12:20" ht="26.25" customHeight="1">
      <c r="L35" s="1045" t="s">
        <v>681</v>
      </c>
      <c r="M35" s="1045"/>
      <c r="N35" s="1045"/>
      <c r="O35" s="1045"/>
      <c r="P35" s="1045"/>
      <c r="Q35" s="1045"/>
      <c r="R35" s="1045"/>
      <c r="S35" s="1045"/>
      <c r="T35" s="1045"/>
    </row>
    <row r="36" spans="12:20">
      <c r="L36" s="1044" t="s">
        <v>680</v>
      </c>
    </row>
  </sheetData>
  <mergeCells count="2">
    <mergeCell ref="L35:T35"/>
    <mergeCell ref="L34:T34"/>
  </mergeCells>
  <hyperlinks>
    <hyperlink ref="B6" location="Sommaire!A1" display="Retour au sommaire"/>
    <hyperlink ref="B22" location="'Sigles des pays'!A1" display="Liste des sigles des pay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T36"/>
  <sheetViews>
    <sheetView workbookViewId="0"/>
  </sheetViews>
  <sheetFormatPr baseColWidth="10" defaultColWidth="8.85546875" defaultRowHeight="15.75"/>
  <cols>
    <col min="1" max="1" width="8.85546875" style="9"/>
    <col min="2" max="2" width="15.7109375" style="9" customWidth="1"/>
    <col min="3" max="3" width="10.7109375" style="9" bestFit="1" customWidth="1"/>
    <col min="4" max="7" width="11.85546875" style="9" bestFit="1" customWidth="1"/>
    <col min="8" max="9" width="10.7109375" style="9" bestFit="1" customWidth="1"/>
    <col min="10" max="10" width="11.85546875" style="9" bestFit="1" customWidth="1"/>
    <col min="11" max="11" width="8.85546875" style="9"/>
    <col min="12" max="12" width="18.7109375" style="9" customWidth="1"/>
    <col min="13" max="16384" width="8.85546875" style="9"/>
  </cols>
  <sheetData>
    <row r="1" spans="1:20">
      <c r="A1" s="886" t="s">
        <v>674</v>
      </c>
    </row>
    <row r="3" spans="1:20">
      <c r="B3" s="9" t="s">
        <v>710</v>
      </c>
    </row>
    <row r="4" spans="1:20">
      <c r="B4" s="9" t="s">
        <v>706</v>
      </c>
    </row>
    <row r="6" spans="1:20">
      <c r="B6" s="25" t="s">
        <v>37</v>
      </c>
    </row>
    <row r="7" spans="1:20" ht="16.5" thickBot="1">
      <c r="B7" s="9" t="s">
        <v>695</v>
      </c>
      <c r="L7" s="1329" t="s">
        <v>693</v>
      </c>
      <c r="M7" s="1328"/>
      <c r="N7" s="1328"/>
      <c r="O7" s="1328"/>
      <c r="P7" s="1328"/>
      <c r="Q7" s="1328"/>
      <c r="R7" s="1328"/>
      <c r="S7" s="1328"/>
      <c r="T7" s="1328"/>
    </row>
    <row r="8" spans="1:20" s="41" customFormat="1" ht="16.5" thickBot="1">
      <c r="B8" s="1272" t="s">
        <v>694</v>
      </c>
      <c r="C8" s="1292" t="s">
        <v>17</v>
      </c>
      <c r="D8" s="1291" t="s">
        <v>19</v>
      </c>
      <c r="E8" s="1291" t="s">
        <v>21</v>
      </c>
      <c r="F8" s="1291" t="s">
        <v>12</v>
      </c>
      <c r="G8" s="1291" t="s">
        <v>615</v>
      </c>
      <c r="H8" s="1291" t="s">
        <v>31</v>
      </c>
      <c r="I8" s="1291" t="s">
        <v>7</v>
      </c>
      <c r="J8" s="1290" t="s">
        <v>9</v>
      </c>
      <c r="L8" s="1327" t="s">
        <v>705</v>
      </c>
      <c r="M8" s="1292" t="s">
        <v>615</v>
      </c>
      <c r="N8" s="1291" t="s">
        <v>19</v>
      </c>
      <c r="O8" s="1291" t="s">
        <v>12</v>
      </c>
      <c r="P8" s="1291" t="s">
        <v>17</v>
      </c>
      <c r="Q8" s="1291" t="s">
        <v>31</v>
      </c>
      <c r="R8" s="1291" t="s">
        <v>7</v>
      </c>
      <c r="S8" s="1291" t="s">
        <v>9</v>
      </c>
      <c r="T8" s="1290" t="s">
        <v>21</v>
      </c>
    </row>
    <row r="9" spans="1:20">
      <c r="B9" s="1326">
        <v>10</v>
      </c>
      <c r="C9" s="1295">
        <v>470</v>
      </c>
      <c r="D9" s="1294">
        <v>5105</v>
      </c>
      <c r="E9" s="1294">
        <v>10503</v>
      </c>
      <c r="F9" s="1294">
        <v>4181</v>
      </c>
      <c r="G9" s="1294">
        <v>3300</v>
      </c>
      <c r="H9" s="1294">
        <v>290</v>
      </c>
      <c r="I9" s="1294">
        <v>883</v>
      </c>
      <c r="J9" s="1293">
        <v>15067</v>
      </c>
      <c r="L9" s="1325">
        <v>10</v>
      </c>
      <c r="M9" s="1288">
        <v>6.3080628512444087E-2</v>
      </c>
      <c r="N9" s="1287">
        <v>7.3869884817966081E-2</v>
      </c>
      <c r="O9" s="1287">
        <v>7.9101710307249884E-2</v>
      </c>
      <c r="P9" s="1287">
        <v>5.559498462266383E-2</v>
      </c>
      <c r="Q9" s="1287">
        <v>2.1961378265808407E-2</v>
      </c>
      <c r="R9" s="1287">
        <v>0.12265592443394915</v>
      </c>
      <c r="S9" s="1287">
        <v>0.30064850843060958</v>
      </c>
      <c r="T9" s="1286">
        <v>0.27779100214234709</v>
      </c>
    </row>
    <row r="10" spans="1:20">
      <c r="B10" s="1323">
        <v>9</v>
      </c>
      <c r="C10" s="1278">
        <v>381</v>
      </c>
      <c r="D10" s="1277">
        <v>2848</v>
      </c>
      <c r="E10" s="1277">
        <v>4169</v>
      </c>
      <c r="F10" s="1277">
        <v>2575</v>
      </c>
      <c r="G10" s="1277">
        <v>1896</v>
      </c>
      <c r="H10" s="1277">
        <v>389</v>
      </c>
      <c r="I10" s="1277">
        <v>528</v>
      </c>
      <c r="J10" s="1276">
        <v>4608</v>
      </c>
      <c r="L10" s="1323" t="s">
        <v>690</v>
      </c>
      <c r="M10" s="1285">
        <v>0.15816033948847344</v>
      </c>
      <c r="N10" s="1284">
        <v>0.18458065636395207</v>
      </c>
      <c r="O10" s="1284">
        <v>0.20230437414863023</v>
      </c>
      <c r="P10" s="1284">
        <v>0.22060563047078305</v>
      </c>
      <c r="Q10" s="1284">
        <v>0.17175312381673608</v>
      </c>
      <c r="R10" s="1284">
        <v>0.28365050701486316</v>
      </c>
      <c r="S10" s="1284">
        <v>0.24433802254813927</v>
      </c>
      <c r="T10" s="1283">
        <v>0.32217196963685896</v>
      </c>
    </row>
    <row r="11" spans="1:20">
      <c r="B11" s="1323">
        <v>8</v>
      </c>
      <c r="C11" s="1278">
        <v>1484</v>
      </c>
      <c r="D11" s="1277">
        <v>9908</v>
      </c>
      <c r="E11" s="1277">
        <v>8012</v>
      </c>
      <c r="F11" s="1277">
        <v>8118</v>
      </c>
      <c r="G11" s="1277">
        <v>6378</v>
      </c>
      <c r="H11" s="1277">
        <v>1879</v>
      </c>
      <c r="I11" s="1277">
        <v>1514</v>
      </c>
      <c r="J11" s="1276">
        <v>7637</v>
      </c>
      <c r="L11" s="1323" t="s">
        <v>689</v>
      </c>
      <c r="M11" s="1285">
        <v>0.31492525901288376</v>
      </c>
      <c r="N11" s="1284">
        <v>0.29446663193841521</v>
      </c>
      <c r="O11" s="1284">
        <v>0.32459891024670806</v>
      </c>
      <c r="P11" s="1284">
        <v>0.40513366453749705</v>
      </c>
      <c r="Q11" s="1284">
        <v>0.5415372964786066</v>
      </c>
      <c r="R11" s="1284">
        <v>0.35768856785664677</v>
      </c>
      <c r="S11" s="1284">
        <v>0.31657188466526986</v>
      </c>
      <c r="T11" s="1283">
        <v>0.24758655346610595</v>
      </c>
    </row>
    <row r="12" spans="1:20">
      <c r="B12" s="1323">
        <v>7</v>
      </c>
      <c r="C12" s="1278">
        <v>1778</v>
      </c>
      <c r="D12" s="1277">
        <v>10654</v>
      </c>
      <c r="E12" s="1277">
        <v>5872</v>
      </c>
      <c r="F12" s="1277">
        <v>9556</v>
      </c>
      <c r="G12" s="1277">
        <v>8326</v>
      </c>
      <c r="H12" s="1277">
        <v>4185</v>
      </c>
      <c r="I12" s="1277">
        <v>1528</v>
      </c>
      <c r="J12" s="1276">
        <v>8867</v>
      </c>
      <c r="L12" s="1323" t="s">
        <v>688</v>
      </c>
      <c r="M12" s="1285">
        <v>0.33316129525557214</v>
      </c>
      <c r="N12" s="1284">
        <v>0.32596805000868206</v>
      </c>
      <c r="O12" s="1284">
        <v>0.29936052671409114</v>
      </c>
      <c r="P12" s="1284">
        <v>0.23136976579134139</v>
      </c>
      <c r="Q12" s="1284">
        <v>0.22021961378265809</v>
      </c>
      <c r="R12" s="1284">
        <v>0.20238922072510071</v>
      </c>
      <c r="S12" s="1284">
        <v>0.10154644318068443</v>
      </c>
      <c r="T12" s="1283">
        <v>0.11703562643814965</v>
      </c>
    </row>
    <row r="13" spans="1:20">
      <c r="B13" s="1323">
        <v>6</v>
      </c>
      <c r="C13" s="1278">
        <v>1647</v>
      </c>
      <c r="D13" s="1277">
        <v>9696</v>
      </c>
      <c r="E13" s="1277">
        <v>3489</v>
      </c>
      <c r="F13" s="1277">
        <v>7601</v>
      </c>
      <c r="G13" s="1277">
        <v>8149</v>
      </c>
      <c r="H13" s="1277">
        <v>2966</v>
      </c>
      <c r="I13" s="1277">
        <v>1047</v>
      </c>
      <c r="J13" s="1276">
        <v>6998</v>
      </c>
      <c r="L13" s="1323" t="s">
        <v>687</v>
      </c>
      <c r="M13" s="1285">
        <v>0.11312459379898307</v>
      </c>
      <c r="N13" s="1284">
        <v>0.10800486195520055</v>
      </c>
      <c r="O13" s="1284">
        <v>7.4485394278795219E-2</v>
      </c>
      <c r="P13" s="1284">
        <v>7.3101490418736689E-2</v>
      </c>
      <c r="Q13" s="1284">
        <v>3.9833396440742144E-2</v>
      </c>
      <c r="R13" s="1284">
        <v>2.6670370884845116E-2</v>
      </c>
      <c r="S13" s="1284">
        <v>2.627955701885663E-2</v>
      </c>
      <c r="T13" s="1283">
        <v>2.4941151577666694E-2</v>
      </c>
    </row>
    <row r="14" spans="1:20" ht="16.5" thickBot="1">
      <c r="B14" s="1323">
        <v>5</v>
      </c>
      <c r="C14" s="1278">
        <v>1403</v>
      </c>
      <c r="D14" s="1277">
        <v>16455</v>
      </c>
      <c r="E14" s="1277">
        <v>3666</v>
      </c>
      <c r="F14" s="1277">
        <v>11301</v>
      </c>
      <c r="G14" s="1277">
        <v>12019</v>
      </c>
      <c r="H14" s="1277">
        <v>2151</v>
      </c>
      <c r="I14" s="1277">
        <v>1066</v>
      </c>
      <c r="J14" s="1276">
        <v>3839</v>
      </c>
      <c r="L14" s="1324" t="s">
        <v>686</v>
      </c>
      <c r="M14" s="1316">
        <v>1.7547883931643537E-2</v>
      </c>
      <c r="N14" s="1315">
        <v>1.3109914915783991E-2</v>
      </c>
      <c r="O14" s="1315">
        <v>2.0149084304525503E-2</v>
      </c>
      <c r="P14" s="1315">
        <v>1.4194464158977998E-2</v>
      </c>
      <c r="Q14" s="1315">
        <v>4.6951912154486941E-3</v>
      </c>
      <c r="R14" s="1315">
        <v>6.9454090845950823E-3</v>
      </c>
      <c r="S14" s="1315">
        <v>1.0615584156440188E-2</v>
      </c>
      <c r="T14" s="1314">
        <v>1.0473696738871698E-2</v>
      </c>
    </row>
    <row r="15" spans="1:20" ht="16.5" thickBot="1">
      <c r="B15" s="1323">
        <v>4</v>
      </c>
      <c r="C15" s="1278">
        <v>553</v>
      </c>
      <c r="D15" s="1277">
        <v>6072</v>
      </c>
      <c r="E15" s="1277">
        <v>759</v>
      </c>
      <c r="F15" s="1277">
        <v>4522</v>
      </c>
      <c r="G15" s="1277">
        <v>5410</v>
      </c>
      <c r="H15" s="1277">
        <v>757</v>
      </c>
      <c r="I15" s="1277">
        <v>391</v>
      </c>
      <c r="J15" s="1276">
        <v>1250</v>
      </c>
      <c r="L15" s="144" t="s">
        <v>47</v>
      </c>
      <c r="M15" s="1313">
        <f>SUM(M9:M14)</f>
        <v>1</v>
      </c>
      <c r="N15" s="1312">
        <f>SUM(N9:N14)</f>
        <v>0.99999999999999989</v>
      </c>
      <c r="O15" s="1312">
        <f>SUM(O9:O14)</f>
        <v>1</v>
      </c>
      <c r="P15" s="1312">
        <f>SUM(P9:P14)</f>
        <v>1</v>
      </c>
      <c r="Q15" s="1312">
        <f>SUM(Q9:Q14)</f>
        <v>1</v>
      </c>
      <c r="R15" s="1312">
        <f>SUM(R9:R14)</f>
        <v>1</v>
      </c>
      <c r="S15" s="1312">
        <f>SUM(S9:S14)</f>
        <v>0.99999999999999989</v>
      </c>
      <c r="T15" s="1311">
        <f>SUM(T9:T14)</f>
        <v>1.0000000000000002</v>
      </c>
    </row>
    <row r="16" spans="1:20">
      <c r="B16" s="1323">
        <v>3</v>
      </c>
      <c r="C16" s="1278">
        <v>455</v>
      </c>
      <c r="D16" s="1277">
        <v>5751</v>
      </c>
      <c r="E16" s="1277">
        <v>611</v>
      </c>
      <c r="F16" s="1277">
        <v>2908</v>
      </c>
      <c r="G16" s="1277">
        <v>3929</v>
      </c>
      <c r="H16" s="1277">
        <v>397</v>
      </c>
      <c r="I16" s="1277">
        <v>161</v>
      </c>
      <c r="J16" s="1276">
        <v>932</v>
      </c>
    </row>
    <row r="17" spans="2:10">
      <c r="B17" s="1323">
        <v>2</v>
      </c>
      <c r="C17" s="1278">
        <v>163</v>
      </c>
      <c r="D17" s="1277">
        <v>1713</v>
      </c>
      <c r="E17" s="1277">
        <v>332</v>
      </c>
      <c r="F17" s="1277">
        <v>1029</v>
      </c>
      <c r="G17" s="1277">
        <v>1989</v>
      </c>
      <c r="H17" s="1277">
        <v>129</v>
      </c>
      <c r="I17" s="1277">
        <v>31</v>
      </c>
      <c r="J17" s="1276">
        <v>385</v>
      </c>
    </row>
    <row r="18" spans="2:10">
      <c r="B18" s="1323">
        <v>1</v>
      </c>
      <c r="C18" s="1278">
        <v>34</v>
      </c>
      <c r="D18" s="1277">
        <v>245</v>
      </c>
      <c r="E18" s="1277">
        <v>221</v>
      </c>
      <c r="F18" s="1277">
        <v>227</v>
      </c>
      <c r="G18" s="1277">
        <v>243</v>
      </c>
      <c r="H18" s="1277">
        <v>22</v>
      </c>
      <c r="I18" s="1277">
        <v>42</v>
      </c>
      <c r="J18" s="1276">
        <v>172</v>
      </c>
    </row>
    <row r="19" spans="2:10" ht="16.5" thickBot="1">
      <c r="B19" s="1322">
        <v>0</v>
      </c>
      <c r="C19" s="1274">
        <v>86</v>
      </c>
      <c r="D19" s="1273">
        <v>661</v>
      </c>
      <c r="E19" s="1273">
        <v>175</v>
      </c>
      <c r="F19" s="1273">
        <v>838</v>
      </c>
      <c r="G19" s="1273">
        <v>675</v>
      </c>
      <c r="H19" s="1273">
        <v>40</v>
      </c>
      <c r="I19" s="1273">
        <v>8</v>
      </c>
      <c r="J19" s="704">
        <v>360</v>
      </c>
    </row>
    <row r="20" spans="2:10" ht="16.5" thickBot="1">
      <c r="B20" s="144" t="s">
        <v>685</v>
      </c>
      <c r="C20" s="1321">
        <f>SUMPRODUCT($B9:$B19,C9:C19)/SUM(C9:C19)</f>
        <v>6.3024603737875564</v>
      </c>
      <c r="D20" s="1320">
        <f>SUMPRODUCT($B9:$B19,D9:D19)/SUM(D9:D19)</f>
        <v>6.0222694912311168</v>
      </c>
      <c r="E20" s="1320">
        <f>SUMPRODUCT($B9:$B19,E9:E19)/SUM(E9:E19)</f>
        <v>7.7433679811685048</v>
      </c>
      <c r="F20" s="1320">
        <f>SUMPRODUCT($B9:$B19,F9:F19)/SUM(F9:F19)</f>
        <v>6.206088239745724</v>
      </c>
      <c r="G20" s="1320">
        <f>SUMPRODUCT($B9:$B19,G9:G19)/SUM(G9:G19)</f>
        <v>5.849428451274993</v>
      </c>
      <c r="H20" s="1320">
        <f>SUMPRODUCT($B9:$B19,H9:H19)/SUM(H9:H19)</f>
        <v>6.3444149943203332</v>
      </c>
      <c r="I20" s="1320">
        <f>SUMPRODUCT($B9:$B19,I9:I19)/SUM(I9:I19)</f>
        <v>6.9666620363939433</v>
      </c>
      <c r="J20" s="1319">
        <f>SUMPRODUCT($B9:$B19,J9:J19)/SUM(J9:J19)</f>
        <v>7.6868801755961291</v>
      </c>
    </row>
    <row r="22" spans="2:10">
      <c r="B22" s="1268" t="s">
        <v>684</v>
      </c>
    </row>
    <row r="33" spans="12:20">
      <c r="L33" s="1044" t="s">
        <v>683</v>
      </c>
    </row>
    <row r="34" spans="12:20" ht="26.25" customHeight="1">
      <c r="L34" s="1045" t="s">
        <v>709</v>
      </c>
      <c r="M34" s="1045"/>
      <c r="N34" s="1045"/>
      <c r="O34" s="1045"/>
      <c r="P34" s="1045"/>
      <c r="Q34" s="1045"/>
      <c r="R34" s="1045"/>
      <c r="S34" s="1045"/>
      <c r="T34" s="1045"/>
    </row>
    <row r="35" spans="12:20" s="1318" customFormat="1" ht="30.75" customHeight="1">
      <c r="L35" s="1068" t="s">
        <v>708</v>
      </c>
      <c r="M35" s="1068"/>
      <c r="N35" s="1068"/>
      <c r="O35" s="1068"/>
      <c r="P35" s="1068"/>
      <c r="Q35" s="1068"/>
      <c r="R35" s="1068"/>
      <c r="S35" s="1068"/>
      <c r="T35" s="1068"/>
    </row>
    <row r="36" spans="12:20">
      <c r="L36" s="1044" t="s">
        <v>680</v>
      </c>
    </row>
  </sheetData>
  <mergeCells count="2">
    <mergeCell ref="L35:T35"/>
    <mergeCell ref="L34:T34"/>
  </mergeCells>
  <hyperlinks>
    <hyperlink ref="B6" location="Sommaire!A1" display="Retour au sommaire"/>
    <hyperlink ref="B22" location="'Sigles des pays'!A1" display="Liste des sigles des pays"/>
  </hyperlink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R19"/>
  <sheetViews>
    <sheetView workbookViewId="0"/>
  </sheetViews>
  <sheetFormatPr baseColWidth="10" defaultColWidth="8.85546875" defaultRowHeight="15.75"/>
  <cols>
    <col min="1" max="1" width="8.85546875" style="9"/>
    <col min="2" max="2" width="12.5703125" style="9" customWidth="1"/>
    <col min="3" max="3" width="18.28515625" style="9" customWidth="1"/>
    <col min="4" max="4" width="10.5703125" style="9" customWidth="1"/>
    <col min="5" max="5" width="18.85546875" style="9" customWidth="1"/>
    <col min="6" max="6" width="11.28515625" style="9" customWidth="1"/>
    <col min="7" max="16384" width="8.85546875" style="9"/>
  </cols>
  <sheetData>
    <row r="1" spans="1:6">
      <c r="A1" s="886" t="s">
        <v>673</v>
      </c>
    </row>
    <row r="3" spans="1:6" ht="16.5" thickBot="1">
      <c r="B3" s="25" t="s">
        <v>37</v>
      </c>
    </row>
    <row r="4" spans="1:6" ht="48" thickBot="1">
      <c r="B4" s="1339" t="s">
        <v>36</v>
      </c>
      <c r="C4" s="1309" t="s">
        <v>716</v>
      </c>
      <c r="D4" s="22" t="s">
        <v>714</v>
      </c>
      <c r="E4" s="22" t="s">
        <v>715</v>
      </c>
      <c r="F4" s="1338" t="s">
        <v>714</v>
      </c>
    </row>
    <row r="5" spans="1:6">
      <c r="B5" s="1325" t="s">
        <v>17</v>
      </c>
      <c r="C5" s="1337">
        <v>6.3050545538960296</v>
      </c>
      <c r="D5" s="1336">
        <v>4.6771552387296501E-2</v>
      </c>
      <c r="E5" s="1335">
        <v>7.8383997396606402</v>
      </c>
      <c r="F5" s="1334">
        <v>3.7272801789957899E-2</v>
      </c>
    </row>
    <row r="6" spans="1:6">
      <c r="B6" s="1323" t="s">
        <v>19</v>
      </c>
      <c r="C6" s="1302">
        <v>6.0269598856536399</v>
      </c>
      <c r="D6" s="1301">
        <v>4.5839851414924901E-2</v>
      </c>
      <c r="E6" s="1333">
        <v>7.5891784627057604</v>
      </c>
      <c r="F6" s="1332">
        <v>4.38970324723938E-2</v>
      </c>
    </row>
    <row r="7" spans="1:6">
      <c r="B7" s="1323" t="s">
        <v>21</v>
      </c>
      <c r="C7" s="1302">
        <v>7.7462101980511697</v>
      </c>
      <c r="D7" s="1301">
        <v>4.8021175600619699E-2</v>
      </c>
      <c r="E7" s="1333">
        <v>8.5381205025872209</v>
      </c>
      <c r="F7" s="1332">
        <v>4.0883078491645797E-2</v>
      </c>
    </row>
    <row r="8" spans="1:6">
      <c r="B8" s="1323" t="s">
        <v>12</v>
      </c>
      <c r="C8" s="1302">
        <v>6.2051523382624003</v>
      </c>
      <c r="D8" s="1301">
        <v>5.7443041993991403E-2</v>
      </c>
      <c r="E8" s="1333">
        <v>7.8597444076135101</v>
      </c>
      <c r="F8" s="1332">
        <v>4.5930712862805298E-2</v>
      </c>
    </row>
    <row r="9" spans="1:6">
      <c r="B9" s="1323" t="s">
        <v>615</v>
      </c>
      <c r="C9" s="1302">
        <v>5.84635956256865</v>
      </c>
      <c r="D9" s="1301">
        <v>5.5792477942845899E-2</v>
      </c>
      <c r="E9" s="1333">
        <v>7.7868722936482904</v>
      </c>
      <c r="F9" s="1332">
        <v>4.42221493121807E-2</v>
      </c>
    </row>
    <row r="10" spans="1:6">
      <c r="B10" s="1323" t="s">
        <v>9</v>
      </c>
      <c r="C10" s="1302">
        <v>7.6896741153082901</v>
      </c>
      <c r="D10" s="1301">
        <v>4.20120422570383E-2</v>
      </c>
      <c r="E10" s="1333">
        <v>8.4579965955966205</v>
      </c>
      <c r="F10" s="1332">
        <v>3.4795062601893002E-2</v>
      </c>
    </row>
    <row r="11" spans="1:6">
      <c r="B11" s="1323" t="s">
        <v>31</v>
      </c>
      <c r="C11" s="1302">
        <v>6.3493377352999598</v>
      </c>
      <c r="D11" s="1301">
        <v>4.4768050009064697E-2</v>
      </c>
      <c r="E11" s="1333">
        <v>7.3827620883715701</v>
      </c>
      <c r="F11" s="1332">
        <v>4.3627371039645001E-2</v>
      </c>
    </row>
    <row r="12" spans="1:6" ht="16.5" thickBot="1">
      <c r="B12" s="1322" t="s">
        <v>7</v>
      </c>
      <c r="C12" s="1299">
        <v>6.9595514098770304</v>
      </c>
      <c r="D12" s="1298">
        <v>6.0435611122211401E-2</v>
      </c>
      <c r="E12" s="1331">
        <v>8.0358704049513605</v>
      </c>
      <c r="F12" s="1330">
        <v>5.1250753952840102E-2</v>
      </c>
    </row>
    <row r="14" spans="1:6">
      <c r="B14" s="1268" t="s">
        <v>684</v>
      </c>
    </row>
    <row r="17" spans="9:18" ht="59.25" customHeight="1">
      <c r="I17" s="1068" t="s">
        <v>713</v>
      </c>
      <c r="J17" s="1068"/>
      <c r="K17" s="1068"/>
      <c r="L17" s="1068"/>
      <c r="M17" s="1068"/>
      <c r="N17" s="1068"/>
      <c r="O17" s="1068"/>
      <c r="P17" s="1068"/>
      <c r="Q17" s="1068"/>
      <c r="R17" s="1068"/>
    </row>
    <row r="18" spans="9:18" ht="98.25" customHeight="1">
      <c r="I18" s="1068" t="s">
        <v>712</v>
      </c>
      <c r="J18" s="1068"/>
      <c r="K18" s="1068"/>
      <c r="L18" s="1068"/>
      <c r="M18" s="1068"/>
      <c r="N18" s="1068"/>
      <c r="O18" s="1068"/>
      <c r="P18" s="1068"/>
      <c r="Q18" s="1068"/>
      <c r="R18" s="1068"/>
    </row>
    <row r="19" spans="9:18">
      <c r="I19" s="1044" t="s">
        <v>711</v>
      </c>
    </row>
  </sheetData>
  <mergeCells count="2">
    <mergeCell ref="I18:R18"/>
    <mergeCell ref="I17:R17"/>
  </mergeCells>
  <hyperlinks>
    <hyperlink ref="B3" location="Sommaire!A1" display="Retour au sommaire"/>
    <hyperlink ref="B14" location="'Sigles des pays'!A1" display="Liste des sigles des pay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8"/>
  <sheetViews>
    <sheetView workbookViewId="0"/>
  </sheetViews>
  <sheetFormatPr baseColWidth="10" defaultColWidth="9.140625" defaultRowHeight="15.75"/>
  <cols>
    <col min="1" max="1" width="9.140625" style="9"/>
    <col min="2" max="2" width="13.28515625" style="9" customWidth="1"/>
    <col min="3" max="3" width="24.7109375" style="9" customWidth="1"/>
    <col min="4" max="4" width="10.85546875" style="9" bestFit="1" customWidth="1"/>
    <col min="5" max="5" width="24.5703125" style="9" customWidth="1"/>
    <col min="6" max="16384" width="9.140625" style="9"/>
  </cols>
  <sheetData>
    <row r="1" spans="1:16">
      <c r="A1" s="358" t="s">
        <v>722</v>
      </c>
      <c r="B1" s="1329"/>
      <c r="C1" s="1329"/>
      <c r="D1" s="1329"/>
      <c r="E1" s="1329"/>
      <c r="F1" s="1329"/>
      <c r="G1" s="1329"/>
      <c r="H1" s="1329"/>
      <c r="I1" s="1329"/>
      <c r="J1" s="1329"/>
    </row>
    <row r="3" spans="1:16" ht="16.5" thickBot="1">
      <c r="B3" s="25" t="s">
        <v>37</v>
      </c>
    </row>
    <row r="4" spans="1:16" s="1307" customFormat="1" ht="71.25" customHeight="1" thickBot="1">
      <c r="B4" s="1339" t="s">
        <v>36</v>
      </c>
      <c r="C4" s="1309" t="s">
        <v>721</v>
      </c>
      <c r="D4" s="22" t="s">
        <v>714</v>
      </c>
      <c r="E4" s="22" t="s">
        <v>720</v>
      </c>
    </row>
    <row r="5" spans="1:16">
      <c r="B5" s="1325" t="s">
        <v>17</v>
      </c>
      <c r="C5" s="1337">
        <v>7.8348504551365394</v>
      </c>
      <c r="D5" s="1336">
        <v>3.7251472170104501E-2</v>
      </c>
      <c r="E5" s="1342">
        <f>10.709/100</f>
        <v>0.10708999999999999</v>
      </c>
    </row>
    <row r="6" spans="1:16">
      <c r="B6" s="1323" t="s">
        <v>19</v>
      </c>
      <c r="C6" s="1302">
        <v>7.5824745982561073</v>
      </c>
      <c r="D6" s="1301">
        <v>4.3767179124167201E-2</v>
      </c>
      <c r="E6" s="1341">
        <f>10.084/100</f>
        <v>0.10084</v>
      </c>
    </row>
    <row r="7" spans="1:16">
      <c r="B7" s="1323" t="s">
        <v>21</v>
      </c>
      <c r="C7" s="1302">
        <v>8.5392682542185785</v>
      </c>
      <c r="D7" s="1301">
        <v>4.0575677441990803E-2</v>
      </c>
      <c r="E7" s="1341">
        <f>11.015/100</f>
        <v>0.11015000000000001</v>
      </c>
    </row>
    <row r="8" spans="1:16">
      <c r="B8" s="1323" t="s">
        <v>12</v>
      </c>
      <c r="C8" s="1302">
        <v>7.859784978573038</v>
      </c>
      <c r="D8" s="1301">
        <v>4.6087701104585703E-2</v>
      </c>
      <c r="E8" s="1341">
        <f>13.9/100</f>
        <v>0.13900000000000001</v>
      </c>
    </row>
    <row r="9" spans="1:16">
      <c r="B9" s="1323" t="s">
        <v>615</v>
      </c>
      <c r="C9" s="1302">
        <v>7.7859590997372328</v>
      </c>
      <c r="D9" s="1301">
        <v>4.4036408972987898E-2</v>
      </c>
      <c r="E9" s="1341">
        <f>6.238/100</f>
        <v>6.2380000000000005E-2</v>
      </c>
    </row>
    <row r="10" spans="1:16">
      <c r="B10" s="1323" t="s">
        <v>9</v>
      </c>
      <c r="C10" s="1302">
        <v>8.4613294189990693</v>
      </c>
      <c r="D10" s="1301">
        <v>3.4612931082964503E-2</v>
      </c>
      <c r="E10" s="1341">
        <f>16.2/100</f>
        <v>0.16200000000000001</v>
      </c>
    </row>
    <row r="11" spans="1:16">
      <c r="B11" s="1323" t="s">
        <v>31</v>
      </c>
      <c r="C11" s="1302">
        <v>7.3814199395770403</v>
      </c>
      <c r="D11" s="1301">
        <v>4.35266065645133E-2</v>
      </c>
      <c r="E11" s="1341">
        <f>5.372/100</f>
        <v>5.3719999999999997E-2</v>
      </c>
    </row>
    <row r="12" spans="1:16" ht="16.5" thickBot="1">
      <c r="B12" s="1322" t="s">
        <v>7</v>
      </c>
      <c r="C12" s="1299">
        <v>8.0347560127902149</v>
      </c>
      <c r="D12" s="1298">
        <v>5.1095981118700402E-2</v>
      </c>
      <c r="E12" s="12">
        <f>7.168/100</f>
        <v>7.1680000000000008E-2</v>
      </c>
    </row>
    <row r="14" spans="1:16">
      <c r="B14" s="1340" t="s">
        <v>684</v>
      </c>
    </row>
    <row r="16" spans="1:16" ht="27" customHeight="1">
      <c r="G16" s="1045" t="s">
        <v>719</v>
      </c>
      <c r="H16" s="1045"/>
      <c r="I16" s="1045"/>
      <c r="J16" s="1045"/>
      <c r="K16" s="1045"/>
      <c r="L16" s="1045"/>
      <c r="M16" s="1045"/>
      <c r="N16" s="1045"/>
      <c r="O16" s="1045"/>
      <c r="P16" s="1045"/>
    </row>
    <row r="17" spans="7:16" ht="27" customHeight="1">
      <c r="G17" s="1045" t="s">
        <v>718</v>
      </c>
      <c r="H17" s="1045"/>
      <c r="I17" s="1045"/>
      <c r="J17" s="1045"/>
      <c r="K17" s="1045"/>
      <c r="L17" s="1045"/>
      <c r="M17" s="1045"/>
      <c r="N17" s="1045"/>
      <c r="O17" s="1045"/>
      <c r="P17" s="1045"/>
    </row>
    <row r="18" spans="7:16">
      <c r="G18" s="1044" t="s">
        <v>717</v>
      </c>
    </row>
  </sheetData>
  <mergeCells count="2">
    <mergeCell ref="G17:P17"/>
    <mergeCell ref="G16:P16"/>
  </mergeCells>
  <hyperlinks>
    <hyperlink ref="B3" location="Sommaire!A1" display="Retour au sommaire"/>
    <hyperlink ref="B14" location="'Sigles des pays'!A1" display="Liste des sigles des pays"/>
  </hyperlink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P19"/>
  <sheetViews>
    <sheetView zoomScaleNormal="100" workbookViewId="0"/>
  </sheetViews>
  <sheetFormatPr baseColWidth="10" defaultColWidth="9.140625" defaultRowHeight="15.75"/>
  <cols>
    <col min="1" max="2" width="9.140625" style="9"/>
    <col min="3" max="3" width="25.42578125" style="67" customWidth="1"/>
    <col min="4" max="4" width="10.5703125" style="67" bestFit="1" customWidth="1"/>
    <col min="5" max="5" width="25.42578125" style="67" customWidth="1"/>
    <col min="6" max="16384" width="9.140625" style="9"/>
  </cols>
  <sheetData>
    <row r="1" spans="1:5">
      <c r="A1" s="886" t="s">
        <v>671</v>
      </c>
    </row>
    <row r="3" spans="1:5" ht="16.5" thickBot="1">
      <c r="B3" s="25" t="s">
        <v>37</v>
      </c>
    </row>
    <row r="4" spans="1:5" s="1346" customFormat="1" ht="62.25" customHeight="1" thickBot="1">
      <c r="B4" s="1339" t="s">
        <v>36</v>
      </c>
      <c r="C4" s="1309" t="s">
        <v>725</v>
      </c>
      <c r="D4" s="22" t="s">
        <v>714</v>
      </c>
      <c r="E4" s="1308" t="s">
        <v>724</v>
      </c>
    </row>
    <row r="5" spans="1:5">
      <c r="B5" s="1325" t="s">
        <v>17</v>
      </c>
      <c r="C5" s="1337">
        <v>7.8348504551365394</v>
      </c>
      <c r="D5" s="1336">
        <v>3.7251472170104501E-2</v>
      </c>
      <c r="E5" s="1345">
        <v>0.91232304349147408</v>
      </c>
    </row>
    <row r="6" spans="1:5">
      <c r="B6" s="1323" t="s">
        <v>19</v>
      </c>
      <c r="C6" s="1302">
        <v>7.5824745982561073</v>
      </c>
      <c r="D6" s="1301">
        <v>4.3767179124167201E-2</v>
      </c>
      <c r="E6" s="1344">
        <v>0.93017162767452011</v>
      </c>
    </row>
    <row r="7" spans="1:5">
      <c r="B7" s="1323" t="s">
        <v>21</v>
      </c>
      <c r="C7" s="1302">
        <v>8.5392682542185785</v>
      </c>
      <c r="D7" s="1301">
        <v>4.0575677441990803E-2</v>
      </c>
      <c r="E7" s="1344">
        <v>0.96980069070529729</v>
      </c>
    </row>
    <row r="8" spans="1:5">
      <c r="B8" s="1323" t="s">
        <v>12</v>
      </c>
      <c r="C8" s="1302">
        <v>7.859784978573038</v>
      </c>
      <c r="D8" s="1301">
        <v>4.6087701104585703E-2</v>
      </c>
      <c r="E8" s="1344">
        <v>0.98462863645380894</v>
      </c>
    </row>
    <row r="9" spans="1:5">
      <c r="B9" s="1323" t="s">
        <v>615</v>
      </c>
      <c r="C9" s="1302">
        <v>7.7859590997372328</v>
      </c>
      <c r="D9" s="1301">
        <v>4.4036408972987898E-2</v>
      </c>
      <c r="E9" s="1344">
        <v>0.56959969090368967</v>
      </c>
    </row>
    <row r="10" spans="1:5">
      <c r="B10" s="1323" t="s">
        <v>9</v>
      </c>
      <c r="C10" s="1302">
        <v>8.4613294189990693</v>
      </c>
      <c r="D10" s="1301">
        <v>3.4612931082964503E-2</v>
      </c>
      <c r="E10" s="1344">
        <v>0.93058655539073654</v>
      </c>
    </row>
    <row r="11" spans="1:5">
      <c r="B11" s="1323" t="s">
        <v>31</v>
      </c>
      <c r="C11" s="1302">
        <v>7.3814199395770403</v>
      </c>
      <c r="D11" s="1301">
        <v>4.35266065645133E-2</v>
      </c>
      <c r="E11" s="1344">
        <v>0.56784562488339241</v>
      </c>
    </row>
    <row r="12" spans="1:5" ht="16.5" thickBot="1">
      <c r="B12" s="1322" t="s">
        <v>7</v>
      </c>
      <c r="C12" s="1299">
        <v>8.0347560127902149</v>
      </c>
      <c r="D12" s="1298">
        <v>5.1095981118700402E-2</v>
      </c>
      <c r="E12" s="1343">
        <v>0.76359447806836844</v>
      </c>
    </row>
    <row r="14" spans="1:5">
      <c r="B14" s="1268" t="s">
        <v>684</v>
      </c>
    </row>
    <row r="17" spans="7:16" ht="41.25" customHeight="1">
      <c r="G17" s="1045" t="s">
        <v>723</v>
      </c>
      <c r="H17" s="1045"/>
      <c r="I17" s="1045"/>
      <c r="J17" s="1045"/>
      <c r="K17" s="1045"/>
      <c r="L17" s="1045"/>
      <c r="M17" s="1045"/>
      <c r="N17" s="1045"/>
      <c r="O17" s="1045"/>
      <c r="P17" s="1045"/>
    </row>
    <row r="18" spans="7:16" ht="29.25" customHeight="1">
      <c r="G18" s="1068" t="s">
        <v>718</v>
      </c>
      <c r="H18" s="1068"/>
      <c r="I18" s="1068"/>
      <c r="J18" s="1068"/>
      <c r="K18" s="1068"/>
      <c r="L18" s="1068"/>
      <c r="M18" s="1068"/>
      <c r="N18" s="1068"/>
      <c r="O18" s="1068"/>
      <c r="P18" s="1068"/>
    </row>
    <row r="19" spans="7:16">
      <c r="G19" s="1044" t="s">
        <v>717</v>
      </c>
    </row>
  </sheetData>
  <mergeCells count="2">
    <mergeCell ref="G18:P18"/>
    <mergeCell ref="G17:P17"/>
  </mergeCells>
  <hyperlinks>
    <hyperlink ref="B3" location="Sommaire!A1" display="Retour au sommaire"/>
    <hyperlink ref="B14" location="'Sigles des pays'!A1" display="Liste des sigles des pays"/>
  </hyperlink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7"/>
  <sheetViews>
    <sheetView workbookViewId="0"/>
  </sheetViews>
  <sheetFormatPr baseColWidth="10" defaultRowHeight="15.75"/>
  <cols>
    <col min="1" max="1" width="11.42578125" style="9"/>
    <col min="2" max="2" width="18.140625" style="9" customWidth="1"/>
    <col min="3" max="8" width="12.42578125" style="9" customWidth="1"/>
    <col min="9" max="16384" width="11.42578125" style="9"/>
  </cols>
  <sheetData>
    <row r="1" spans="1:8">
      <c r="A1" s="886" t="s">
        <v>670</v>
      </c>
    </row>
    <row r="3" spans="1:8" ht="16.5" thickBot="1">
      <c r="B3" s="25" t="s">
        <v>37</v>
      </c>
    </row>
    <row r="4" spans="1:8" ht="30.75" customHeight="1" thickBot="1">
      <c r="B4" s="1359" t="s">
        <v>36</v>
      </c>
      <c r="C4" s="1357" t="s">
        <v>743</v>
      </c>
      <c r="D4" s="1357"/>
      <c r="E4" s="1358" t="s">
        <v>742</v>
      </c>
      <c r="F4" s="1357" t="s">
        <v>564</v>
      </c>
      <c r="G4" s="1357"/>
      <c r="H4" s="1356" t="s">
        <v>742</v>
      </c>
    </row>
    <row r="5" spans="1:8" ht="16.5" thickBot="1">
      <c r="B5" s="1355"/>
      <c r="C5" s="1353">
        <v>2008</v>
      </c>
      <c r="D5" s="1352">
        <v>2016</v>
      </c>
      <c r="E5" s="1354"/>
      <c r="F5" s="1353">
        <v>2008</v>
      </c>
      <c r="G5" s="1352">
        <v>2016</v>
      </c>
      <c r="H5" s="1351"/>
    </row>
    <row r="6" spans="1:8" ht="16.5" thickBot="1">
      <c r="B6" s="1350" t="s">
        <v>22</v>
      </c>
      <c r="C6" s="1349">
        <v>8.61</v>
      </c>
      <c r="D6" s="1349">
        <v>8.2899999999999991</v>
      </c>
      <c r="E6" s="1349" t="s">
        <v>741</v>
      </c>
      <c r="F6" s="1349">
        <v>9.0500000000000007</v>
      </c>
      <c r="G6" s="1349">
        <v>8.5299999999999994</v>
      </c>
      <c r="H6" s="1349" t="s">
        <v>739</v>
      </c>
    </row>
    <row r="7" spans="1:8" ht="16.5" thickBot="1">
      <c r="B7" s="1348" t="s">
        <v>10</v>
      </c>
      <c r="C7" s="1347" t="s">
        <v>740</v>
      </c>
      <c r="D7" s="1347">
        <v>8.23</v>
      </c>
      <c r="E7" s="1347" t="s">
        <v>740</v>
      </c>
      <c r="F7" s="1347" t="s">
        <v>740</v>
      </c>
      <c r="G7" s="1347">
        <v>8.68</v>
      </c>
      <c r="H7" s="1347" t="s">
        <v>740</v>
      </c>
    </row>
    <row r="8" spans="1:8" ht="16.5" thickBot="1">
      <c r="B8" s="1350" t="s">
        <v>8</v>
      </c>
      <c r="C8" s="1349">
        <v>8.0399999999999991</v>
      </c>
      <c r="D8" s="1349">
        <v>7.73</v>
      </c>
      <c r="E8" s="1349" t="s">
        <v>729</v>
      </c>
      <c r="F8" s="1349">
        <v>8.58</v>
      </c>
      <c r="G8" s="1349">
        <v>8.0399999999999991</v>
      </c>
      <c r="H8" s="1349" t="s">
        <v>739</v>
      </c>
    </row>
    <row r="9" spans="1:8" ht="16.5" thickBot="1">
      <c r="B9" s="1348" t="s">
        <v>18</v>
      </c>
      <c r="C9" s="1347">
        <v>7.48</v>
      </c>
      <c r="D9" s="1347">
        <v>7.61</v>
      </c>
      <c r="E9" s="1347" t="s">
        <v>738</v>
      </c>
      <c r="F9" s="1347">
        <v>8.07</v>
      </c>
      <c r="G9" s="1347">
        <v>7.99</v>
      </c>
      <c r="H9" s="1347" t="s">
        <v>737</v>
      </c>
    </row>
    <row r="10" spans="1:8" ht="16.5" thickBot="1">
      <c r="B10" s="1350" t="s">
        <v>13</v>
      </c>
      <c r="C10" s="1349">
        <v>7.58</v>
      </c>
      <c r="D10" s="1349">
        <v>7.87</v>
      </c>
      <c r="E10" s="1349" t="s">
        <v>736</v>
      </c>
      <c r="F10" s="1349">
        <v>8.26</v>
      </c>
      <c r="G10" s="1349">
        <v>7.83</v>
      </c>
      <c r="H10" s="1349" t="s">
        <v>735</v>
      </c>
    </row>
    <row r="11" spans="1:8" ht="16.5" thickBot="1">
      <c r="B11" s="1348" t="s">
        <v>28</v>
      </c>
      <c r="C11" s="1347">
        <v>8.27</v>
      </c>
      <c r="D11" s="1347">
        <v>7.72</v>
      </c>
      <c r="E11" s="1347" t="s">
        <v>734</v>
      </c>
      <c r="F11" s="1347">
        <v>8.6</v>
      </c>
      <c r="G11" s="1347">
        <v>7.66</v>
      </c>
      <c r="H11" s="1347" t="s">
        <v>733</v>
      </c>
    </row>
    <row r="12" spans="1:8" ht="16.5" thickBot="1">
      <c r="B12" s="1350" t="s">
        <v>32</v>
      </c>
      <c r="C12" s="1349">
        <v>7.53</v>
      </c>
      <c r="D12" s="1349">
        <v>7.3</v>
      </c>
      <c r="E12" s="1349" t="s">
        <v>732</v>
      </c>
      <c r="F12" s="1349">
        <v>7.86</v>
      </c>
      <c r="G12" s="1349">
        <v>7.44</v>
      </c>
      <c r="H12" s="1349" t="s">
        <v>731</v>
      </c>
    </row>
    <row r="13" spans="1:8" ht="16.5" thickBot="1">
      <c r="B13" s="1348" t="s">
        <v>20</v>
      </c>
      <c r="C13" s="1347">
        <v>7.48</v>
      </c>
      <c r="D13" s="1347">
        <v>7.83</v>
      </c>
      <c r="E13" s="1347" t="s">
        <v>730</v>
      </c>
      <c r="F13" s="1347">
        <v>7.5</v>
      </c>
      <c r="G13" s="1347">
        <v>7.22</v>
      </c>
      <c r="H13" s="1347" t="s">
        <v>729</v>
      </c>
    </row>
    <row r="15" spans="1:8" ht="27" customHeight="1">
      <c r="B15" s="1045" t="s">
        <v>728</v>
      </c>
      <c r="C15" s="1045"/>
      <c r="D15" s="1045"/>
      <c r="E15" s="1045"/>
      <c r="F15" s="1045"/>
      <c r="G15" s="1045"/>
      <c r="H15" s="1045"/>
    </row>
    <row r="16" spans="1:8" ht="27" customHeight="1">
      <c r="B16" s="1045" t="s">
        <v>727</v>
      </c>
      <c r="C16" s="1045"/>
      <c r="D16" s="1045"/>
      <c r="E16" s="1045"/>
      <c r="F16" s="1045"/>
      <c r="G16" s="1045"/>
      <c r="H16" s="1045"/>
    </row>
    <row r="17" spans="2:2">
      <c r="B17" s="1044" t="s">
        <v>726</v>
      </c>
    </row>
  </sheetData>
  <mergeCells count="7">
    <mergeCell ref="B16:H16"/>
    <mergeCell ref="B15:H15"/>
    <mergeCell ref="B4:B5"/>
    <mergeCell ref="C4:D4"/>
    <mergeCell ref="E4:E5"/>
    <mergeCell ref="F4:G4"/>
    <mergeCell ref="H4:H5"/>
  </mergeCells>
  <hyperlinks>
    <hyperlink ref="B3" location="Sommaire!A1" display="Retour au sommaire"/>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17"/>
  <sheetViews>
    <sheetView workbookViewId="0"/>
  </sheetViews>
  <sheetFormatPr baseColWidth="10" defaultRowHeight="15.75"/>
  <cols>
    <col min="1" max="1" width="11.42578125" style="9"/>
    <col min="2" max="2" width="16.42578125" style="9" customWidth="1"/>
    <col min="3" max="8" width="13.5703125" style="9" customWidth="1"/>
    <col min="9" max="16384" width="11.42578125" style="9"/>
  </cols>
  <sheetData>
    <row r="1" spans="1:8">
      <c r="A1" s="886" t="s">
        <v>669</v>
      </c>
    </row>
    <row r="3" spans="1:8" ht="16.5" thickBot="1">
      <c r="B3" s="25" t="s">
        <v>37</v>
      </c>
    </row>
    <row r="4" spans="1:8" ht="78" customHeight="1" thickBot="1">
      <c r="B4" s="1359" t="s">
        <v>763</v>
      </c>
      <c r="C4" s="1357">
        <v>2008</v>
      </c>
      <c r="D4" s="1357"/>
      <c r="E4" s="1358" t="s">
        <v>762</v>
      </c>
      <c r="F4" s="1357">
        <v>2016</v>
      </c>
      <c r="G4" s="1357"/>
      <c r="H4" s="1356" t="s">
        <v>761</v>
      </c>
    </row>
    <row r="5" spans="1:8" ht="16.5" thickBot="1">
      <c r="B5" s="1355"/>
      <c r="C5" s="1353" t="s">
        <v>412</v>
      </c>
      <c r="D5" s="1352" t="s">
        <v>413</v>
      </c>
      <c r="E5" s="1354"/>
      <c r="F5" s="1353" t="s">
        <v>412</v>
      </c>
      <c r="G5" s="1352" t="s">
        <v>413</v>
      </c>
      <c r="H5" s="1351"/>
    </row>
    <row r="6" spans="1:8" ht="16.5" thickBot="1">
      <c r="B6" s="1350" t="s">
        <v>22</v>
      </c>
      <c r="C6" s="1349">
        <v>8.9</v>
      </c>
      <c r="D6" s="1349">
        <v>8.74</v>
      </c>
      <c r="E6" s="1349" t="s">
        <v>760</v>
      </c>
      <c r="F6" s="1349">
        <v>8.59</v>
      </c>
      <c r="G6" s="1349">
        <v>8.48</v>
      </c>
      <c r="H6" s="1349" t="s">
        <v>759</v>
      </c>
    </row>
    <row r="7" spans="1:8" ht="16.5" thickBot="1">
      <c r="B7" s="1348" t="s">
        <v>10</v>
      </c>
      <c r="C7" s="1347" t="s">
        <v>740</v>
      </c>
      <c r="D7" s="1347" t="s">
        <v>740</v>
      </c>
      <c r="E7" s="1347" t="s">
        <v>740</v>
      </c>
      <c r="F7" s="1347">
        <v>8.51</v>
      </c>
      <c r="G7" s="1347">
        <v>8.41</v>
      </c>
      <c r="H7" s="1347" t="s">
        <v>758</v>
      </c>
    </row>
    <row r="8" spans="1:8" ht="16.5" thickBot="1">
      <c r="B8" s="1350" t="s">
        <v>8</v>
      </c>
      <c r="C8" s="1349">
        <v>8.58</v>
      </c>
      <c r="D8" s="1349">
        <v>8.36</v>
      </c>
      <c r="E8" s="1349" t="s">
        <v>757</v>
      </c>
      <c r="F8" s="1349">
        <v>8.06</v>
      </c>
      <c r="G8" s="1349">
        <v>8.01</v>
      </c>
      <c r="H8" s="1349" t="s">
        <v>750</v>
      </c>
    </row>
    <row r="9" spans="1:8" ht="16.5" thickBot="1">
      <c r="B9" s="1348" t="s">
        <v>13</v>
      </c>
      <c r="C9" s="1347">
        <v>7.93</v>
      </c>
      <c r="D9" s="1347">
        <v>8.01</v>
      </c>
      <c r="E9" s="1347" t="s">
        <v>756</v>
      </c>
      <c r="F9" s="1347" t="s">
        <v>755</v>
      </c>
      <c r="G9" s="1347">
        <v>7.82</v>
      </c>
      <c r="H9" s="1347" t="s">
        <v>754</v>
      </c>
    </row>
    <row r="10" spans="1:8" ht="16.5" thickBot="1">
      <c r="B10" s="1350" t="s">
        <v>18</v>
      </c>
      <c r="C10" s="1349">
        <v>7.86</v>
      </c>
      <c r="D10" s="1349">
        <v>7.85</v>
      </c>
      <c r="E10" s="1349" t="s">
        <v>753</v>
      </c>
      <c r="F10" s="1349">
        <v>7.9</v>
      </c>
      <c r="G10" s="1349">
        <v>7.77</v>
      </c>
      <c r="H10" s="1349" t="s">
        <v>752</v>
      </c>
    </row>
    <row r="11" spans="1:8" ht="16.5" thickBot="1">
      <c r="B11" s="1348" t="s">
        <v>28</v>
      </c>
      <c r="C11" s="1347">
        <v>8.58</v>
      </c>
      <c r="D11" s="1347">
        <v>8.42</v>
      </c>
      <c r="E11" s="1347" t="s">
        <v>751</v>
      </c>
      <c r="F11" s="1347">
        <v>7.81</v>
      </c>
      <c r="G11" s="1347">
        <v>7.76</v>
      </c>
      <c r="H11" s="1347" t="s">
        <v>750</v>
      </c>
    </row>
    <row r="12" spans="1:8" ht="16.5" thickBot="1">
      <c r="B12" s="1350" t="s">
        <v>20</v>
      </c>
      <c r="C12" s="1349">
        <v>7.69</v>
      </c>
      <c r="D12" s="1349">
        <v>7.31</v>
      </c>
      <c r="E12" s="1349" t="s">
        <v>749</v>
      </c>
      <c r="F12" s="1349">
        <v>7.54</v>
      </c>
      <c r="G12" s="1349">
        <v>7.63</v>
      </c>
      <c r="H12" s="1349" t="s">
        <v>748</v>
      </c>
    </row>
    <row r="13" spans="1:8" ht="16.5" thickBot="1">
      <c r="B13" s="1348" t="s">
        <v>32</v>
      </c>
      <c r="C13" s="1347">
        <v>7.71</v>
      </c>
      <c r="D13" s="1347">
        <v>7.66</v>
      </c>
      <c r="E13" s="1347" t="s">
        <v>747</v>
      </c>
      <c r="F13" s="1347">
        <v>7.38</v>
      </c>
      <c r="G13" s="1347">
        <v>7.39</v>
      </c>
      <c r="H13" s="1347" t="s">
        <v>746</v>
      </c>
    </row>
    <row r="15" spans="1:8" ht="26.25" customHeight="1">
      <c r="B15" s="1045" t="s">
        <v>745</v>
      </c>
      <c r="C15" s="1045"/>
      <c r="D15" s="1045"/>
      <c r="E15" s="1045"/>
      <c r="F15" s="1045"/>
      <c r="G15" s="1045"/>
      <c r="H15" s="1045"/>
    </row>
    <row r="16" spans="1:8" ht="26.25" customHeight="1">
      <c r="B16" s="1045" t="s">
        <v>744</v>
      </c>
      <c r="C16" s="1045"/>
      <c r="D16" s="1045"/>
      <c r="E16" s="1045"/>
      <c r="F16" s="1045"/>
      <c r="G16" s="1045"/>
      <c r="H16" s="1045"/>
    </row>
    <row r="17" spans="2:2">
      <c r="B17" s="1044" t="s">
        <v>726</v>
      </c>
    </row>
  </sheetData>
  <mergeCells count="7">
    <mergeCell ref="B16:H16"/>
    <mergeCell ref="B15:H15"/>
    <mergeCell ref="B4:B5"/>
    <mergeCell ref="C4:D4"/>
    <mergeCell ref="E4:E5"/>
    <mergeCell ref="F4:G4"/>
    <mergeCell ref="H4:H5"/>
  </mergeCells>
  <hyperlinks>
    <hyperlink ref="B3" location="Sommaire!A1" display="Retour au sommaire"/>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6"/>
  <sheetViews>
    <sheetView workbookViewId="0"/>
  </sheetViews>
  <sheetFormatPr baseColWidth="10" defaultColWidth="9.140625" defaultRowHeight="15.75"/>
  <cols>
    <col min="1" max="1" width="9.140625" style="9"/>
    <col min="2" max="2" width="17.140625" style="9" customWidth="1"/>
    <col min="3" max="16384" width="9.140625" style="9"/>
  </cols>
  <sheetData>
    <row r="1" spans="1:10" s="9" customFormat="1">
      <c r="A1" s="886" t="s">
        <v>668</v>
      </c>
    </row>
    <row r="3" spans="1:10" s="9" customFormat="1" ht="16.5" thickBot="1">
      <c r="B3" s="25" t="s">
        <v>37</v>
      </c>
    </row>
    <row r="4" spans="1:10" s="9" customFormat="1" ht="16.5" thickBot="1">
      <c r="B4" s="1369" t="s">
        <v>36</v>
      </c>
      <c r="C4" s="22" t="s">
        <v>7</v>
      </c>
      <c r="D4" s="22" t="s">
        <v>19</v>
      </c>
      <c r="E4" s="22" t="s">
        <v>9</v>
      </c>
      <c r="F4" s="885" t="s">
        <v>615</v>
      </c>
      <c r="G4" s="22" t="s">
        <v>21</v>
      </c>
      <c r="H4" s="22" t="s">
        <v>31</v>
      </c>
      <c r="I4" s="22" t="s">
        <v>17</v>
      </c>
      <c r="J4" s="1338" t="s">
        <v>12</v>
      </c>
    </row>
    <row r="5" spans="1:10" s="9" customFormat="1">
      <c r="B5" s="1368" t="s">
        <v>767</v>
      </c>
      <c r="C5" s="1288">
        <v>2.09580838323353E-2</v>
      </c>
      <c r="D5" s="1287">
        <v>9.8901098901098897E-2</v>
      </c>
      <c r="E5" s="1287">
        <v>0.16833095577746099</v>
      </c>
      <c r="F5" s="1367">
        <v>4.9907578558225502E-2</v>
      </c>
      <c r="G5" s="1287">
        <v>7.9667063020213993E-2</v>
      </c>
      <c r="H5" s="1287">
        <v>4.9610894941634197E-2</v>
      </c>
      <c r="I5" s="1287">
        <v>5.2570545032856603E-2</v>
      </c>
      <c r="J5" s="1366">
        <v>5.10805500982318E-2</v>
      </c>
    </row>
    <row r="6" spans="1:10" s="9" customFormat="1">
      <c r="B6" s="1365" t="s">
        <v>386</v>
      </c>
      <c r="C6" s="1285">
        <v>0.18163672654690599</v>
      </c>
      <c r="D6" s="1284">
        <v>0.18107978977544201</v>
      </c>
      <c r="E6" s="1284">
        <v>0.180456490727532</v>
      </c>
      <c r="F6" s="1364">
        <v>0.235366605052372</v>
      </c>
      <c r="G6" s="1284">
        <v>0.239298454221165</v>
      </c>
      <c r="H6" s="1284">
        <v>0.25291828793774301</v>
      </c>
      <c r="I6" s="1284">
        <v>0.33552377270970202</v>
      </c>
      <c r="J6" s="1363">
        <v>0.40929927963326801</v>
      </c>
    </row>
    <row r="7" spans="1:10" s="9" customFormat="1" ht="16.5" thickBot="1">
      <c r="B7" s="1362" t="s">
        <v>394</v>
      </c>
      <c r="C7" s="1282">
        <v>0.79740518962075801</v>
      </c>
      <c r="D7" s="1281">
        <v>0.72001911132345897</v>
      </c>
      <c r="E7" s="1281">
        <v>0.65121255349500695</v>
      </c>
      <c r="F7" s="1361">
        <v>0.71472581638940202</v>
      </c>
      <c r="G7" s="1281">
        <v>0.681034482758621</v>
      </c>
      <c r="H7" s="1281">
        <v>0.69747081712062298</v>
      </c>
      <c r="I7" s="1281">
        <v>0.61190568225744102</v>
      </c>
      <c r="J7" s="1360">
        <v>0.53962017026849995</v>
      </c>
    </row>
    <row r="9" spans="1:10" s="9" customFormat="1">
      <c r="B9" s="1268" t="s">
        <v>684</v>
      </c>
    </row>
    <row r="14" spans="1:10" s="9" customFormat="1" ht="15.75" customHeight="1"/>
    <row r="19" spans="3:12" s="130" customFormat="1" ht="15.75" customHeight="1"/>
    <row r="20" spans="3:12" s="9" customFormat="1" ht="25.5" customHeight="1"/>
    <row r="24" spans="3:12" s="9" customFormat="1" ht="37.5" customHeight="1">
      <c r="C24" s="1068" t="s">
        <v>766</v>
      </c>
      <c r="D24" s="1068"/>
      <c r="E24" s="1068"/>
      <c r="F24" s="1068"/>
      <c r="G24" s="1068"/>
      <c r="H24" s="1068"/>
      <c r="I24" s="1068"/>
      <c r="J24" s="1068"/>
      <c r="K24" s="1068"/>
      <c r="L24" s="1068"/>
    </row>
    <row r="25" spans="3:12" s="9" customFormat="1" ht="27.75" customHeight="1">
      <c r="C25" s="1045" t="s">
        <v>765</v>
      </c>
      <c r="D25" s="1045"/>
      <c r="E25" s="1045"/>
      <c r="F25" s="1045"/>
      <c r="G25" s="1045"/>
      <c r="H25" s="1045"/>
      <c r="I25" s="1045"/>
      <c r="J25" s="1045"/>
      <c r="K25" s="1045"/>
      <c r="L25" s="1045"/>
    </row>
    <row r="26" spans="3:12" s="9" customFormat="1">
      <c r="C26" s="1044" t="s">
        <v>764</v>
      </c>
    </row>
  </sheetData>
  <mergeCells count="2">
    <mergeCell ref="C25:L25"/>
    <mergeCell ref="C24:L24"/>
  </mergeCells>
  <hyperlinks>
    <hyperlink ref="B3" location="Sommaire!A1" display="Retour au sommaire"/>
    <hyperlink ref="B9" location="'Sigles des pays'!A1" display="Liste des sigles des pays"/>
  </hyperlink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7"/>
  <sheetViews>
    <sheetView workbookViewId="0"/>
  </sheetViews>
  <sheetFormatPr baseColWidth="10" defaultRowHeight="15.75"/>
  <cols>
    <col min="1" max="16384" width="11.42578125" style="9"/>
  </cols>
  <sheetData>
    <row r="1" spans="1:10">
      <c r="A1" s="886" t="s">
        <v>667</v>
      </c>
    </row>
    <row r="3" spans="1:10" ht="16.5" thickBot="1">
      <c r="B3" s="25" t="s">
        <v>37</v>
      </c>
    </row>
    <row r="4" spans="1:10" ht="16.5" thickBot="1">
      <c r="B4" s="1369" t="s">
        <v>36</v>
      </c>
      <c r="C4" s="1376" t="s">
        <v>7</v>
      </c>
      <c r="D4" s="1291" t="s">
        <v>21</v>
      </c>
      <c r="E4" s="1291" t="s">
        <v>12</v>
      </c>
      <c r="F4" s="1291" t="s">
        <v>17</v>
      </c>
      <c r="G4" s="1291" t="s">
        <v>31</v>
      </c>
      <c r="H4" s="1291" t="s">
        <v>615</v>
      </c>
      <c r="I4" s="1291" t="s">
        <v>19</v>
      </c>
      <c r="J4" s="1290" t="s">
        <v>9</v>
      </c>
    </row>
    <row r="5" spans="1:10">
      <c r="B5" s="1375" t="s">
        <v>386</v>
      </c>
      <c r="C5" s="1374">
        <v>0.539920159680639</v>
      </c>
      <c r="D5" s="1373">
        <v>0.63109393579072504</v>
      </c>
      <c r="E5" s="1373">
        <v>0.65487884741322899</v>
      </c>
      <c r="F5" s="1373">
        <v>0.73985311171240797</v>
      </c>
      <c r="G5" s="1373">
        <v>0.80447470817120603</v>
      </c>
      <c r="H5" s="1373">
        <v>0.79605668515095496</v>
      </c>
      <c r="I5" s="1373">
        <v>0.79073100812231201</v>
      </c>
      <c r="J5" s="1342">
        <v>0.84236804564907297</v>
      </c>
    </row>
    <row r="6" spans="1:10" ht="16.5" thickBot="1">
      <c r="B6" s="1372" t="s">
        <v>394</v>
      </c>
      <c r="C6" s="1371">
        <v>0.45608782435129702</v>
      </c>
      <c r="D6" s="1370">
        <v>0.35701545778834698</v>
      </c>
      <c r="E6" s="1370">
        <v>0.33988212180746602</v>
      </c>
      <c r="F6" s="1370">
        <v>0.249323540780827</v>
      </c>
      <c r="G6" s="1370">
        <v>0.19455252918287899</v>
      </c>
      <c r="H6" s="1370">
        <v>0.190388170055453</v>
      </c>
      <c r="I6" s="1370">
        <v>0.18394648829431401</v>
      </c>
      <c r="J6" s="12">
        <v>0.130527817403709</v>
      </c>
    </row>
    <row r="8" spans="1:10">
      <c r="B8" s="1268" t="s">
        <v>684</v>
      </c>
    </row>
    <row r="25" spans="3:11">
      <c r="C25" s="1044" t="s">
        <v>769</v>
      </c>
    </row>
    <row r="26" spans="3:11" ht="25.5" customHeight="1">
      <c r="C26" s="1045" t="s">
        <v>768</v>
      </c>
      <c r="D26" s="1045"/>
      <c r="E26" s="1045"/>
      <c r="F26" s="1045"/>
      <c r="G26" s="1045"/>
      <c r="H26" s="1045"/>
      <c r="I26" s="1045"/>
      <c r="J26" s="1045"/>
      <c r="K26" s="1045"/>
    </row>
    <row r="27" spans="3:11">
      <c r="C27" s="1044" t="s">
        <v>764</v>
      </c>
    </row>
  </sheetData>
  <mergeCells count="1">
    <mergeCell ref="C26:K26"/>
  </mergeCells>
  <hyperlinks>
    <hyperlink ref="B3" location="Sommaire!A1" display="Retour au sommaire"/>
    <hyperlink ref="B8" location="'Sigles des pays'!A1" display="Liste des sigles des pays"/>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102</vt:i4>
      </vt:variant>
      <vt:variant>
        <vt:lpstr>Plages nommées</vt:lpstr>
      </vt:variant>
      <vt:variant>
        <vt:i4>6</vt:i4>
      </vt:variant>
    </vt:vector>
  </HeadingPairs>
  <TitlesOfParts>
    <vt:vector size="108" baseType="lpstr">
      <vt:lpstr>Sommaire</vt:lpstr>
      <vt:lpstr>Sigles des pays</vt:lpstr>
      <vt:lpstr>Fig 1.1</vt:lpstr>
      <vt:lpstr>Fig 3.1</vt:lpstr>
      <vt:lpstr>Fig 4.3</vt:lpstr>
      <vt:lpstr>Fig 4.4</vt:lpstr>
      <vt:lpstr>Fig 4.5</vt:lpstr>
      <vt:lpstr>Fig 4.6</vt:lpstr>
      <vt:lpstr>Fig 4.7</vt:lpstr>
      <vt:lpstr>Fig 4.8</vt:lpstr>
      <vt:lpstr>Tab 4.1</vt:lpstr>
      <vt:lpstr>Tab 4.2</vt:lpstr>
      <vt:lpstr>Fig 5.1</vt:lpstr>
      <vt:lpstr>Fig 5.2</vt:lpstr>
      <vt:lpstr>Fig 5.3</vt:lpstr>
      <vt:lpstr>Fig 5.4</vt:lpstr>
      <vt:lpstr>Tab 5.1</vt:lpstr>
      <vt:lpstr>Tab 5.2</vt:lpstr>
      <vt:lpstr>Fig 5.5</vt:lpstr>
      <vt:lpstr>Fig 5.6</vt:lpstr>
      <vt:lpstr>Fig 5.7</vt:lpstr>
      <vt:lpstr>Fig 5.8</vt:lpstr>
      <vt:lpstr>Fig 5.9</vt:lpstr>
      <vt:lpstr>Fig 5.10</vt:lpstr>
      <vt:lpstr>Fig 5.11</vt:lpstr>
      <vt:lpstr>Fig 5.12</vt:lpstr>
      <vt:lpstr>Fig 5.13</vt:lpstr>
      <vt:lpstr>Fig 5.14</vt:lpstr>
      <vt:lpstr>Fig 5.15</vt:lpstr>
      <vt:lpstr>Fig 5.16</vt:lpstr>
      <vt:lpstr>Fig 5.A</vt:lpstr>
      <vt:lpstr>Fig 5.B</vt:lpstr>
      <vt:lpstr>Fig 6.1</vt:lpstr>
      <vt:lpstr>Fig 6.2</vt:lpstr>
      <vt:lpstr>Tab 6.1</vt:lpstr>
      <vt:lpstr>Fig 6.3</vt:lpstr>
      <vt:lpstr>Fig 6.4</vt:lpstr>
      <vt:lpstr>Fig 6.5</vt:lpstr>
      <vt:lpstr>Fig 6.6</vt:lpstr>
      <vt:lpstr>Fig 6.7</vt:lpstr>
      <vt:lpstr>Fig 6.A</vt:lpstr>
      <vt:lpstr>Fig 6.B</vt:lpstr>
      <vt:lpstr>Fig 6.8</vt:lpstr>
      <vt:lpstr>Fig 6.9</vt:lpstr>
      <vt:lpstr>Fig 6.10</vt:lpstr>
      <vt:lpstr>Fig 7.1</vt:lpstr>
      <vt:lpstr>Fig 7.2</vt:lpstr>
      <vt:lpstr>Fig 8.1</vt:lpstr>
      <vt:lpstr>Fig 8.2</vt:lpstr>
      <vt:lpstr>Fig 8.3</vt:lpstr>
      <vt:lpstr>Fig 8.4</vt:lpstr>
      <vt:lpstr>Fig 8.5</vt:lpstr>
      <vt:lpstr>Fig 9.1</vt:lpstr>
      <vt:lpstr>Fig 9.2</vt:lpstr>
      <vt:lpstr>Fig 9.3</vt:lpstr>
      <vt:lpstr>Fig 9.4</vt:lpstr>
      <vt:lpstr>Fig 9.5</vt:lpstr>
      <vt:lpstr>Fig 9.6</vt:lpstr>
      <vt:lpstr>Fig 9.7</vt:lpstr>
      <vt:lpstr>Fig 9.8</vt:lpstr>
      <vt:lpstr>Fig 9.9</vt:lpstr>
      <vt:lpstr>Fig 9.10</vt:lpstr>
      <vt:lpstr>Fig 9.11</vt:lpstr>
      <vt:lpstr>Fig 9.12</vt:lpstr>
      <vt:lpstr>Fig 9.13</vt:lpstr>
      <vt:lpstr>Fig 9.14</vt:lpstr>
      <vt:lpstr>Fig 9.15</vt:lpstr>
      <vt:lpstr>Fig 10.1</vt:lpstr>
      <vt:lpstr>Fig 10.2</vt:lpstr>
      <vt:lpstr>Fig 10.3</vt:lpstr>
      <vt:lpstr>Fig 10.4</vt:lpstr>
      <vt:lpstr>Fig 10.5</vt:lpstr>
      <vt:lpstr>Fig 10.6</vt:lpstr>
      <vt:lpstr>Fig 10.7</vt:lpstr>
      <vt:lpstr>Fig 10.8</vt:lpstr>
      <vt:lpstr>Fig 10.9</vt:lpstr>
      <vt:lpstr>Fig 10.10</vt:lpstr>
      <vt:lpstr>Fig 10.11</vt:lpstr>
      <vt:lpstr>Fig 10.12</vt:lpstr>
      <vt:lpstr>Fig 11.2</vt:lpstr>
      <vt:lpstr>Fig 11.3</vt:lpstr>
      <vt:lpstr>Fig 11.4</vt:lpstr>
      <vt:lpstr>Fig 11.5</vt:lpstr>
      <vt:lpstr>Fig 11.6</vt:lpstr>
      <vt:lpstr>Fig 11.7</vt:lpstr>
      <vt:lpstr>Fig 11.8</vt:lpstr>
      <vt:lpstr>Fig 11.9</vt:lpstr>
      <vt:lpstr>Fig 11.10</vt:lpstr>
      <vt:lpstr>Fig 12.1</vt:lpstr>
      <vt:lpstr>Fig 12.2</vt:lpstr>
      <vt:lpstr>Fig 12.3</vt:lpstr>
      <vt:lpstr>Fig 12.4</vt:lpstr>
      <vt:lpstr>Fig 12.5</vt:lpstr>
      <vt:lpstr>Fig 12.6</vt:lpstr>
      <vt:lpstr>Fig 12.7</vt:lpstr>
      <vt:lpstr>Tab 12.1</vt:lpstr>
      <vt:lpstr>Tab 12.2</vt:lpstr>
      <vt:lpstr>Fig 12.8</vt:lpstr>
      <vt:lpstr>Fig 12.9</vt:lpstr>
      <vt:lpstr>Fig 12.10</vt:lpstr>
      <vt:lpstr>Fig 12.11</vt:lpstr>
      <vt:lpstr>Fig 12.12</vt:lpstr>
      <vt:lpstr>'Fig 6.9'!OLE_LINK28</vt:lpstr>
      <vt:lpstr>'Fig 4.3'!Zone_d_impression</vt:lpstr>
      <vt:lpstr>'Fig 4.4'!Zone_d_impression</vt:lpstr>
      <vt:lpstr>'Fig 4.5'!Zone_d_impression</vt:lpstr>
      <vt:lpstr>'Fig 4.6'!Zone_d_impression</vt:lpstr>
      <vt:lpstr>'Fig 4.7'!Zone_d_impression</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NORTIER-RIBORDY Frederique</dc:creator>
  <cp:lastModifiedBy>NORTIER-RIBORDY Frederique</cp:lastModifiedBy>
  <dcterms:created xsi:type="dcterms:W3CDTF">2020-12-21T09:32:23Z</dcterms:created>
  <dcterms:modified xsi:type="dcterms:W3CDTF">2020-12-21T15:05:11Z</dcterms:modified>
</cp:coreProperties>
</file>